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C:\Users\R21144\Downloads\"/>
    </mc:Choice>
  </mc:AlternateContent>
  <xr:revisionPtr revIDLastSave="0" documentId="13_ncr:1_{811B0AFB-2ED0-4FF5-A50D-666B292C983C}" xr6:coauthVersionLast="47" xr6:coauthVersionMax="47" xr10:uidLastSave="{00000000-0000-0000-0000-000000000000}"/>
  <bookViews>
    <workbookView xWindow="-120" yWindow="-120" windowWidth="29040" windowHeight="15840" xr2:uid="{0E172661-56B3-4500-86A4-49C2C748092B}"/>
  </bookViews>
  <sheets>
    <sheet name="高齢者のいる世帯状況（推計）" sheetId="5" r:id="rId1"/>
    <sheet name="認知症・寝たきり高齢者" sheetId="2" r:id="rId2"/>
    <sheet name="日常生活自立度" sheetId="3" r:id="rId3"/>
  </sheets>
  <externalReferences>
    <externalReference r:id="rId4"/>
  </externalReferences>
  <definedNames>
    <definedName name="_xlnm._FilterDatabase" localSheetId="0" hidden="1">'高齢者のいる世帯状況（推計）'!$AG$8:$AH$28</definedName>
    <definedName name="_xlnm.Print_Area" localSheetId="0">'高齢者のいる世帯状況（推計）'!$A$2:$U$32</definedName>
    <definedName name="_xlnm.Print_Area" localSheetId="2">日常生活自立度!$A$2:$BH$50</definedName>
    <definedName name="_xlnm.Print_Area" localSheetId="1">認知症・寝たきり高齢者!$A$1:$H$52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29" i="5" l="1"/>
  <c r="F29" i="5"/>
  <c r="D29" i="5"/>
  <c r="H22" i="5"/>
  <c r="F22" i="5"/>
  <c r="D22" i="5"/>
  <c r="F16" i="5"/>
  <c r="H16" i="5"/>
  <c r="I16" i="5" s="1"/>
  <c r="D16" i="5"/>
  <c r="E16" i="5" s="1"/>
  <c r="C16" i="5"/>
  <c r="H13" i="5"/>
  <c r="F13" i="5"/>
  <c r="D13" i="5"/>
  <c r="C13" i="5"/>
  <c r="BG48" i="3"/>
  <c r="BF48" i="3"/>
  <c r="BE48" i="3"/>
  <c r="BD48" i="3"/>
  <c r="BC48" i="3"/>
  <c r="BB48" i="3"/>
  <c r="BA48" i="3"/>
  <c r="AZ48" i="3"/>
  <c r="AY48" i="3"/>
  <c r="AU48" i="3"/>
  <c r="AT48" i="3"/>
  <c r="AS48" i="3"/>
  <c r="AR48" i="3"/>
  <c r="AQ48" i="3"/>
  <c r="AP48" i="3"/>
  <c r="AO48" i="3"/>
  <c r="AN48" i="3"/>
  <c r="AM48" i="3"/>
  <c r="AI48" i="3"/>
  <c r="AH48" i="3"/>
  <c r="AG48" i="3"/>
  <c r="AF48" i="3"/>
  <c r="AE48" i="3"/>
  <c r="AD48" i="3"/>
  <c r="AC48" i="3"/>
  <c r="AB48" i="3"/>
  <c r="AA48" i="3"/>
  <c r="W48" i="3"/>
  <c r="V48" i="3"/>
  <c r="U48" i="3"/>
  <c r="T48" i="3"/>
  <c r="S48" i="3"/>
  <c r="R48" i="3"/>
  <c r="Q48" i="3"/>
  <c r="P48" i="3"/>
  <c r="O48" i="3"/>
  <c r="BH47" i="3"/>
  <c r="AV47" i="3"/>
  <c r="AJ47" i="3"/>
  <c r="X47" i="3"/>
  <c r="K47" i="3"/>
  <c r="J47" i="3"/>
  <c r="I47" i="3"/>
  <c r="H47" i="3"/>
  <c r="G47" i="3"/>
  <c r="F47" i="3"/>
  <c r="E47" i="3"/>
  <c r="D47" i="3"/>
  <c r="D16" i="3" s="1"/>
  <c r="C47" i="3"/>
  <c r="BH46" i="3"/>
  <c r="AV46" i="3"/>
  <c r="AJ46" i="3"/>
  <c r="X46" i="3"/>
  <c r="K46" i="3"/>
  <c r="J46" i="3"/>
  <c r="I46" i="3"/>
  <c r="H46" i="3"/>
  <c r="G46" i="3"/>
  <c r="F46" i="3"/>
  <c r="E46" i="3"/>
  <c r="D46" i="3"/>
  <c r="C46" i="3"/>
  <c r="BH45" i="3"/>
  <c r="AV45" i="3"/>
  <c r="AJ45" i="3"/>
  <c r="X45" i="3"/>
  <c r="K45" i="3"/>
  <c r="J45" i="3"/>
  <c r="I45" i="3"/>
  <c r="H45" i="3"/>
  <c r="G45" i="3"/>
  <c r="F45" i="3"/>
  <c r="F14" i="3" s="1"/>
  <c r="E45" i="3"/>
  <c r="D45" i="3"/>
  <c r="C45" i="3"/>
  <c r="BH44" i="3"/>
  <c r="AV44" i="3"/>
  <c r="AJ44" i="3"/>
  <c r="X44" i="3"/>
  <c r="K44" i="3"/>
  <c r="K13" i="3" s="1"/>
  <c r="J44" i="3"/>
  <c r="I44" i="3"/>
  <c r="H44" i="3"/>
  <c r="G44" i="3"/>
  <c r="F44" i="3"/>
  <c r="E44" i="3"/>
  <c r="D44" i="3"/>
  <c r="C44" i="3"/>
  <c r="L44" i="3" s="1"/>
  <c r="BH43" i="3"/>
  <c r="AV43" i="3"/>
  <c r="AJ43" i="3"/>
  <c r="X43" i="3"/>
  <c r="K43" i="3"/>
  <c r="J43" i="3"/>
  <c r="I43" i="3"/>
  <c r="H43" i="3"/>
  <c r="H12" i="3" s="1"/>
  <c r="G43" i="3"/>
  <c r="F43" i="3"/>
  <c r="E43" i="3"/>
  <c r="D43" i="3"/>
  <c r="C43" i="3"/>
  <c r="BH42" i="3"/>
  <c r="AV42" i="3"/>
  <c r="AJ42" i="3"/>
  <c r="X42" i="3"/>
  <c r="K42" i="3"/>
  <c r="J42" i="3"/>
  <c r="I42" i="3"/>
  <c r="H42" i="3"/>
  <c r="G42" i="3"/>
  <c r="F42" i="3"/>
  <c r="E42" i="3"/>
  <c r="E11" i="3" s="1"/>
  <c r="D42" i="3"/>
  <c r="C42" i="3"/>
  <c r="BH41" i="3"/>
  <c r="AV41" i="3"/>
  <c r="AJ41" i="3"/>
  <c r="X41" i="3"/>
  <c r="K41" i="3"/>
  <c r="J41" i="3"/>
  <c r="J10" i="3" s="1"/>
  <c r="I41" i="3"/>
  <c r="H41" i="3"/>
  <c r="G41" i="3"/>
  <c r="F41" i="3"/>
  <c r="E41" i="3"/>
  <c r="D41" i="3"/>
  <c r="C41" i="3"/>
  <c r="BH40" i="3"/>
  <c r="BH48" i="3" s="1"/>
  <c r="AV40" i="3"/>
  <c r="AV48" i="3" s="1"/>
  <c r="AJ40" i="3"/>
  <c r="X40" i="3"/>
  <c r="X48" i="3" s="1"/>
  <c r="K40" i="3"/>
  <c r="J40" i="3"/>
  <c r="I40" i="3"/>
  <c r="H40" i="3"/>
  <c r="G40" i="3"/>
  <c r="G48" i="3" s="1"/>
  <c r="F40" i="3"/>
  <c r="E40" i="3"/>
  <c r="D40" i="3"/>
  <c r="C40" i="3"/>
  <c r="BG32" i="3"/>
  <c r="BF32" i="3"/>
  <c r="BE32" i="3"/>
  <c r="BD32" i="3"/>
  <c r="BC32" i="3"/>
  <c r="BB32" i="3"/>
  <c r="BA32" i="3"/>
  <c r="AZ32" i="3"/>
  <c r="AY32" i="3"/>
  <c r="AU32" i="3"/>
  <c r="AT32" i="3"/>
  <c r="AS32" i="3"/>
  <c r="AR32" i="3"/>
  <c r="AQ32" i="3"/>
  <c r="AP32" i="3"/>
  <c r="AO32" i="3"/>
  <c r="AN32" i="3"/>
  <c r="AM32" i="3"/>
  <c r="AI32" i="3"/>
  <c r="AH32" i="3"/>
  <c r="AG32" i="3"/>
  <c r="AF32" i="3"/>
  <c r="AE32" i="3"/>
  <c r="AD32" i="3"/>
  <c r="AC32" i="3"/>
  <c r="AB32" i="3"/>
  <c r="AA32" i="3"/>
  <c r="W32" i="3"/>
  <c r="V32" i="3"/>
  <c r="U32" i="3"/>
  <c r="T32" i="3"/>
  <c r="S32" i="3"/>
  <c r="R32" i="3"/>
  <c r="Q32" i="3"/>
  <c r="P32" i="3"/>
  <c r="O32" i="3"/>
  <c r="BH31" i="3"/>
  <c r="AV31" i="3"/>
  <c r="AJ31" i="3"/>
  <c r="X31" i="3"/>
  <c r="K31" i="3"/>
  <c r="J31" i="3"/>
  <c r="I31" i="3"/>
  <c r="H31" i="3"/>
  <c r="G31" i="3"/>
  <c r="F31" i="3"/>
  <c r="E31" i="3"/>
  <c r="E16" i="3" s="1"/>
  <c r="D31" i="3"/>
  <c r="C31" i="3"/>
  <c r="L31" i="3" s="1"/>
  <c r="BH30" i="3"/>
  <c r="AV30" i="3"/>
  <c r="AJ30" i="3"/>
  <c r="X30" i="3"/>
  <c r="K30" i="3"/>
  <c r="K15" i="3" s="1"/>
  <c r="J30" i="3"/>
  <c r="I30" i="3"/>
  <c r="H30" i="3"/>
  <c r="H15" i="3" s="1"/>
  <c r="G30" i="3"/>
  <c r="F30" i="3"/>
  <c r="E30" i="3"/>
  <c r="D30" i="3"/>
  <c r="C30" i="3"/>
  <c r="C15" i="3" s="1"/>
  <c r="BH29" i="3"/>
  <c r="AV29" i="3"/>
  <c r="AJ29" i="3"/>
  <c r="X29" i="3"/>
  <c r="K29" i="3"/>
  <c r="J29" i="3"/>
  <c r="I29" i="3"/>
  <c r="I14" i="3" s="1"/>
  <c r="H29" i="3"/>
  <c r="G29" i="3"/>
  <c r="F29" i="3"/>
  <c r="E29" i="3"/>
  <c r="E14" i="3" s="1"/>
  <c r="D29" i="3"/>
  <c r="C29" i="3"/>
  <c r="BH28" i="3"/>
  <c r="AV28" i="3"/>
  <c r="AJ28" i="3"/>
  <c r="X28" i="3"/>
  <c r="K28" i="3"/>
  <c r="J28" i="3"/>
  <c r="J13" i="3" s="1"/>
  <c r="I28" i="3"/>
  <c r="H28" i="3"/>
  <c r="G28" i="3"/>
  <c r="G13" i="3" s="1"/>
  <c r="F28" i="3"/>
  <c r="E28" i="3"/>
  <c r="D28" i="3"/>
  <c r="C28" i="3"/>
  <c r="BH27" i="3"/>
  <c r="AV27" i="3"/>
  <c r="AJ27" i="3"/>
  <c r="X27" i="3"/>
  <c r="K27" i="3"/>
  <c r="J27" i="3"/>
  <c r="I27" i="3"/>
  <c r="H27" i="3"/>
  <c r="G27" i="3"/>
  <c r="F27" i="3"/>
  <c r="E27" i="3"/>
  <c r="E12" i="3" s="1"/>
  <c r="D27" i="3"/>
  <c r="C27" i="3"/>
  <c r="BH26" i="3"/>
  <c r="AV26" i="3"/>
  <c r="AJ26" i="3"/>
  <c r="X26" i="3"/>
  <c r="K26" i="3"/>
  <c r="K11" i="3" s="1"/>
  <c r="J26" i="3"/>
  <c r="I26" i="3"/>
  <c r="H26" i="3"/>
  <c r="G26" i="3"/>
  <c r="F26" i="3"/>
  <c r="E26" i="3"/>
  <c r="D26" i="3"/>
  <c r="C26" i="3"/>
  <c r="C11" i="3" s="1"/>
  <c r="BH25" i="3"/>
  <c r="AV25" i="3"/>
  <c r="AJ25" i="3"/>
  <c r="X25" i="3"/>
  <c r="K25" i="3"/>
  <c r="K10" i="3" s="1"/>
  <c r="J25" i="3"/>
  <c r="I25" i="3"/>
  <c r="I10" i="3" s="1"/>
  <c r="H25" i="3"/>
  <c r="G25" i="3"/>
  <c r="F25" i="3"/>
  <c r="E25" i="3"/>
  <c r="D25" i="3"/>
  <c r="C25" i="3"/>
  <c r="BH24" i="3"/>
  <c r="BH32" i="3" s="1"/>
  <c r="AV24" i="3"/>
  <c r="AV32" i="3" s="1"/>
  <c r="AJ24" i="3"/>
  <c r="X24" i="3"/>
  <c r="X32" i="3" s="1"/>
  <c r="K24" i="3"/>
  <c r="J24" i="3"/>
  <c r="I24" i="3"/>
  <c r="H24" i="3"/>
  <c r="G24" i="3"/>
  <c r="F24" i="3"/>
  <c r="F32" i="3" s="1"/>
  <c r="E24" i="3"/>
  <c r="D24" i="3"/>
  <c r="D32" i="3" s="1"/>
  <c r="C24" i="3"/>
  <c r="BG16" i="3"/>
  <c r="BF16" i="3"/>
  <c r="BE16" i="3"/>
  <c r="BD16" i="3"/>
  <c r="BC16" i="3"/>
  <c r="BB16" i="3"/>
  <c r="BA16" i="3"/>
  <c r="AZ16" i="3"/>
  <c r="AY16" i="3"/>
  <c r="BH16" i="3" s="1"/>
  <c r="AU16" i="3"/>
  <c r="AT16" i="3"/>
  <c r="AS16" i="3"/>
  <c r="AR16" i="3"/>
  <c r="AQ16" i="3"/>
  <c r="AP16" i="3"/>
  <c r="AO16" i="3"/>
  <c r="AN16" i="3"/>
  <c r="AM16" i="3"/>
  <c r="AV16" i="3" s="1"/>
  <c r="AI16" i="3"/>
  <c r="AH16" i="3"/>
  <c r="AG16" i="3"/>
  <c r="AF16" i="3"/>
  <c r="AE16" i="3"/>
  <c r="AD16" i="3"/>
  <c r="AC16" i="3"/>
  <c r="AB16" i="3"/>
  <c r="AA16" i="3"/>
  <c r="W16" i="3"/>
  <c r="V16" i="3"/>
  <c r="U16" i="3"/>
  <c r="T16" i="3"/>
  <c r="S16" i="3"/>
  <c r="R16" i="3"/>
  <c r="Q16" i="3"/>
  <c r="P16" i="3"/>
  <c r="O16" i="3"/>
  <c r="X16" i="3" s="1"/>
  <c r="K16" i="3"/>
  <c r="J16" i="3"/>
  <c r="I16" i="3"/>
  <c r="H16" i="3"/>
  <c r="G16" i="3"/>
  <c r="F16" i="3"/>
  <c r="C16" i="3"/>
  <c r="BG15" i="3"/>
  <c r="BF15" i="3"/>
  <c r="BE15" i="3"/>
  <c r="BD15" i="3"/>
  <c r="BC15" i="3"/>
  <c r="BB15" i="3"/>
  <c r="BA15" i="3"/>
  <c r="AZ15" i="3"/>
  <c r="AY15" i="3"/>
  <c r="BH15" i="3" s="1"/>
  <c r="AU15" i="3"/>
  <c r="AT15" i="3"/>
  <c r="AS15" i="3"/>
  <c r="AR15" i="3"/>
  <c r="AQ15" i="3"/>
  <c r="AP15" i="3"/>
  <c r="AO15" i="3"/>
  <c r="AN15" i="3"/>
  <c r="AV15" i="3" s="1"/>
  <c r="AM15" i="3"/>
  <c r="AI15" i="3"/>
  <c r="AH15" i="3"/>
  <c r="AG15" i="3"/>
  <c r="AF15" i="3"/>
  <c r="AE15" i="3"/>
  <c r="AD15" i="3"/>
  <c r="AC15" i="3"/>
  <c r="AB15" i="3"/>
  <c r="AA15" i="3"/>
  <c r="W15" i="3"/>
  <c r="V15" i="3"/>
  <c r="U15" i="3"/>
  <c r="T15" i="3"/>
  <c r="S15" i="3"/>
  <c r="R15" i="3"/>
  <c r="Q15" i="3"/>
  <c r="P15" i="3"/>
  <c r="O15" i="3"/>
  <c r="X15" i="3" s="1"/>
  <c r="J15" i="3"/>
  <c r="G15" i="3"/>
  <c r="F15" i="3"/>
  <c r="E15" i="3"/>
  <c r="D15" i="3"/>
  <c r="BG14" i="3"/>
  <c r="BF14" i="3"/>
  <c r="BE14" i="3"/>
  <c r="BD14" i="3"/>
  <c r="BC14" i="3"/>
  <c r="BB14" i="3"/>
  <c r="BA14" i="3"/>
  <c r="AZ14" i="3"/>
  <c r="BH14" i="3" s="1"/>
  <c r="AY14" i="3"/>
  <c r="AU14" i="3"/>
  <c r="AT14" i="3"/>
  <c r="AS14" i="3"/>
  <c r="AR14" i="3"/>
  <c r="AQ14" i="3"/>
  <c r="AP14" i="3"/>
  <c r="AO14" i="3"/>
  <c r="AN14" i="3"/>
  <c r="AM14" i="3"/>
  <c r="AV14" i="3" s="1"/>
  <c r="AI14" i="3"/>
  <c r="AH14" i="3"/>
  <c r="AG14" i="3"/>
  <c r="AF14" i="3"/>
  <c r="AE14" i="3"/>
  <c r="AD14" i="3"/>
  <c r="AC14" i="3"/>
  <c r="AB14" i="3"/>
  <c r="AA14" i="3"/>
  <c r="W14" i="3"/>
  <c r="V14" i="3"/>
  <c r="U14" i="3"/>
  <c r="T14" i="3"/>
  <c r="S14" i="3"/>
  <c r="R14" i="3"/>
  <c r="Q14" i="3"/>
  <c r="P14" i="3"/>
  <c r="O14" i="3"/>
  <c r="X14" i="3" s="1"/>
  <c r="K14" i="3"/>
  <c r="J14" i="3"/>
  <c r="H14" i="3"/>
  <c r="G14" i="3"/>
  <c r="D14" i="3"/>
  <c r="C14" i="3"/>
  <c r="BG13" i="3"/>
  <c r="BF13" i="3"/>
  <c r="BE13" i="3"/>
  <c r="BD13" i="3"/>
  <c r="BC13" i="3"/>
  <c r="BB13" i="3"/>
  <c r="BA13" i="3"/>
  <c r="AZ13" i="3"/>
  <c r="AY13" i="3"/>
  <c r="BH13" i="3" s="1"/>
  <c r="AU13" i="3"/>
  <c r="AT13" i="3"/>
  <c r="AS13" i="3"/>
  <c r="AR13" i="3"/>
  <c r="AQ13" i="3"/>
  <c r="AP13" i="3"/>
  <c r="AO13" i="3"/>
  <c r="AN13" i="3"/>
  <c r="AM13" i="3"/>
  <c r="AV13" i="3" s="1"/>
  <c r="AI13" i="3"/>
  <c r="AH13" i="3"/>
  <c r="AG13" i="3"/>
  <c r="AF13" i="3"/>
  <c r="AE13" i="3"/>
  <c r="AD13" i="3"/>
  <c r="AC13" i="3"/>
  <c r="AB13" i="3"/>
  <c r="AA13" i="3"/>
  <c r="W13" i="3"/>
  <c r="V13" i="3"/>
  <c r="U13" i="3"/>
  <c r="T13" i="3"/>
  <c r="S13" i="3"/>
  <c r="R13" i="3"/>
  <c r="Q13" i="3"/>
  <c r="P13" i="3"/>
  <c r="X13" i="3" s="1"/>
  <c r="O13" i="3"/>
  <c r="I13" i="3"/>
  <c r="H13" i="3"/>
  <c r="F13" i="3"/>
  <c r="D13" i="3"/>
  <c r="BG12" i="3"/>
  <c r="BF12" i="3"/>
  <c r="BE12" i="3"/>
  <c r="BD12" i="3"/>
  <c r="BC12" i="3"/>
  <c r="BB12" i="3"/>
  <c r="BA12" i="3"/>
  <c r="AZ12" i="3"/>
  <c r="AY12" i="3"/>
  <c r="BH12" i="3" s="1"/>
  <c r="AU12" i="3"/>
  <c r="AT12" i="3"/>
  <c r="AS12" i="3"/>
  <c r="AR12" i="3"/>
  <c r="AQ12" i="3"/>
  <c r="AP12" i="3"/>
  <c r="AO12" i="3"/>
  <c r="AN12" i="3"/>
  <c r="AM12" i="3"/>
  <c r="AV12" i="3" s="1"/>
  <c r="AI12" i="3"/>
  <c r="AH12" i="3"/>
  <c r="AG12" i="3"/>
  <c r="AF12" i="3"/>
  <c r="AE12" i="3"/>
  <c r="AD12" i="3"/>
  <c r="AC12" i="3"/>
  <c r="AB12" i="3"/>
  <c r="AA12" i="3"/>
  <c r="W12" i="3"/>
  <c r="V12" i="3"/>
  <c r="U12" i="3"/>
  <c r="T12" i="3"/>
  <c r="S12" i="3"/>
  <c r="R12" i="3"/>
  <c r="Q12" i="3"/>
  <c r="P12" i="3"/>
  <c r="O12" i="3"/>
  <c r="X12" i="3" s="1"/>
  <c r="K12" i="3"/>
  <c r="J12" i="3"/>
  <c r="I12" i="3"/>
  <c r="G12" i="3"/>
  <c r="F12" i="3"/>
  <c r="D12" i="3"/>
  <c r="C12" i="3"/>
  <c r="BG11" i="3"/>
  <c r="BF11" i="3"/>
  <c r="BE11" i="3"/>
  <c r="BD11" i="3"/>
  <c r="BC11" i="3"/>
  <c r="BB11" i="3"/>
  <c r="BA11" i="3"/>
  <c r="AZ11" i="3"/>
  <c r="AY11" i="3"/>
  <c r="BH11" i="3" s="1"/>
  <c r="AU11" i="3"/>
  <c r="AT11" i="3"/>
  <c r="AS11" i="3"/>
  <c r="AR11" i="3"/>
  <c r="AQ11" i="3"/>
  <c r="AP11" i="3"/>
  <c r="AO11" i="3"/>
  <c r="AN11" i="3"/>
  <c r="AV11" i="3" s="1"/>
  <c r="AM11" i="3"/>
  <c r="AI11" i="3"/>
  <c r="AH11" i="3"/>
  <c r="AG11" i="3"/>
  <c r="AF11" i="3"/>
  <c r="AE11" i="3"/>
  <c r="AD11" i="3"/>
  <c r="AC11" i="3"/>
  <c r="AB11" i="3"/>
  <c r="AA11" i="3"/>
  <c r="W11" i="3"/>
  <c r="V11" i="3"/>
  <c r="U11" i="3"/>
  <c r="T11" i="3"/>
  <c r="S11" i="3"/>
  <c r="R11" i="3"/>
  <c r="Q11" i="3"/>
  <c r="P11" i="3"/>
  <c r="O11" i="3"/>
  <c r="X11" i="3" s="1"/>
  <c r="J11" i="3"/>
  <c r="H11" i="3"/>
  <c r="G11" i="3"/>
  <c r="F11" i="3"/>
  <c r="D11" i="3"/>
  <c r="BG10" i="3"/>
  <c r="BF10" i="3"/>
  <c r="BE10" i="3"/>
  <c r="BD10" i="3"/>
  <c r="BC10" i="3"/>
  <c r="BB10" i="3"/>
  <c r="BA10" i="3"/>
  <c r="AZ10" i="3"/>
  <c r="BH10" i="3" s="1"/>
  <c r="AY10" i="3"/>
  <c r="AU10" i="3"/>
  <c r="AT10" i="3"/>
  <c r="AS10" i="3"/>
  <c r="AR10" i="3"/>
  <c r="AQ10" i="3"/>
  <c r="AP10" i="3"/>
  <c r="AO10" i="3"/>
  <c r="AN10" i="3"/>
  <c r="AM10" i="3"/>
  <c r="AV10" i="3" s="1"/>
  <c r="AI10" i="3"/>
  <c r="AH10" i="3"/>
  <c r="AG10" i="3"/>
  <c r="AF10" i="3"/>
  <c r="AE10" i="3"/>
  <c r="AD10" i="3"/>
  <c r="AC10" i="3"/>
  <c r="AB10" i="3"/>
  <c r="AA10" i="3"/>
  <c r="W10" i="3"/>
  <c r="V10" i="3"/>
  <c r="U10" i="3"/>
  <c r="T10" i="3"/>
  <c r="S10" i="3"/>
  <c r="R10" i="3"/>
  <c r="Q10" i="3"/>
  <c r="P10" i="3"/>
  <c r="O10" i="3"/>
  <c r="X10" i="3" s="1"/>
  <c r="H10" i="3"/>
  <c r="G10" i="3"/>
  <c r="F10" i="3"/>
  <c r="E10" i="3"/>
  <c r="D10" i="3"/>
  <c r="C10" i="3"/>
  <c r="BG9" i="3"/>
  <c r="BG17" i="3" s="1"/>
  <c r="BF9" i="3"/>
  <c r="BF17" i="3" s="1"/>
  <c r="BE9" i="3"/>
  <c r="BE17" i="3" s="1"/>
  <c r="BD9" i="3"/>
  <c r="BD17" i="3" s="1"/>
  <c r="BC9" i="3"/>
  <c r="BC17" i="3" s="1"/>
  <c r="BB9" i="3"/>
  <c r="BB17" i="3" s="1"/>
  <c r="BA9" i="3"/>
  <c r="BA17" i="3" s="1"/>
  <c r="AZ9" i="3"/>
  <c r="AZ17" i="3" s="1"/>
  <c r="AY9" i="3"/>
  <c r="BH9" i="3" s="1"/>
  <c r="AU9" i="3"/>
  <c r="AU17" i="3" s="1"/>
  <c r="AT9" i="3"/>
  <c r="AT17" i="3" s="1"/>
  <c r="AS9" i="3"/>
  <c r="AS17" i="3" s="1"/>
  <c r="AR9" i="3"/>
  <c r="AR17" i="3" s="1"/>
  <c r="AQ9" i="3"/>
  <c r="AQ17" i="3" s="1"/>
  <c r="AP9" i="3"/>
  <c r="AP17" i="3" s="1"/>
  <c r="AO9" i="3"/>
  <c r="AO17" i="3" s="1"/>
  <c r="AN9" i="3"/>
  <c r="AN17" i="3" s="1"/>
  <c r="AM9" i="3"/>
  <c r="AM17" i="3" s="1"/>
  <c r="AI9" i="3"/>
  <c r="AH9" i="3"/>
  <c r="AG9" i="3"/>
  <c r="AF9" i="3"/>
  <c r="AE9" i="3"/>
  <c r="AD9" i="3"/>
  <c r="AC9" i="3"/>
  <c r="AB9" i="3"/>
  <c r="AA9" i="3"/>
  <c r="W9" i="3"/>
  <c r="W17" i="3" s="1"/>
  <c r="V9" i="3"/>
  <c r="V17" i="3" s="1"/>
  <c r="U9" i="3"/>
  <c r="U17" i="3" s="1"/>
  <c r="T9" i="3"/>
  <c r="T17" i="3" s="1"/>
  <c r="S9" i="3"/>
  <c r="S17" i="3" s="1"/>
  <c r="R9" i="3"/>
  <c r="R17" i="3" s="1"/>
  <c r="Q9" i="3"/>
  <c r="Q17" i="3" s="1"/>
  <c r="P9" i="3"/>
  <c r="P17" i="3" s="1"/>
  <c r="O9" i="3"/>
  <c r="O17" i="3" s="1"/>
  <c r="K9" i="3"/>
  <c r="J9" i="3"/>
  <c r="I9" i="3"/>
  <c r="H9" i="3"/>
  <c r="C9" i="3"/>
  <c r="D37" i="2"/>
  <c r="C37" i="2"/>
  <c r="B37" i="2"/>
  <c r="D36" i="2"/>
  <c r="F36" i="2" s="1"/>
  <c r="C36" i="2"/>
  <c r="B36" i="2"/>
  <c r="D35" i="2"/>
  <c r="E35" i="2" s="1"/>
  <c r="C35" i="2"/>
  <c r="B35" i="2"/>
  <c r="D34" i="2"/>
  <c r="E34" i="2" s="1"/>
  <c r="C34" i="2"/>
  <c r="B34" i="2"/>
  <c r="D8" i="2"/>
  <c r="C8" i="2"/>
  <c r="B8" i="2"/>
  <c r="D7" i="2"/>
  <c r="C7" i="2"/>
  <c r="B7" i="2"/>
  <c r="F6" i="2"/>
  <c r="D6" i="2"/>
  <c r="C6" i="2"/>
  <c r="B6" i="2"/>
  <c r="D5" i="2"/>
  <c r="C5" i="2"/>
  <c r="B5" i="2"/>
  <c r="B9" i="2" l="1"/>
  <c r="C9" i="2"/>
  <c r="E37" i="2"/>
  <c r="D9" i="2"/>
  <c r="E9" i="2" s="1"/>
  <c r="E6" i="2"/>
  <c r="H30" i="5"/>
  <c r="E13" i="5"/>
  <c r="G13" i="5"/>
  <c r="G16" i="5"/>
  <c r="I13" i="5"/>
  <c r="D30" i="5"/>
  <c r="F30" i="5"/>
  <c r="C22" i="5"/>
  <c r="G22" i="5" s="1"/>
  <c r="C29" i="5"/>
  <c r="C30" i="5" s="1"/>
  <c r="AJ15" i="3"/>
  <c r="H48" i="3"/>
  <c r="L41" i="3"/>
  <c r="I48" i="3"/>
  <c r="L46" i="3"/>
  <c r="J48" i="3"/>
  <c r="L43" i="3"/>
  <c r="AJ12" i="3"/>
  <c r="L16" i="3"/>
  <c r="L40" i="3"/>
  <c r="K48" i="3"/>
  <c r="AD17" i="3"/>
  <c r="D48" i="3"/>
  <c r="L45" i="3"/>
  <c r="C13" i="3"/>
  <c r="C17" i="3" s="1"/>
  <c r="AJ48" i="3"/>
  <c r="L42" i="3"/>
  <c r="AF17" i="3"/>
  <c r="F48" i="3"/>
  <c r="L47" i="3"/>
  <c r="AG17" i="3"/>
  <c r="AH17" i="3"/>
  <c r="AI17" i="3"/>
  <c r="AB17" i="3"/>
  <c r="L14" i="3"/>
  <c r="AJ14" i="3"/>
  <c r="J32" i="3"/>
  <c r="F9" i="3"/>
  <c r="F17" i="3" s="1"/>
  <c r="AC17" i="3"/>
  <c r="C32" i="3"/>
  <c r="K32" i="3"/>
  <c r="I15" i="3"/>
  <c r="L15" i="3" s="1"/>
  <c r="H17" i="3"/>
  <c r="L29" i="3"/>
  <c r="AE17" i="3"/>
  <c r="L10" i="3"/>
  <c r="AJ10" i="3"/>
  <c r="E32" i="3"/>
  <c r="AJ32" i="3"/>
  <c r="E13" i="3"/>
  <c r="AJ13" i="3"/>
  <c r="G32" i="3"/>
  <c r="I11" i="3"/>
  <c r="L11" i="3" s="1"/>
  <c r="H32" i="3"/>
  <c r="L25" i="3"/>
  <c r="L28" i="3"/>
  <c r="AJ16" i="3"/>
  <c r="I32" i="3"/>
  <c r="E9" i="3"/>
  <c r="E17" i="3" s="1"/>
  <c r="J17" i="3"/>
  <c r="AJ11" i="3"/>
  <c r="AJ9" i="3"/>
  <c r="D9" i="3"/>
  <c r="D17" i="3" s="1"/>
  <c r="L27" i="3"/>
  <c r="B38" i="2"/>
  <c r="C38" i="2"/>
  <c r="D38" i="2"/>
  <c r="F38" i="2" s="1"/>
  <c r="F5" i="2"/>
  <c r="F7" i="2"/>
  <c r="F37" i="2"/>
  <c r="F8" i="2"/>
  <c r="K17" i="3"/>
  <c r="L12" i="3"/>
  <c r="AV9" i="3"/>
  <c r="AV17" i="3" s="1"/>
  <c r="L26" i="3"/>
  <c r="L30" i="3"/>
  <c r="AY17" i="3"/>
  <c r="BH17" i="3" s="1"/>
  <c r="E48" i="3"/>
  <c r="X9" i="3"/>
  <c r="X17" i="3" s="1"/>
  <c r="L24" i="3"/>
  <c r="G9" i="3"/>
  <c r="G17" i="3" s="1"/>
  <c r="AA17" i="3"/>
  <c r="C48" i="3"/>
  <c r="F9" i="2"/>
  <c r="E8" i="2"/>
  <c r="F35" i="2"/>
  <c r="E5" i="2"/>
  <c r="E7" i="2"/>
  <c r="F34" i="2"/>
  <c r="E36" i="2"/>
  <c r="E38" i="2" l="1"/>
  <c r="I22" i="5"/>
  <c r="E22" i="5"/>
  <c r="G29" i="5"/>
  <c r="G30" i="5"/>
  <c r="E30" i="5"/>
  <c r="I30" i="5"/>
  <c r="E29" i="5"/>
  <c r="I29" i="5"/>
  <c r="AJ17" i="3"/>
  <c r="I17" i="3"/>
  <c r="L13" i="3"/>
  <c r="L48" i="3"/>
  <c r="L9" i="3"/>
  <c r="L17" i="3" s="1"/>
  <c r="L32" i="3"/>
</calcChain>
</file>

<file path=xl/sharedStrings.xml><?xml version="1.0" encoding="utf-8"?>
<sst xmlns="http://schemas.openxmlformats.org/spreadsheetml/2006/main" count="595" uniqueCount="147">
  <si>
    <t>【高齢者のいる世帯状況（令和4年4月1日時点の推計）】</t>
    <rPh sb="1" eb="4">
      <t>コウレイシャ</t>
    </rPh>
    <rPh sb="7" eb="9">
      <t>セタイ</t>
    </rPh>
    <rPh sb="9" eb="11">
      <t>ジョウキョウ</t>
    </rPh>
    <rPh sb="12" eb="14">
      <t>レイワ</t>
    </rPh>
    <rPh sb="15" eb="16">
      <t>ネン</t>
    </rPh>
    <rPh sb="16" eb="17">
      <t>ヘイネン</t>
    </rPh>
    <rPh sb="17" eb="18">
      <t>ガツ</t>
    </rPh>
    <rPh sb="19" eb="20">
      <t>ニチ</t>
    </rPh>
    <rPh sb="20" eb="22">
      <t>ジテン</t>
    </rPh>
    <rPh sb="23" eb="25">
      <t>スイケイ</t>
    </rPh>
    <phoneticPr fontId="3"/>
  </si>
  <si>
    <t>（1）総括表</t>
    <rPh sb="3" eb="5">
      <t>ソウカツ</t>
    </rPh>
    <rPh sb="5" eb="6">
      <t>ヒョウ</t>
    </rPh>
    <phoneticPr fontId="3"/>
  </si>
  <si>
    <t>（単位：世帯）</t>
    <rPh sb="1" eb="3">
      <t>タンイ</t>
    </rPh>
    <rPh sb="4" eb="6">
      <t>セタイ</t>
    </rPh>
    <phoneticPr fontId="3"/>
  </si>
  <si>
    <t>（2）世帯割合の順位</t>
    <rPh sb="3" eb="5">
      <t>セタイ</t>
    </rPh>
    <rPh sb="5" eb="7">
      <t>ワリアイ</t>
    </rPh>
    <rPh sb="8" eb="10">
      <t>ジュンイ</t>
    </rPh>
    <phoneticPr fontId="3"/>
  </si>
  <si>
    <t>圏域</t>
    <rPh sb="0" eb="1">
      <t>ケン</t>
    </rPh>
    <rPh sb="1" eb="2">
      <t>イキ</t>
    </rPh>
    <phoneticPr fontId="3"/>
  </si>
  <si>
    <t>市町村名</t>
    <rPh sb="0" eb="3">
      <t>シチョウソン</t>
    </rPh>
    <rPh sb="3" eb="4">
      <t>メイ</t>
    </rPh>
    <phoneticPr fontId="3"/>
  </si>
  <si>
    <t>総世帯</t>
    <rPh sb="0" eb="1">
      <t>ソウ</t>
    </rPh>
    <rPh sb="1" eb="3">
      <t>セタイ</t>
    </rPh>
    <phoneticPr fontId="3"/>
  </si>
  <si>
    <t>65歳以上の親族の
いる世帯</t>
    <rPh sb="0" eb="5">
      <t>６５サイイジョウ</t>
    </rPh>
    <rPh sb="6" eb="8">
      <t>シンゾク</t>
    </rPh>
    <rPh sb="12" eb="14">
      <t>セタイ</t>
    </rPh>
    <phoneticPr fontId="3"/>
  </si>
  <si>
    <t>順位</t>
    <rPh sb="0" eb="2">
      <t>ジュンイ</t>
    </rPh>
    <phoneticPr fontId="3"/>
  </si>
  <si>
    <t>65歳以上親族のいる世帯</t>
    <rPh sb="0" eb="5">
      <t>６５サイイジョウ</t>
    </rPh>
    <rPh sb="5" eb="7">
      <t>シンゾク</t>
    </rPh>
    <rPh sb="10" eb="12">
      <t>セタイ</t>
    </rPh>
    <phoneticPr fontId="3"/>
  </si>
  <si>
    <t>高齢単身世帯</t>
    <rPh sb="0" eb="2">
      <t>コウレイ</t>
    </rPh>
    <rPh sb="2" eb="4">
      <t>タンシン</t>
    </rPh>
    <rPh sb="4" eb="6">
      <t>セタイ</t>
    </rPh>
    <phoneticPr fontId="3"/>
  </si>
  <si>
    <t>高齢夫婦世帯</t>
    <rPh sb="0" eb="2">
      <t>コウレイ</t>
    </rPh>
    <rPh sb="2" eb="4">
      <t>フウフ</t>
    </rPh>
    <rPh sb="4" eb="6">
      <t>セタイ</t>
    </rPh>
    <phoneticPr fontId="3"/>
  </si>
  <si>
    <t>高齢単身世帯</t>
    <rPh sb="0" eb="2">
      <t>コウレイシャ</t>
    </rPh>
    <rPh sb="2" eb="4">
      <t>タンシン</t>
    </rPh>
    <rPh sb="4" eb="6">
      <t>セタイ</t>
    </rPh>
    <phoneticPr fontId="3"/>
  </si>
  <si>
    <t>世帯</t>
    <rPh sb="0" eb="2">
      <t>セタイ</t>
    </rPh>
    <phoneticPr fontId="3"/>
  </si>
  <si>
    <t>割合（％）</t>
    <rPh sb="0" eb="2">
      <t>ワリアイ</t>
    </rPh>
    <phoneticPr fontId="3"/>
  </si>
  <si>
    <t>福井・坂井</t>
    <rPh sb="0" eb="2">
      <t>フクイ</t>
    </rPh>
    <rPh sb="3" eb="5">
      <t>サカイ</t>
    </rPh>
    <phoneticPr fontId="3"/>
  </si>
  <si>
    <t>福井市</t>
    <rPh sb="0" eb="2">
      <t>フクイ</t>
    </rPh>
    <rPh sb="2" eb="3">
      <t>シ</t>
    </rPh>
    <phoneticPr fontId="3"/>
  </si>
  <si>
    <t>福井市</t>
  </si>
  <si>
    <t>あわら市</t>
    <rPh sb="3" eb="4">
      <t>シ</t>
    </rPh>
    <phoneticPr fontId="3"/>
  </si>
  <si>
    <t>あわら市</t>
  </si>
  <si>
    <t>坂井市</t>
    <rPh sb="0" eb="2">
      <t>サカイ</t>
    </rPh>
    <rPh sb="2" eb="3">
      <t>シ</t>
    </rPh>
    <phoneticPr fontId="3"/>
  </si>
  <si>
    <t>坂井市</t>
  </si>
  <si>
    <t>永平寺町</t>
    <rPh sb="0" eb="4">
      <t>エイヘイジチョウ</t>
    </rPh>
    <phoneticPr fontId="3"/>
  </si>
  <si>
    <t>永平寺町</t>
  </si>
  <si>
    <t>小　　計</t>
    <rPh sb="0" eb="4">
      <t>ショウケイ</t>
    </rPh>
    <phoneticPr fontId="3"/>
  </si>
  <si>
    <t>奥越</t>
    <rPh sb="0" eb="1">
      <t>オク</t>
    </rPh>
    <rPh sb="1" eb="2">
      <t>エツ</t>
    </rPh>
    <phoneticPr fontId="3"/>
  </si>
  <si>
    <t>大野市</t>
    <rPh sb="0" eb="3">
      <t>オオノシ</t>
    </rPh>
    <phoneticPr fontId="3"/>
  </si>
  <si>
    <t>大野市</t>
  </si>
  <si>
    <t>勝山市</t>
    <rPh sb="0" eb="2">
      <t>カツヤマ</t>
    </rPh>
    <rPh sb="2" eb="3">
      <t>シ</t>
    </rPh>
    <phoneticPr fontId="3"/>
  </si>
  <si>
    <t>勝山市</t>
  </si>
  <si>
    <t>丹南</t>
    <rPh sb="0" eb="2">
      <t>タンナン</t>
    </rPh>
    <phoneticPr fontId="3"/>
  </si>
  <si>
    <t>鯖江市</t>
  </si>
  <si>
    <t>越前市</t>
    <rPh sb="0" eb="2">
      <t>エチゼン</t>
    </rPh>
    <rPh sb="2" eb="3">
      <t>シ</t>
    </rPh>
    <phoneticPr fontId="3"/>
  </si>
  <si>
    <t>越前市</t>
  </si>
  <si>
    <t>池田町</t>
    <rPh sb="0" eb="2">
      <t>イケダ</t>
    </rPh>
    <rPh sb="2" eb="3">
      <t>チョウ</t>
    </rPh>
    <phoneticPr fontId="3"/>
  </si>
  <si>
    <t>池田町</t>
  </si>
  <si>
    <t>南越前町</t>
    <rPh sb="0" eb="1">
      <t>ミナミ</t>
    </rPh>
    <rPh sb="1" eb="4">
      <t>エチゼンチョウ</t>
    </rPh>
    <phoneticPr fontId="3"/>
  </si>
  <si>
    <t>南越前町</t>
  </si>
  <si>
    <t>越前町</t>
    <rPh sb="0" eb="3">
      <t>エチゼンチョウ</t>
    </rPh>
    <phoneticPr fontId="3"/>
  </si>
  <si>
    <t>越前町</t>
  </si>
  <si>
    <t>嶺南</t>
    <rPh sb="0" eb="2">
      <t>レイナン</t>
    </rPh>
    <phoneticPr fontId="3"/>
  </si>
  <si>
    <t>敦賀市</t>
    <rPh sb="0" eb="3">
      <t>ツルガシ</t>
    </rPh>
    <phoneticPr fontId="3"/>
  </si>
  <si>
    <t>小浜市</t>
    <rPh sb="0" eb="3">
      <t>オバマシ</t>
    </rPh>
    <phoneticPr fontId="3"/>
  </si>
  <si>
    <t>小浜市</t>
  </si>
  <si>
    <t>美浜町</t>
    <rPh sb="0" eb="3">
      <t>ミハマチョウ</t>
    </rPh>
    <phoneticPr fontId="3"/>
  </si>
  <si>
    <t>美浜町</t>
  </si>
  <si>
    <t>高浜町</t>
    <rPh sb="0" eb="3">
      <t>タカハマチョウ</t>
    </rPh>
    <phoneticPr fontId="3"/>
  </si>
  <si>
    <t>高浜町</t>
  </si>
  <si>
    <t>おおい町</t>
    <rPh sb="3" eb="4">
      <t>チョウ</t>
    </rPh>
    <phoneticPr fontId="3"/>
  </si>
  <si>
    <t>おおい町</t>
  </si>
  <si>
    <t>若狭町</t>
    <rPh sb="0" eb="3">
      <t>ワカサチョウ</t>
    </rPh>
    <phoneticPr fontId="3"/>
  </si>
  <si>
    <t>若狭町</t>
  </si>
  <si>
    <t>県　　　計</t>
    <rPh sb="0" eb="1">
      <t>ケン</t>
    </rPh>
    <rPh sb="4" eb="5">
      <t>ケイ</t>
    </rPh>
    <phoneticPr fontId="3"/>
  </si>
  <si>
    <t>※高齢夫婦世帯とは、夫婦ともが65歳以上の一般世帯（他の世帯員がいないもの）をいう。</t>
    <rPh sb="1" eb="3">
      <t>コウレイ</t>
    </rPh>
    <rPh sb="3" eb="5">
      <t>フウフ</t>
    </rPh>
    <rPh sb="5" eb="7">
      <t>セタイ</t>
    </rPh>
    <rPh sb="10" eb="12">
      <t>フウフ</t>
    </rPh>
    <rPh sb="17" eb="18">
      <t>サイ</t>
    </rPh>
    <rPh sb="18" eb="20">
      <t>イジョウ</t>
    </rPh>
    <rPh sb="21" eb="23">
      <t>イッパン</t>
    </rPh>
    <rPh sb="23" eb="25">
      <t>セタイ</t>
    </rPh>
    <rPh sb="26" eb="27">
      <t>ホカ</t>
    </rPh>
    <rPh sb="28" eb="31">
      <t>セタイイン</t>
    </rPh>
    <phoneticPr fontId="3"/>
  </si>
  <si>
    <t>敦賀市</t>
  </si>
  <si>
    <t>認知症者数推計（圏域別）</t>
    <rPh sb="0" eb="3">
      <t>ニンチショウ</t>
    </rPh>
    <rPh sb="3" eb="4">
      <t>コウレイシャ</t>
    </rPh>
    <rPh sb="4" eb="5">
      <t>スウ</t>
    </rPh>
    <rPh sb="5" eb="7">
      <t>スイケイ</t>
    </rPh>
    <rPh sb="8" eb="9">
      <t>ケン</t>
    </rPh>
    <rPh sb="9" eb="10">
      <t>イキ</t>
    </rPh>
    <rPh sb="10" eb="11">
      <t>ベツ</t>
    </rPh>
    <phoneticPr fontId="3"/>
  </si>
  <si>
    <t>（単位：人、％）</t>
    <rPh sb="1" eb="3">
      <t>タンイ</t>
    </rPh>
    <rPh sb="4" eb="5">
      <t>ヒト</t>
    </rPh>
    <phoneticPr fontId="3"/>
  </si>
  <si>
    <t>要介護認定者数</t>
    <rPh sb="0" eb="1">
      <t>ヨウ</t>
    </rPh>
    <rPh sb="1" eb="3">
      <t>カイゴ</t>
    </rPh>
    <rPh sb="3" eb="6">
      <t>ニンテイシャ</t>
    </rPh>
    <rPh sb="6" eb="7">
      <t>スウ</t>
    </rPh>
    <phoneticPr fontId="3"/>
  </si>
  <si>
    <t>要介護認定者数</t>
    <rPh sb="0" eb="1">
      <t>ヨウ</t>
    </rPh>
    <rPh sb="1" eb="3">
      <t>カイゴ</t>
    </rPh>
    <rPh sb="3" eb="5">
      <t>ニンテイ</t>
    </rPh>
    <rPh sb="5" eb="6">
      <t>シャ</t>
    </rPh>
    <rPh sb="6" eb="7">
      <t>スウ</t>
    </rPh>
    <phoneticPr fontId="3"/>
  </si>
  <si>
    <r>
      <t>認知症者数</t>
    </r>
    <r>
      <rPr>
        <sz val="11"/>
        <rFont val="ＭＳ Ｐゴシック"/>
        <family val="3"/>
        <charset val="128"/>
      </rPr>
      <t>※３</t>
    </r>
    <rPh sb="0" eb="3">
      <t>ニンチショウ</t>
    </rPh>
    <rPh sb="3" eb="4">
      <t>コウレイシャ</t>
    </rPh>
    <rPh sb="4" eb="5">
      <t>スウ</t>
    </rPh>
    <phoneticPr fontId="3"/>
  </si>
  <si>
    <t>（C）／（A）</t>
    <phoneticPr fontId="3"/>
  </si>
  <si>
    <t>（C）／（B）</t>
    <phoneticPr fontId="3"/>
  </si>
  <si>
    <t>事業状況報告（A）※１</t>
    <phoneticPr fontId="3"/>
  </si>
  <si>
    <t>市町集計値（B）※2</t>
    <phoneticPr fontId="3"/>
  </si>
  <si>
    <t>（C）</t>
    <phoneticPr fontId="3"/>
  </si>
  <si>
    <t>福井 ・ 坂井</t>
    <rPh sb="0" eb="2">
      <t>フクイ</t>
    </rPh>
    <rPh sb="5" eb="7">
      <t>サカイ</t>
    </rPh>
    <phoneticPr fontId="3"/>
  </si>
  <si>
    <t>奥　　　　越</t>
    <rPh sb="0" eb="1">
      <t>オク</t>
    </rPh>
    <rPh sb="5" eb="6">
      <t>エツ</t>
    </rPh>
    <phoneticPr fontId="3"/>
  </si>
  <si>
    <t>丹　　　　南</t>
    <rPh sb="0" eb="6">
      <t>タンナン</t>
    </rPh>
    <phoneticPr fontId="3"/>
  </si>
  <si>
    <t>嶺　　　　南</t>
    <rPh sb="0" eb="6">
      <t>レイナン</t>
    </rPh>
    <phoneticPr fontId="3"/>
  </si>
  <si>
    <t>県　　　　計</t>
    <rPh sb="0" eb="1">
      <t>ケン</t>
    </rPh>
    <rPh sb="5" eb="6">
      <t>ケイ</t>
    </rPh>
    <phoneticPr fontId="3"/>
  </si>
  <si>
    <t>（注）上記における認知症者数は、要介護認定者数のうち、要介護認定の「認知症高齢者の日常生活自立度」の判定がⅡ～Mランクの高齢者数である（2号被保険者も含む）。</t>
    <rPh sb="1" eb="2">
      <t>チュウ</t>
    </rPh>
    <rPh sb="3" eb="5">
      <t>ジョウキ</t>
    </rPh>
    <rPh sb="9" eb="11">
      <t>ニンチ</t>
    </rPh>
    <rPh sb="11" eb="12">
      <t>ショウ</t>
    </rPh>
    <rPh sb="12" eb="13">
      <t>シャ</t>
    </rPh>
    <rPh sb="13" eb="14">
      <t>スウ</t>
    </rPh>
    <rPh sb="16" eb="17">
      <t>ヨウ</t>
    </rPh>
    <rPh sb="17" eb="19">
      <t>カイゴ</t>
    </rPh>
    <rPh sb="19" eb="21">
      <t>ニンテイ</t>
    </rPh>
    <rPh sb="21" eb="22">
      <t>シャ</t>
    </rPh>
    <rPh sb="22" eb="23">
      <t>スウ</t>
    </rPh>
    <rPh sb="27" eb="28">
      <t>ヨウ</t>
    </rPh>
    <rPh sb="28" eb="30">
      <t>カイゴ</t>
    </rPh>
    <rPh sb="30" eb="32">
      <t>ニンテイ</t>
    </rPh>
    <rPh sb="34" eb="37">
      <t>ニンチショウ</t>
    </rPh>
    <rPh sb="37" eb="40">
      <t>コウレイシャ</t>
    </rPh>
    <rPh sb="41" eb="43">
      <t>ニチジョウ</t>
    </rPh>
    <rPh sb="43" eb="45">
      <t>セイカツ</t>
    </rPh>
    <rPh sb="45" eb="47">
      <t>ジリツ</t>
    </rPh>
    <rPh sb="47" eb="48">
      <t>ド</t>
    </rPh>
    <rPh sb="50" eb="52">
      <t>ハンテイ</t>
    </rPh>
    <rPh sb="60" eb="63">
      <t>コウレイシャ</t>
    </rPh>
    <rPh sb="63" eb="64">
      <t>スウ</t>
    </rPh>
    <rPh sb="68" eb="70">
      <t>２ゴウ</t>
    </rPh>
    <rPh sb="70" eb="71">
      <t>ヒ</t>
    </rPh>
    <rPh sb="71" eb="74">
      <t>ホケンシャ</t>
    </rPh>
    <rPh sb="75" eb="76">
      <t>フク</t>
    </rPh>
    <phoneticPr fontId="3"/>
  </si>
  <si>
    <t>（参考）</t>
    <rPh sb="1" eb="3">
      <t>サンコウ</t>
    </rPh>
    <phoneticPr fontId="3"/>
  </si>
  <si>
    <t>「認知症高齢者の日常生活自立度」判定基準</t>
    <rPh sb="1" eb="3">
      <t>ニンチ</t>
    </rPh>
    <rPh sb="3" eb="4">
      <t>ショウ</t>
    </rPh>
    <rPh sb="4" eb="7">
      <t>コウレイシャ</t>
    </rPh>
    <rPh sb="8" eb="10">
      <t>ニチジョウ</t>
    </rPh>
    <rPh sb="10" eb="12">
      <t>セイカツ</t>
    </rPh>
    <rPh sb="12" eb="14">
      <t>ジリツ</t>
    </rPh>
    <rPh sb="14" eb="15">
      <t>ド</t>
    </rPh>
    <rPh sb="16" eb="18">
      <t>ハンテイ</t>
    </rPh>
    <rPh sb="18" eb="20">
      <t>キジュン</t>
    </rPh>
    <phoneticPr fontId="3"/>
  </si>
  <si>
    <t>ランク</t>
    <phoneticPr fontId="3"/>
  </si>
  <si>
    <t>判定基準</t>
    <rPh sb="0" eb="2">
      <t>ハンテイ</t>
    </rPh>
    <rPh sb="2" eb="4">
      <t>キジュン</t>
    </rPh>
    <phoneticPr fontId="3"/>
  </si>
  <si>
    <t>見られる症状・行動の例</t>
    <rPh sb="0" eb="1">
      <t>ミ</t>
    </rPh>
    <rPh sb="4" eb="6">
      <t>ショウジョウ</t>
    </rPh>
    <rPh sb="7" eb="9">
      <t>コウドウ</t>
    </rPh>
    <rPh sb="10" eb="11">
      <t>レイ</t>
    </rPh>
    <phoneticPr fontId="3"/>
  </si>
  <si>
    <t>Ⅱa</t>
    <phoneticPr fontId="3"/>
  </si>
  <si>
    <t>家庭外で、日常生活に支障を来たすような症状・行動や意思疎通の困難さが見られても、誰かが注意していれば自立できる。</t>
    <rPh sb="0" eb="2">
      <t>カテイ</t>
    </rPh>
    <rPh sb="2" eb="3">
      <t>ガイ</t>
    </rPh>
    <rPh sb="5" eb="7">
      <t>ニチジョウ</t>
    </rPh>
    <rPh sb="7" eb="9">
      <t>セイカツ</t>
    </rPh>
    <rPh sb="10" eb="12">
      <t>シショウ</t>
    </rPh>
    <rPh sb="13" eb="14">
      <t>キ</t>
    </rPh>
    <rPh sb="19" eb="21">
      <t>ショウジョウ</t>
    </rPh>
    <rPh sb="22" eb="24">
      <t>コウドウ</t>
    </rPh>
    <rPh sb="25" eb="27">
      <t>イシ</t>
    </rPh>
    <rPh sb="27" eb="29">
      <t>ソツウ</t>
    </rPh>
    <rPh sb="30" eb="32">
      <t>コンナン</t>
    </rPh>
    <rPh sb="34" eb="35">
      <t>ミ</t>
    </rPh>
    <rPh sb="40" eb="41">
      <t>ダレ</t>
    </rPh>
    <rPh sb="43" eb="45">
      <t>チュウイ</t>
    </rPh>
    <rPh sb="50" eb="52">
      <t>ジリツ</t>
    </rPh>
    <phoneticPr fontId="3"/>
  </si>
  <si>
    <t>たびたび道に迷うとか、買物や事務、金銭管理などそれまでできたことにミスが目立つ等。</t>
    <rPh sb="4" eb="5">
      <t>ミチ</t>
    </rPh>
    <rPh sb="6" eb="7">
      <t>マヨ</t>
    </rPh>
    <rPh sb="11" eb="13">
      <t>カイモノ</t>
    </rPh>
    <rPh sb="14" eb="16">
      <t>ジム</t>
    </rPh>
    <rPh sb="17" eb="19">
      <t>キンセン</t>
    </rPh>
    <rPh sb="19" eb="21">
      <t>カンリ</t>
    </rPh>
    <rPh sb="36" eb="38">
      <t>メダ</t>
    </rPh>
    <rPh sb="39" eb="40">
      <t>ナド</t>
    </rPh>
    <phoneticPr fontId="3"/>
  </si>
  <si>
    <t>Ⅱb</t>
    <phoneticPr fontId="3"/>
  </si>
  <si>
    <t>家庭内でも上記Ⅱaの状態が見られる。</t>
    <rPh sb="0" eb="3">
      <t>カテイナイ</t>
    </rPh>
    <rPh sb="5" eb="7">
      <t>ジョウキ</t>
    </rPh>
    <rPh sb="10" eb="12">
      <t>ジョウタイ</t>
    </rPh>
    <rPh sb="13" eb="14">
      <t>ミ</t>
    </rPh>
    <phoneticPr fontId="3"/>
  </si>
  <si>
    <t>服薬管理ができない、電話の応答や訪問者との応答など一人で留守番ができない等。</t>
    <rPh sb="0" eb="2">
      <t>フクヤク</t>
    </rPh>
    <rPh sb="2" eb="4">
      <t>カンリ</t>
    </rPh>
    <rPh sb="10" eb="12">
      <t>デンワ</t>
    </rPh>
    <rPh sb="13" eb="15">
      <t>オウトウ</t>
    </rPh>
    <rPh sb="16" eb="19">
      <t>ホウモンシャ</t>
    </rPh>
    <rPh sb="21" eb="23">
      <t>オウトウ</t>
    </rPh>
    <rPh sb="25" eb="27">
      <t>ヒトリ</t>
    </rPh>
    <rPh sb="28" eb="31">
      <t>ルスバン</t>
    </rPh>
    <rPh sb="36" eb="37">
      <t>ナド</t>
    </rPh>
    <phoneticPr fontId="3"/>
  </si>
  <si>
    <t>Ⅲa</t>
    <phoneticPr fontId="3"/>
  </si>
  <si>
    <t>日中を中心として、日常生活に支障をきたすような症状・行動や意思疎通の困難さが見られ、介護を必要とする。</t>
    <rPh sb="0" eb="2">
      <t>ニッチュウ</t>
    </rPh>
    <rPh sb="3" eb="5">
      <t>チュウシン</t>
    </rPh>
    <rPh sb="9" eb="11">
      <t>ニチジョウ</t>
    </rPh>
    <rPh sb="11" eb="13">
      <t>セイカツ</t>
    </rPh>
    <rPh sb="14" eb="16">
      <t>シショウ</t>
    </rPh>
    <rPh sb="23" eb="25">
      <t>ショウジョウ</t>
    </rPh>
    <rPh sb="26" eb="28">
      <t>コウドウ</t>
    </rPh>
    <rPh sb="29" eb="31">
      <t>イシ</t>
    </rPh>
    <rPh sb="31" eb="33">
      <t>ソツウ</t>
    </rPh>
    <rPh sb="34" eb="36">
      <t>コンナン</t>
    </rPh>
    <rPh sb="38" eb="39">
      <t>ミ</t>
    </rPh>
    <rPh sb="42" eb="44">
      <t>カイゴ</t>
    </rPh>
    <rPh sb="45" eb="47">
      <t>ヒツヨウ</t>
    </rPh>
    <phoneticPr fontId="3"/>
  </si>
  <si>
    <t>着替え、食事、排便・排尿が上手にできない・時間がかかる。やたらに物を口に入れる、物を拾い集める、徘徊、失禁、大声・奇声をあげる、火の不始末、不潔行為、性的異常行為等。</t>
    <rPh sb="0" eb="2">
      <t>キガ</t>
    </rPh>
    <rPh sb="4" eb="6">
      <t>ショクジ</t>
    </rPh>
    <rPh sb="7" eb="9">
      <t>ハイベン</t>
    </rPh>
    <rPh sb="10" eb="12">
      <t>ハイニョウ</t>
    </rPh>
    <rPh sb="13" eb="15">
      <t>ジョウズ</t>
    </rPh>
    <rPh sb="21" eb="23">
      <t>ジカン</t>
    </rPh>
    <rPh sb="32" eb="33">
      <t>モノ</t>
    </rPh>
    <rPh sb="34" eb="35">
      <t>クチ</t>
    </rPh>
    <rPh sb="36" eb="37">
      <t>イ</t>
    </rPh>
    <rPh sb="40" eb="41">
      <t>モノ</t>
    </rPh>
    <rPh sb="42" eb="45">
      <t>ヒロイアツ</t>
    </rPh>
    <rPh sb="48" eb="50">
      <t>ハイカイ</t>
    </rPh>
    <rPh sb="51" eb="53">
      <t>シッキン</t>
    </rPh>
    <rPh sb="54" eb="56">
      <t>オオゴエ</t>
    </rPh>
    <rPh sb="57" eb="59">
      <t>キセイ</t>
    </rPh>
    <rPh sb="64" eb="65">
      <t>ヒ</t>
    </rPh>
    <rPh sb="66" eb="69">
      <t>フシマツ</t>
    </rPh>
    <rPh sb="70" eb="72">
      <t>フケツ</t>
    </rPh>
    <rPh sb="72" eb="74">
      <t>コウイ</t>
    </rPh>
    <rPh sb="75" eb="77">
      <t>セイテキ</t>
    </rPh>
    <rPh sb="77" eb="79">
      <t>イジョウ</t>
    </rPh>
    <rPh sb="79" eb="81">
      <t>コウイ</t>
    </rPh>
    <rPh sb="81" eb="82">
      <t>トウ</t>
    </rPh>
    <phoneticPr fontId="3"/>
  </si>
  <si>
    <t>Ⅲb</t>
    <phoneticPr fontId="3"/>
  </si>
  <si>
    <t>夜間を中心として、上記Ⅲaの状態が見られる。</t>
    <rPh sb="0" eb="2">
      <t>ヤカン</t>
    </rPh>
    <rPh sb="3" eb="5">
      <t>チュウシン</t>
    </rPh>
    <rPh sb="9" eb="11">
      <t>ジョウキ</t>
    </rPh>
    <rPh sb="14" eb="16">
      <t>ジョウタイ</t>
    </rPh>
    <rPh sb="17" eb="18">
      <t>ミ</t>
    </rPh>
    <phoneticPr fontId="3"/>
  </si>
  <si>
    <t>ランクⅢaに同じ。</t>
    <rPh sb="6" eb="7">
      <t>オナ</t>
    </rPh>
    <phoneticPr fontId="3"/>
  </si>
  <si>
    <t>Ⅳ</t>
    <phoneticPr fontId="3"/>
  </si>
  <si>
    <t>日常生活に支障をきたすような症状・行動や意思疎通の困難さが頻繁に見られ、常に介護を必要とする。</t>
    <rPh sb="0" eb="2">
      <t>ニチジョウ</t>
    </rPh>
    <rPh sb="2" eb="4">
      <t>セイカツ</t>
    </rPh>
    <rPh sb="5" eb="7">
      <t>シショウ</t>
    </rPh>
    <rPh sb="14" eb="16">
      <t>ショウジョウ</t>
    </rPh>
    <rPh sb="17" eb="19">
      <t>コウドウ</t>
    </rPh>
    <rPh sb="20" eb="22">
      <t>イシ</t>
    </rPh>
    <rPh sb="22" eb="24">
      <t>ソツウ</t>
    </rPh>
    <rPh sb="25" eb="27">
      <t>コンナン</t>
    </rPh>
    <rPh sb="29" eb="31">
      <t>ヒンパン</t>
    </rPh>
    <rPh sb="32" eb="33">
      <t>ミ</t>
    </rPh>
    <rPh sb="36" eb="37">
      <t>ツネ</t>
    </rPh>
    <rPh sb="38" eb="40">
      <t>カイゴ</t>
    </rPh>
    <rPh sb="41" eb="43">
      <t>ヒツヨウ</t>
    </rPh>
    <phoneticPr fontId="3"/>
  </si>
  <si>
    <t>M</t>
    <phoneticPr fontId="3"/>
  </si>
  <si>
    <t>著しい精神症状や問題行為あるいは重篤な身体疾患が見られ、専門医療を必要とする。</t>
    <rPh sb="0" eb="1">
      <t>イチジル</t>
    </rPh>
    <rPh sb="3" eb="5">
      <t>セイシン</t>
    </rPh>
    <rPh sb="5" eb="7">
      <t>ショウジョウ</t>
    </rPh>
    <rPh sb="8" eb="10">
      <t>モンダイ</t>
    </rPh>
    <rPh sb="10" eb="12">
      <t>コウイ</t>
    </rPh>
    <rPh sb="16" eb="18">
      <t>ジュウトク</t>
    </rPh>
    <rPh sb="19" eb="21">
      <t>シンタイ</t>
    </rPh>
    <rPh sb="21" eb="23">
      <t>シッカン</t>
    </rPh>
    <rPh sb="24" eb="25">
      <t>ミ</t>
    </rPh>
    <rPh sb="28" eb="30">
      <t>センモン</t>
    </rPh>
    <rPh sb="30" eb="32">
      <t>イリョウ</t>
    </rPh>
    <rPh sb="33" eb="35">
      <t>ヒツヨウ</t>
    </rPh>
    <phoneticPr fontId="3"/>
  </si>
  <si>
    <t>せん妄、妄想、興奮、自傷・他害等の精神症状や精神症状に起因する問題行動が継続する状態等。</t>
    <rPh sb="2" eb="3">
      <t>モウ</t>
    </rPh>
    <rPh sb="4" eb="6">
      <t>モウソウ</t>
    </rPh>
    <rPh sb="7" eb="9">
      <t>コウフン</t>
    </rPh>
    <rPh sb="10" eb="11">
      <t>ジ</t>
    </rPh>
    <rPh sb="11" eb="12">
      <t>ショウ</t>
    </rPh>
    <rPh sb="13" eb="14">
      <t>ホカ</t>
    </rPh>
    <rPh sb="14" eb="15">
      <t>ガイ</t>
    </rPh>
    <rPh sb="15" eb="16">
      <t>トウ</t>
    </rPh>
    <rPh sb="17" eb="19">
      <t>セイシン</t>
    </rPh>
    <rPh sb="19" eb="21">
      <t>ショウジョウ</t>
    </rPh>
    <rPh sb="22" eb="24">
      <t>セイシン</t>
    </rPh>
    <rPh sb="24" eb="26">
      <t>ショウジョウ</t>
    </rPh>
    <rPh sb="27" eb="29">
      <t>キイン</t>
    </rPh>
    <rPh sb="31" eb="33">
      <t>モンダイ</t>
    </rPh>
    <rPh sb="33" eb="35">
      <t>コウドウ</t>
    </rPh>
    <rPh sb="36" eb="38">
      <t>ケイゾク</t>
    </rPh>
    <rPh sb="40" eb="42">
      <t>ジョウタイ</t>
    </rPh>
    <rPh sb="42" eb="43">
      <t>トウ</t>
    </rPh>
    <phoneticPr fontId="3"/>
  </si>
  <si>
    <t>寝たきり者数推計（圏域別）</t>
    <rPh sb="0" eb="1">
      <t>ネ</t>
    </rPh>
    <rPh sb="4" eb="5">
      <t>コウレイシャ</t>
    </rPh>
    <rPh sb="5" eb="6">
      <t>スウ</t>
    </rPh>
    <rPh sb="6" eb="8">
      <t>スイケイ</t>
    </rPh>
    <rPh sb="9" eb="10">
      <t>ケン</t>
    </rPh>
    <rPh sb="10" eb="11">
      <t>イキ</t>
    </rPh>
    <rPh sb="11" eb="12">
      <t>ベツ</t>
    </rPh>
    <phoneticPr fontId="3"/>
  </si>
  <si>
    <t>（単位：人、％）</t>
    <rPh sb="1" eb="3">
      <t>タンイ</t>
    </rPh>
    <rPh sb="4" eb="5">
      <t>ニン</t>
    </rPh>
    <phoneticPr fontId="3"/>
  </si>
  <si>
    <t>寝たきり者数※４</t>
    <rPh sb="0" eb="1">
      <t>ネ</t>
    </rPh>
    <rPh sb="4" eb="5">
      <t>シャ</t>
    </rPh>
    <rPh sb="5" eb="6">
      <t>スウ</t>
    </rPh>
    <phoneticPr fontId="3"/>
  </si>
  <si>
    <t>（注）上記における寝たきり高齢者数は、要介護認定者数のうち、要介護認定の「障害老人の日常生活自立度（寝たきり度）」の判定がB～Cランクの高齢者数である（2号被保険者も含む）。</t>
    <rPh sb="1" eb="2">
      <t>チュウ</t>
    </rPh>
    <rPh sb="3" eb="5">
      <t>ジョウキ</t>
    </rPh>
    <rPh sb="9" eb="10">
      <t>ネ</t>
    </rPh>
    <rPh sb="13" eb="16">
      <t>コウレイシャ</t>
    </rPh>
    <rPh sb="16" eb="17">
      <t>スウ</t>
    </rPh>
    <rPh sb="37" eb="39">
      <t>ショウガイ</t>
    </rPh>
    <rPh sb="39" eb="41">
      <t>ロウジン</t>
    </rPh>
    <rPh sb="42" eb="44">
      <t>ニチジョウ</t>
    </rPh>
    <rPh sb="44" eb="46">
      <t>セイカツ</t>
    </rPh>
    <rPh sb="46" eb="48">
      <t>ジリツ</t>
    </rPh>
    <rPh sb="48" eb="49">
      <t>ド</t>
    </rPh>
    <rPh sb="50" eb="51">
      <t>ネ</t>
    </rPh>
    <rPh sb="54" eb="55">
      <t>ド</t>
    </rPh>
    <rPh sb="58" eb="60">
      <t>ハンテイ</t>
    </rPh>
    <rPh sb="68" eb="71">
      <t>コウレイシャ</t>
    </rPh>
    <rPh sb="71" eb="72">
      <t>スウ</t>
    </rPh>
    <rPh sb="76" eb="78">
      <t>２ゴウ</t>
    </rPh>
    <rPh sb="78" eb="79">
      <t>ヒ</t>
    </rPh>
    <rPh sb="79" eb="82">
      <t>ホケンシャ</t>
    </rPh>
    <rPh sb="83" eb="84">
      <t>フク</t>
    </rPh>
    <phoneticPr fontId="3"/>
  </si>
  <si>
    <t>「障害高齢者の日常生活自立度（寝たきり度）」判定基準</t>
    <rPh sb="1" eb="3">
      <t>ショウガイ</t>
    </rPh>
    <rPh sb="3" eb="6">
      <t>コウレイシャ</t>
    </rPh>
    <rPh sb="7" eb="9">
      <t>ニチジョウ</t>
    </rPh>
    <rPh sb="9" eb="11">
      <t>セイカツ</t>
    </rPh>
    <rPh sb="11" eb="13">
      <t>ジリツ</t>
    </rPh>
    <rPh sb="13" eb="14">
      <t>ド</t>
    </rPh>
    <rPh sb="15" eb="16">
      <t>ネ</t>
    </rPh>
    <rPh sb="19" eb="20">
      <t>ド</t>
    </rPh>
    <rPh sb="22" eb="24">
      <t>ハンテイ</t>
    </rPh>
    <rPh sb="24" eb="26">
      <t>キジュン</t>
    </rPh>
    <phoneticPr fontId="3"/>
  </si>
  <si>
    <t>B</t>
    <phoneticPr fontId="3"/>
  </si>
  <si>
    <t>屋内での生活は何らかの介助を要し、日中でもベッド上での生活が主体であるが、座位を保つ。</t>
    <rPh sb="0" eb="2">
      <t>オクナイ</t>
    </rPh>
    <rPh sb="4" eb="6">
      <t>セイカツ</t>
    </rPh>
    <rPh sb="7" eb="8">
      <t>ナン</t>
    </rPh>
    <rPh sb="11" eb="13">
      <t>カイジョ</t>
    </rPh>
    <rPh sb="14" eb="15">
      <t>ヨウ</t>
    </rPh>
    <rPh sb="17" eb="19">
      <t>ニッチュウ</t>
    </rPh>
    <rPh sb="24" eb="25">
      <t>ジョウ</t>
    </rPh>
    <rPh sb="27" eb="29">
      <t>セイカツ</t>
    </rPh>
    <rPh sb="30" eb="32">
      <t>シュタイ</t>
    </rPh>
    <rPh sb="37" eb="39">
      <t>ザイ</t>
    </rPh>
    <rPh sb="40" eb="41">
      <t>タモ</t>
    </rPh>
    <phoneticPr fontId="3"/>
  </si>
  <si>
    <t>　1　車椅子に移乗し、食事・排泄はベッドから離れて行う。</t>
    <rPh sb="3" eb="4">
      <t>クルマ</t>
    </rPh>
    <rPh sb="4" eb="6">
      <t>イス</t>
    </rPh>
    <rPh sb="7" eb="9">
      <t>イジョウ</t>
    </rPh>
    <rPh sb="11" eb="13">
      <t>ショクジ</t>
    </rPh>
    <rPh sb="14" eb="16">
      <t>ハイセツ</t>
    </rPh>
    <rPh sb="22" eb="23">
      <t>ハナ</t>
    </rPh>
    <rPh sb="25" eb="26">
      <t>オコナ</t>
    </rPh>
    <phoneticPr fontId="3"/>
  </si>
  <si>
    <t>　2　介助により車椅子に移乗する。</t>
    <rPh sb="3" eb="5">
      <t>カイジョ</t>
    </rPh>
    <rPh sb="8" eb="9">
      <t>クルマ</t>
    </rPh>
    <rPh sb="9" eb="11">
      <t>イス</t>
    </rPh>
    <rPh sb="12" eb="14">
      <t>イジョウ</t>
    </rPh>
    <phoneticPr fontId="3"/>
  </si>
  <si>
    <t>C</t>
    <phoneticPr fontId="3"/>
  </si>
  <si>
    <t>1日中ベッド上で過ごし、排泄、食事、着替えにおいて介助を要する。</t>
    <rPh sb="0" eb="3">
      <t>１ニチジュウ</t>
    </rPh>
    <rPh sb="6" eb="7">
      <t>ジョウ</t>
    </rPh>
    <rPh sb="8" eb="9">
      <t>ス</t>
    </rPh>
    <rPh sb="12" eb="14">
      <t>ハイセツ</t>
    </rPh>
    <rPh sb="15" eb="17">
      <t>ショクジ</t>
    </rPh>
    <rPh sb="18" eb="20">
      <t>キガ</t>
    </rPh>
    <rPh sb="25" eb="27">
      <t>カイジョ</t>
    </rPh>
    <rPh sb="28" eb="29">
      <t>ヨウ</t>
    </rPh>
    <phoneticPr fontId="3"/>
  </si>
  <si>
    <t>　1　自力で寝返りをうつ。</t>
    <rPh sb="3" eb="5">
      <t>ジリキ</t>
    </rPh>
    <rPh sb="6" eb="8">
      <t>ネガエ</t>
    </rPh>
    <phoneticPr fontId="3"/>
  </si>
  <si>
    <t>　2　自力では寝返りもうたない。</t>
    <rPh sb="3" eb="5">
      <t>ジリキ</t>
    </rPh>
    <rPh sb="7" eb="9">
      <t>ネガエ</t>
    </rPh>
    <phoneticPr fontId="3"/>
  </si>
  <si>
    <t>※1　「要介護認定者数」は令和４年3月末介護保険事業状況報告の速報値</t>
    <rPh sb="4" eb="5">
      <t>ヨウ</t>
    </rPh>
    <rPh sb="5" eb="7">
      <t>カイゴ</t>
    </rPh>
    <rPh sb="7" eb="10">
      <t>ニンテイシャ</t>
    </rPh>
    <rPh sb="10" eb="11">
      <t>スウ</t>
    </rPh>
    <rPh sb="13" eb="15">
      <t>レイワ</t>
    </rPh>
    <rPh sb="17" eb="20">
      <t>３ガツマツ</t>
    </rPh>
    <rPh sb="20" eb="22">
      <t>カイゴ</t>
    </rPh>
    <rPh sb="22" eb="24">
      <t>ホケン</t>
    </rPh>
    <rPh sb="24" eb="26">
      <t>ジギョウ</t>
    </rPh>
    <rPh sb="26" eb="28">
      <t>ジョウキョウ</t>
    </rPh>
    <rPh sb="28" eb="30">
      <t>ホウコク</t>
    </rPh>
    <rPh sb="31" eb="33">
      <t>ソクホウ</t>
    </rPh>
    <rPh sb="33" eb="34">
      <t>スウチ</t>
    </rPh>
    <phoneticPr fontId="3"/>
  </si>
  <si>
    <t>※2　「要介護認定者数」は令和４年4月1日時点の市町集計値</t>
    <rPh sb="4" eb="5">
      <t>ヨウ</t>
    </rPh>
    <rPh sb="5" eb="7">
      <t>カイゴ</t>
    </rPh>
    <rPh sb="7" eb="9">
      <t>ニンテイ</t>
    </rPh>
    <rPh sb="9" eb="10">
      <t>シャ</t>
    </rPh>
    <rPh sb="10" eb="11">
      <t>スウ</t>
    </rPh>
    <rPh sb="13" eb="15">
      <t>レイワ</t>
    </rPh>
    <rPh sb="17" eb="19">
      <t>４ガツ</t>
    </rPh>
    <rPh sb="19" eb="21">
      <t>１ニチ</t>
    </rPh>
    <rPh sb="21" eb="23">
      <t>ジテン</t>
    </rPh>
    <rPh sb="24" eb="26">
      <t>シチョウ</t>
    </rPh>
    <rPh sb="26" eb="28">
      <t>シュウケイ</t>
    </rPh>
    <rPh sb="28" eb="29">
      <t>チ</t>
    </rPh>
    <phoneticPr fontId="3"/>
  </si>
  <si>
    <t>※3　「認知症者数」は令和４年4月1日時点の市町集計値</t>
    <rPh sb="4" eb="7">
      <t>ニンチショウ</t>
    </rPh>
    <rPh sb="7" eb="8">
      <t>コウレイシャ</t>
    </rPh>
    <rPh sb="8" eb="9">
      <t>スウ</t>
    </rPh>
    <rPh sb="11" eb="13">
      <t>レイワ</t>
    </rPh>
    <rPh sb="15" eb="17">
      <t>４ガツ</t>
    </rPh>
    <rPh sb="17" eb="19">
      <t>１ニチ</t>
    </rPh>
    <rPh sb="19" eb="21">
      <t>ジテン</t>
    </rPh>
    <rPh sb="22" eb="24">
      <t>シチョウ</t>
    </rPh>
    <rPh sb="24" eb="26">
      <t>シュウケイ</t>
    </rPh>
    <rPh sb="26" eb="27">
      <t>チ</t>
    </rPh>
    <phoneticPr fontId="3"/>
  </si>
  <si>
    <t>※4　「寝たきり者数」は令和４年4月1日時点の市町集計値</t>
    <rPh sb="4" eb="5">
      <t>ネ</t>
    </rPh>
    <rPh sb="8" eb="9">
      <t>コウレイシャ</t>
    </rPh>
    <rPh sb="9" eb="10">
      <t>スウ</t>
    </rPh>
    <rPh sb="12" eb="14">
      <t>レイワ</t>
    </rPh>
    <rPh sb="16" eb="18">
      <t>４ガツ</t>
    </rPh>
    <rPh sb="18" eb="20">
      <t>１ニチ</t>
    </rPh>
    <rPh sb="20" eb="22">
      <t>ジテン</t>
    </rPh>
    <rPh sb="23" eb="25">
      <t>シチョウ</t>
    </rPh>
    <rPh sb="25" eb="27">
      <t>シュウケイ</t>
    </rPh>
    <rPh sb="27" eb="28">
      <t>チ</t>
    </rPh>
    <phoneticPr fontId="3"/>
  </si>
  <si>
    <t>※</t>
    <phoneticPr fontId="3"/>
  </si>
  <si>
    <t>（様式３）日常生活の自立度について</t>
    <rPh sb="1" eb="3">
      <t>ヨウシキ</t>
    </rPh>
    <phoneticPr fontId="3"/>
  </si>
  <si>
    <t>全体：</t>
    <rPh sb="0" eb="2">
      <t>ゼンタイ</t>
    </rPh>
    <phoneticPr fontId="3"/>
  </si>
  <si>
    <t>福井県</t>
    <rPh sb="0" eb="3">
      <t>フクイケン</t>
    </rPh>
    <phoneticPr fontId="3"/>
  </si>
  <si>
    <t>圏域：</t>
    <rPh sb="0" eb="1">
      <t>ケン</t>
    </rPh>
    <rPh sb="1" eb="2">
      <t>イキ</t>
    </rPh>
    <phoneticPr fontId="3"/>
  </si>
  <si>
    <t>福井・坂井圏域</t>
    <rPh sb="0" eb="2">
      <t>フクイ</t>
    </rPh>
    <rPh sb="3" eb="5">
      <t>サカイ</t>
    </rPh>
    <phoneticPr fontId="3"/>
  </si>
  <si>
    <t>奥越圏域</t>
    <rPh sb="0" eb="1">
      <t>オク</t>
    </rPh>
    <rPh sb="1" eb="2">
      <t>エツ</t>
    </rPh>
    <phoneticPr fontId="3"/>
  </si>
  <si>
    <t>丹南圏域</t>
    <rPh sb="0" eb="2">
      <t>タンナン</t>
    </rPh>
    <phoneticPr fontId="3"/>
  </si>
  <si>
    <t>嶺南圏域</t>
    <rPh sb="0" eb="2">
      <t>レイナン</t>
    </rPh>
    <phoneticPr fontId="3"/>
  </si>
  <si>
    <t>１　合計（自宅内＋自宅外）</t>
    <rPh sb="2" eb="4">
      <t>ゴウケイ</t>
    </rPh>
    <rPh sb="5" eb="7">
      <t>ジタク</t>
    </rPh>
    <rPh sb="7" eb="8">
      <t>ナイ</t>
    </rPh>
    <rPh sb="9" eb="12">
      <t>ジタクガイ</t>
    </rPh>
    <phoneticPr fontId="3"/>
  </si>
  <si>
    <t>(単位：人)</t>
    <rPh sb="1" eb="3">
      <t>タンイ</t>
    </rPh>
    <rPh sb="4" eb="5">
      <t>ニン</t>
    </rPh>
    <phoneticPr fontId="3"/>
  </si>
  <si>
    <t>区分</t>
    <rPh sb="0" eb="2">
      <t>クブン</t>
    </rPh>
    <phoneticPr fontId="3"/>
  </si>
  <si>
    <t>障害高齢者の日常生活自立度（寝たきり度）</t>
    <rPh sb="6" eb="8">
      <t>ニチジョウ</t>
    </rPh>
    <rPh sb="8" eb="10">
      <t>セイカツ</t>
    </rPh>
    <rPh sb="10" eb="12">
      <t>ジリツ</t>
    </rPh>
    <rPh sb="12" eb="13">
      <t>ド</t>
    </rPh>
    <rPh sb="14" eb="15">
      <t>ネ</t>
    </rPh>
    <rPh sb="18" eb="19">
      <t>ド</t>
    </rPh>
    <phoneticPr fontId="3"/>
  </si>
  <si>
    <t>自立</t>
    <rPh sb="0" eb="2">
      <t>ジリツ</t>
    </rPh>
    <phoneticPr fontId="3"/>
  </si>
  <si>
    <t>J1</t>
    <phoneticPr fontId="3"/>
  </si>
  <si>
    <t>J2</t>
    <phoneticPr fontId="3"/>
  </si>
  <si>
    <t>A1</t>
    <phoneticPr fontId="3"/>
  </si>
  <si>
    <t>A2</t>
    <phoneticPr fontId="3"/>
  </si>
  <si>
    <t>B1</t>
    <phoneticPr fontId="3"/>
  </si>
  <si>
    <t>B2</t>
    <phoneticPr fontId="3"/>
  </si>
  <si>
    <t>C1</t>
    <phoneticPr fontId="3"/>
  </si>
  <si>
    <t>C2</t>
    <phoneticPr fontId="3"/>
  </si>
  <si>
    <t>計</t>
    <rPh sb="0" eb="1">
      <t>ケイ</t>
    </rPh>
    <phoneticPr fontId="3"/>
  </si>
  <si>
    <t>認知症高齢者の日常生活自立度</t>
    <rPh sb="0" eb="2">
      <t>ニンチ</t>
    </rPh>
    <rPh sb="2" eb="3">
      <t>ショウ</t>
    </rPh>
    <rPh sb="3" eb="6">
      <t>コウレイシャ</t>
    </rPh>
    <rPh sb="7" eb="9">
      <t>ニチジョウ</t>
    </rPh>
    <rPh sb="9" eb="11">
      <t>セイカツ</t>
    </rPh>
    <rPh sb="11" eb="13">
      <t>ジリツ</t>
    </rPh>
    <rPh sb="13" eb="14">
      <t>ド</t>
    </rPh>
    <phoneticPr fontId="3"/>
  </si>
  <si>
    <t>認知症高齢者の日常生活自立度</t>
    <rPh sb="0" eb="3">
      <t>ニンチショウ</t>
    </rPh>
    <rPh sb="3" eb="6">
      <t>コウレイシャ</t>
    </rPh>
    <rPh sb="7" eb="9">
      <t>ニチジョウ</t>
    </rPh>
    <rPh sb="9" eb="11">
      <t>セイカツ</t>
    </rPh>
    <rPh sb="11" eb="13">
      <t>ジリツ</t>
    </rPh>
    <rPh sb="13" eb="14">
      <t>ド</t>
    </rPh>
    <phoneticPr fontId="3"/>
  </si>
  <si>
    <t>認知症高齢者の日常生活自立度</t>
    <rPh sb="7" eb="9">
      <t>ニチジョウ</t>
    </rPh>
    <rPh sb="9" eb="11">
      <t>セイカツ</t>
    </rPh>
    <rPh sb="11" eb="13">
      <t>ジリツ</t>
    </rPh>
    <rPh sb="13" eb="14">
      <t>ド</t>
    </rPh>
    <phoneticPr fontId="3"/>
  </si>
  <si>
    <t>Ⅰ</t>
    <phoneticPr fontId="3"/>
  </si>
  <si>
    <t>Ⅱａ</t>
    <phoneticPr fontId="3"/>
  </si>
  <si>
    <t>Ⅱｂ</t>
    <phoneticPr fontId="3"/>
  </si>
  <si>
    <t>Ⅲａ</t>
    <phoneticPr fontId="3"/>
  </si>
  <si>
    <t>Ⅲｂ</t>
    <phoneticPr fontId="3"/>
  </si>
  <si>
    <t>＊１</t>
    <phoneticPr fontId="3"/>
  </si>
  <si>
    <t>要介護認定(要支援を含む。)に係る認定調査票（概況調査・基本調査）を用いて(非該当・取下げ分は除く。)、R4.4.1現在の状況を記載</t>
    <rPh sb="0" eb="1">
      <t>ヨウ</t>
    </rPh>
    <rPh sb="1" eb="3">
      <t>カイゴ</t>
    </rPh>
    <rPh sb="3" eb="5">
      <t>ニンテイ</t>
    </rPh>
    <rPh sb="6" eb="7">
      <t>ヨウ</t>
    </rPh>
    <rPh sb="7" eb="9">
      <t>シエン</t>
    </rPh>
    <rPh sb="10" eb="11">
      <t>フク</t>
    </rPh>
    <rPh sb="15" eb="16">
      <t>カカ</t>
    </rPh>
    <rPh sb="17" eb="19">
      <t>ニンテイ</t>
    </rPh>
    <rPh sb="19" eb="21">
      <t>チョウサ</t>
    </rPh>
    <rPh sb="21" eb="22">
      <t>ヒョウ</t>
    </rPh>
    <rPh sb="23" eb="25">
      <t>ガイキョウ</t>
    </rPh>
    <rPh sb="25" eb="27">
      <t>チョウサ</t>
    </rPh>
    <rPh sb="28" eb="30">
      <t>キホン</t>
    </rPh>
    <rPh sb="30" eb="32">
      <t>チョウサ</t>
    </rPh>
    <rPh sb="34" eb="35">
      <t>モチ</t>
    </rPh>
    <rPh sb="38" eb="41">
      <t>ヒガイトウ</t>
    </rPh>
    <rPh sb="42" eb="44">
      <t>トリサ</t>
    </rPh>
    <rPh sb="45" eb="46">
      <t>ブン</t>
    </rPh>
    <rPh sb="47" eb="48">
      <t>ノゾ</t>
    </rPh>
    <rPh sb="64" eb="66">
      <t>キサイ</t>
    </rPh>
    <phoneticPr fontId="3"/>
  </si>
  <si>
    <t>２　自宅内</t>
    <rPh sb="2" eb="4">
      <t>ジタク</t>
    </rPh>
    <rPh sb="4" eb="5">
      <t>ナイ</t>
    </rPh>
    <phoneticPr fontId="3"/>
  </si>
  <si>
    <t>＊２</t>
    <phoneticPr fontId="3"/>
  </si>
  <si>
    <t>対象者について、認定調査が初回の場合は、実施場所は自宅内として記載</t>
    <rPh sb="0" eb="3">
      <t>タイショウシャ</t>
    </rPh>
    <rPh sb="8" eb="10">
      <t>ニンテイ</t>
    </rPh>
    <rPh sb="10" eb="12">
      <t>チョウサ</t>
    </rPh>
    <rPh sb="13" eb="15">
      <t>ショカイ</t>
    </rPh>
    <rPh sb="16" eb="18">
      <t>バアイ</t>
    </rPh>
    <rPh sb="20" eb="22">
      <t>ジッシ</t>
    </rPh>
    <rPh sb="22" eb="24">
      <t>バショ</t>
    </rPh>
    <rPh sb="25" eb="27">
      <t>ジタク</t>
    </rPh>
    <rPh sb="27" eb="28">
      <t>ナイ</t>
    </rPh>
    <rPh sb="31" eb="33">
      <t>キサイ</t>
    </rPh>
    <phoneticPr fontId="3"/>
  </si>
  <si>
    <t>３　自宅外</t>
    <rPh sb="2" eb="4">
      <t>ジタク</t>
    </rPh>
    <rPh sb="4" eb="5">
      <t>ガイ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</si>
</sst>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 ;[Red]\-#,##0\ "/>
    <numFmt numFmtId="177" formatCode="#,##0.00_ ;[Red]\-#,##0.00\ "/>
    <numFmt numFmtId="178" formatCode="#,##0_);[Red]\(#,##0\)"/>
    <numFmt numFmtId="179" formatCode="0.00_ "/>
    <numFmt numFmtId="180" formatCode="0.0%"/>
  </numFmts>
  <fonts count="15" x14ac:knownFonts="1">
    <font>
      <sz val="11"/>
      <name val="ＭＳ Ｐゴシック"/>
      <family val="3"/>
      <charset val="128"/>
    </font>
    <font>
      <sz val="11"/>
      <name val="ＭＳ Ｐゴシック"/>
      <family val="3"/>
      <charset val="128"/>
    </font>
    <font>
      <sz val="11"/>
      <color rgb="FFC00000"/>
      <name val="ＭＳ Ｐゴシック"/>
      <family val="3"/>
      <charset val="128"/>
    </font>
    <font>
      <sz val="6"/>
      <name val="ＭＳ Ｐゴシック"/>
      <family val="3"/>
      <charset val="128"/>
    </font>
    <font>
      <sz val="20"/>
      <color rgb="FFC00000"/>
      <name val="ＭＳ Ｐゴシック"/>
      <family val="3"/>
      <charset val="128"/>
    </font>
    <font>
      <sz val="20"/>
      <name val="ＭＳ Ｐゴシック"/>
      <family val="3"/>
      <charset val="128"/>
    </font>
    <font>
      <sz val="14"/>
      <color rgb="FFC00000"/>
      <name val="ＭＳ Ｐゴシック"/>
      <family val="3"/>
      <charset val="128"/>
    </font>
    <font>
      <sz val="11"/>
      <color rgb="FFC00000"/>
      <name val="ＭＳ ゴシック"/>
      <family val="3"/>
      <charset val="128"/>
    </font>
    <font>
      <sz val="11"/>
      <name val="ＭＳ ゴシック"/>
      <family val="3"/>
      <charset val="128"/>
    </font>
    <font>
      <sz val="11"/>
      <color theme="1"/>
      <name val="ＭＳ Ｐゴシック"/>
      <family val="3"/>
      <charset val="128"/>
    </font>
    <font>
      <b/>
      <sz val="14"/>
      <name val="ＭＳ Ｐゴシック"/>
      <family val="3"/>
      <charset val="128"/>
    </font>
    <font>
      <sz val="9"/>
      <name val="ＭＳ Ｐゴシック"/>
      <family val="3"/>
      <charset val="128"/>
    </font>
    <font>
      <sz val="10"/>
      <name val="ＭＳ Ｐゴシック"/>
      <family val="3"/>
      <charset val="128"/>
    </font>
    <font>
      <sz val="14"/>
      <color indexed="10"/>
      <name val="ＭＳ Ｐゴシック"/>
      <family val="3"/>
      <charset val="128"/>
    </font>
    <font>
      <b/>
      <sz val="12"/>
      <name val="ＭＳ ゴシック"/>
      <family val="3"/>
      <charset val="128"/>
    </font>
  </fonts>
  <fills count="5">
    <fill>
      <patternFill patternType="none"/>
    </fill>
    <fill>
      <patternFill patternType="gray125"/>
    </fill>
    <fill>
      <patternFill patternType="solid">
        <fgColor indexed="43"/>
        <bgColor indexed="64"/>
      </patternFill>
    </fill>
    <fill>
      <patternFill patternType="solid">
        <fgColor indexed="42"/>
        <bgColor indexed="64"/>
      </patternFill>
    </fill>
    <fill>
      <patternFill patternType="solid">
        <fgColor indexed="41"/>
        <bgColor indexed="64"/>
      </patternFill>
    </fill>
  </fills>
  <borders count="110">
    <border>
      <left/>
      <right/>
      <top/>
      <bottom/>
      <diagonal/>
    </border>
    <border>
      <left style="medium">
        <color indexed="64"/>
      </left>
      <right/>
      <top style="medium">
        <color indexed="64"/>
      </top>
      <bottom/>
      <diagonal/>
    </border>
    <border>
      <left style="hair">
        <color indexed="64"/>
      </left>
      <right style="thin">
        <color indexed="64"/>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medium">
        <color indexed="64"/>
      </left>
      <right/>
      <top/>
      <bottom/>
      <diagonal/>
    </border>
    <border>
      <left style="hair">
        <color indexed="64"/>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bottom style="hair">
        <color indexed="64"/>
      </bottom>
      <diagonal/>
    </border>
    <border>
      <left/>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bottom/>
      <diagonal/>
    </border>
    <border>
      <left style="hair">
        <color indexed="64"/>
      </left>
      <right style="hair">
        <color indexed="64"/>
      </right>
      <top/>
      <bottom/>
      <diagonal/>
    </border>
    <border>
      <left style="hair">
        <color indexed="64"/>
      </left>
      <right style="medium">
        <color indexed="64"/>
      </right>
      <top/>
      <bottom/>
      <diagonal/>
    </border>
    <border>
      <left style="medium">
        <color indexed="64"/>
      </left>
      <right/>
      <top/>
      <bottom style="double">
        <color indexed="64"/>
      </bottom>
      <diagonal/>
    </border>
    <border>
      <left style="hair">
        <color indexed="64"/>
      </left>
      <right style="thin">
        <color indexed="64"/>
      </right>
      <top style="hair">
        <color indexed="64"/>
      </top>
      <bottom style="double">
        <color indexed="64"/>
      </bottom>
      <diagonal/>
    </border>
    <border>
      <left/>
      <right style="hair">
        <color indexed="64"/>
      </right>
      <top style="hair">
        <color indexed="64"/>
      </top>
      <bottom style="double">
        <color indexed="64"/>
      </bottom>
      <diagonal/>
    </border>
    <border>
      <left style="hair">
        <color indexed="64"/>
      </left>
      <right style="hair">
        <color indexed="64"/>
      </right>
      <top style="hair">
        <color indexed="64"/>
      </top>
      <bottom style="double">
        <color indexed="64"/>
      </bottom>
      <diagonal/>
    </border>
    <border>
      <left style="hair">
        <color indexed="64"/>
      </left>
      <right/>
      <top style="hair">
        <color indexed="64"/>
      </top>
      <bottom style="double">
        <color indexed="64"/>
      </bottom>
      <diagonal/>
    </border>
    <border>
      <left style="hair">
        <color indexed="64"/>
      </left>
      <right style="medium">
        <color indexed="64"/>
      </right>
      <top style="hair">
        <color indexed="64"/>
      </top>
      <bottom style="double">
        <color indexed="64"/>
      </bottom>
      <diagonal/>
    </border>
    <border>
      <left style="medium">
        <color indexed="64"/>
      </left>
      <right style="hair">
        <color indexed="64"/>
      </right>
      <top/>
      <bottom style="double">
        <color indexed="64"/>
      </bottom>
      <diagonal/>
    </border>
    <border>
      <left style="hair">
        <color indexed="64"/>
      </left>
      <right style="hair">
        <color indexed="64"/>
      </right>
      <top/>
      <bottom style="double">
        <color indexed="64"/>
      </bottom>
      <diagonal/>
    </border>
    <border>
      <left style="hair">
        <color indexed="64"/>
      </left>
      <right style="medium">
        <color indexed="64"/>
      </right>
      <top/>
      <bottom style="double">
        <color indexed="64"/>
      </bottom>
      <diagonal/>
    </border>
    <border>
      <left style="medium">
        <color indexed="64"/>
      </left>
      <right style="hair">
        <color indexed="64"/>
      </right>
      <top style="double">
        <color indexed="64"/>
      </top>
      <bottom/>
      <diagonal/>
    </border>
    <border>
      <left style="hair">
        <color indexed="64"/>
      </left>
      <right style="thin">
        <color indexed="64"/>
      </right>
      <top style="double">
        <color indexed="64"/>
      </top>
      <bottom style="hair">
        <color indexed="64"/>
      </bottom>
      <diagonal/>
    </border>
    <border>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medium">
        <color indexed="64"/>
      </left>
      <right style="hair">
        <color indexed="64"/>
      </right>
      <top style="double">
        <color indexed="64"/>
      </top>
      <bottom style="hair">
        <color indexed="64"/>
      </bottom>
      <diagonal/>
    </border>
    <border>
      <left style="medium">
        <color indexed="64"/>
      </left>
      <right style="hair">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diagonal/>
    </border>
    <border>
      <left style="hair">
        <color indexed="64"/>
      </left>
      <right style="thin">
        <color indexed="64"/>
      </right>
      <top style="hair">
        <color indexed="64"/>
      </top>
      <bottom/>
      <diagonal/>
    </border>
    <border>
      <left/>
      <right style="hair">
        <color indexed="64"/>
      </right>
      <top style="hair">
        <color indexed="64"/>
      </top>
      <bottom/>
      <diagonal/>
    </border>
    <border>
      <left style="medium">
        <color indexed="64"/>
      </left>
      <right style="hair">
        <color indexed="64"/>
      </right>
      <top/>
      <bottom style="dotted">
        <color indexed="64"/>
      </bottom>
      <diagonal/>
    </border>
    <border>
      <left style="hair">
        <color indexed="64"/>
      </left>
      <right style="hair">
        <color indexed="64"/>
      </right>
      <top style="hair">
        <color indexed="64"/>
      </top>
      <bottom/>
      <diagonal/>
    </border>
    <border>
      <left style="hair">
        <color indexed="64"/>
      </left>
      <right style="hair">
        <color indexed="64"/>
      </right>
      <top style="hair">
        <color indexed="64"/>
      </top>
      <bottom style="dotted">
        <color indexed="64"/>
      </bottom>
      <diagonal/>
    </border>
    <border>
      <left style="hair">
        <color indexed="64"/>
      </left>
      <right style="medium">
        <color indexed="64"/>
      </right>
      <top style="hair">
        <color indexed="64"/>
      </top>
      <bottom style="dotted">
        <color indexed="64"/>
      </bottom>
      <diagonal/>
    </border>
    <border>
      <left style="thin">
        <color indexed="64"/>
      </left>
      <right/>
      <top/>
      <bottom/>
      <diagonal/>
    </border>
    <border>
      <left style="hair">
        <color indexed="64"/>
      </left>
      <right/>
      <top/>
      <bottom/>
      <diagonal/>
    </border>
    <border>
      <left/>
      <right style="thin">
        <color indexed="64"/>
      </right>
      <top/>
      <bottom/>
      <diagonal/>
    </border>
    <border>
      <left style="medium">
        <color indexed="64"/>
      </left>
      <right style="hair">
        <color indexed="64"/>
      </right>
      <top style="dotted">
        <color indexed="64"/>
      </top>
      <bottom/>
      <diagonal/>
    </border>
    <border>
      <left style="hair">
        <color indexed="64"/>
      </left>
      <right style="thin">
        <color indexed="64"/>
      </right>
      <top style="dotted">
        <color indexed="64"/>
      </top>
      <bottom style="hair">
        <color indexed="64"/>
      </bottom>
      <diagonal/>
    </border>
    <border>
      <left style="hair">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dotted">
        <color indexed="64"/>
      </bottom>
      <diagonal/>
    </border>
    <border>
      <left/>
      <right style="hair">
        <color indexed="64"/>
      </right>
      <top style="hair">
        <color indexed="64"/>
      </top>
      <bottom style="dotted">
        <color indexed="64"/>
      </bottom>
      <diagonal/>
    </border>
    <border>
      <left/>
      <right style="hair">
        <color indexed="64"/>
      </right>
      <top/>
      <bottom/>
      <diagonal/>
    </border>
    <border>
      <left style="medium">
        <color indexed="64"/>
      </left>
      <right style="hair">
        <color indexed="64"/>
      </right>
      <top style="hair">
        <color indexed="64"/>
      </top>
      <bottom/>
      <diagonal/>
    </border>
    <border>
      <left style="hair">
        <color indexed="64"/>
      </left>
      <right style="medium">
        <color indexed="64"/>
      </right>
      <top style="hair">
        <color indexed="64"/>
      </top>
      <bottom/>
      <diagonal/>
    </border>
    <border>
      <left style="medium">
        <color indexed="64"/>
      </left>
      <right style="medium">
        <color indexed="64"/>
      </right>
      <top/>
      <bottom/>
      <diagonal/>
    </border>
    <border>
      <left style="medium">
        <color indexed="64"/>
      </left>
      <right style="hair">
        <color indexed="64"/>
      </right>
      <top style="double">
        <color indexed="64"/>
      </top>
      <bottom style="medium">
        <color indexed="64"/>
      </bottom>
      <diagonal/>
    </border>
    <border>
      <left style="hair">
        <color indexed="64"/>
      </left>
      <right style="thin">
        <color indexed="64"/>
      </right>
      <top style="double">
        <color indexed="64"/>
      </top>
      <bottom style="medium">
        <color indexed="64"/>
      </bottom>
      <diagonal/>
    </border>
    <border>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hair">
        <color indexed="64"/>
      </right>
      <top style="double">
        <color indexed="64"/>
      </top>
      <bottom style="medium">
        <color indexed="64"/>
      </bottom>
      <diagonal/>
    </border>
    <border>
      <left style="hair">
        <color indexed="64"/>
      </left>
      <right style="medium">
        <color indexed="64"/>
      </right>
      <top style="double">
        <color indexed="64"/>
      </top>
      <bottom style="medium">
        <color indexed="64"/>
      </bottom>
      <diagonal/>
    </border>
    <border>
      <left style="medium">
        <color indexed="64"/>
      </left>
      <right style="thin">
        <color indexed="64"/>
      </right>
      <top style="medium">
        <color indexed="64"/>
      </top>
      <bottom/>
      <diagonal/>
    </border>
    <border>
      <left style="thin">
        <color indexed="64"/>
      </left>
      <right style="hair">
        <color indexed="64"/>
      </right>
      <top style="medium">
        <color indexed="64"/>
      </top>
      <bottom/>
      <diagonal/>
    </border>
    <border>
      <left style="medium">
        <color indexed="64"/>
      </left>
      <right style="thin">
        <color indexed="64"/>
      </right>
      <top/>
      <bottom style="thin">
        <color indexed="64"/>
      </bottom>
      <diagonal/>
    </border>
    <border>
      <left style="hair">
        <color indexed="64"/>
      </left>
      <right/>
      <top/>
      <bottom style="thin">
        <color indexed="64"/>
      </bottom>
      <diagonal/>
    </border>
    <border>
      <left style="hair">
        <color indexed="64"/>
      </left>
      <right style="hair">
        <color indexed="64"/>
      </right>
      <top/>
      <bottom style="thin">
        <color indexed="64"/>
      </bottom>
      <diagonal/>
    </border>
    <border>
      <left style="hair">
        <color indexed="64"/>
      </left>
      <right style="medium">
        <color indexed="64"/>
      </right>
      <top/>
      <bottom style="thin">
        <color indexed="64"/>
      </bottom>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diagonal/>
    </border>
    <border>
      <left style="thin">
        <color indexed="64"/>
      </left>
      <right style="hair">
        <color indexed="64"/>
      </right>
      <top style="hair">
        <color indexed="64"/>
      </top>
      <bottom style="dotted">
        <color indexed="64"/>
      </bottom>
      <diagonal/>
    </border>
    <border>
      <left style="medium">
        <color indexed="64"/>
      </left>
      <right style="thin">
        <color indexed="64"/>
      </right>
      <top style="dotted">
        <color indexed="64"/>
      </top>
      <bottom style="medium">
        <color indexed="64"/>
      </bottom>
      <diagonal/>
    </border>
    <border>
      <left/>
      <right style="hair">
        <color indexed="64"/>
      </right>
      <top style="dotted">
        <color indexed="64"/>
      </top>
      <bottom style="medium">
        <color indexed="64"/>
      </bottom>
      <diagonal/>
    </border>
    <border>
      <left style="hair">
        <color indexed="64"/>
      </left>
      <right/>
      <top style="dotted">
        <color indexed="64"/>
      </top>
      <bottom style="medium">
        <color indexed="64"/>
      </bottom>
      <diagonal/>
    </border>
    <border>
      <left style="hair">
        <color indexed="64"/>
      </left>
      <right style="hair">
        <color indexed="64"/>
      </right>
      <top style="dotted">
        <color indexed="64"/>
      </top>
      <bottom style="medium">
        <color indexed="64"/>
      </bottom>
      <diagonal/>
    </border>
    <border>
      <left style="hair">
        <color indexed="64"/>
      </left>
      <right style="medium">
        <color indexed="64"/>
      </right>
      <top style="dotted">
        <color indexed="64"/>
      </top>
      <bottom style="medium">
        <color indexed="64"/>
      </bottom>
      <diagonal/>
    </border>
    <border>
      <left style="medium">
        <color indexed="64"/>
      </left>
      <right style="thin">
        <color indexed="64"/>
      </right>
      <top/>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diagonal/>
    </border>
    <border>
      <left/>
      <right style="medium">
        <color indexed="64"/>
      </right>
      <top style="thin">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diagonal/>
    </border>
    <border>
      <left/>
      <right style="medium">
        <color indexed="64"/>
      </right>
      <top style="dotted">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double">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s>
  <cellStyleXfs count="3">
    <xf numFmtId="0" fontId="0" fillId="0" borderId="0"/>
    <xf numFmtId="38" fontId="1" fillId="0" borderId="0" applyFont="0" applyFill="0" applyBorder="0" applyAlignment="0" applyProtection="0"/>
    <xf numFmtId="9" fontId="1" fillId="0" borderId="0" applyFont="0" applyFill="0" applyBorder="0" applyAlignment="0" applyProtection="0"/>
  </cellStyleXfs>
  <cellXfs count="253">
    <xf numFmtId="0" fontId="0" fillId="0" borderId="0" xfId="0"/>
    <xf numFmtId="0" fontId="2" fillId="0" borderId="0" xfId="0" applyFont="1"/>
    <xf numFmtId="0" fontId="4" fillId="0" borderId="0" xfId="0" applyFont="1"/>
    <xf numFmtId="3" fontId="2" fillId="0" borderId="0" xfId="0" applyNumberFormat="1" applyFont="1"/>
    <xf numFmtId="0" fontId="0" fillId="0" borderId="0" xfId="0" applyAlignment="1">
      <alignment horizontal="right"/>
    </xf>
    <xf numFmtId="0" fontId="2" fillId="0" borderId="0" xfId="0" applyFont="1" applyAlignment="1">
      <alignment vertical="top" wrapText="1"/>
    </xf>
    <xf numFmtId="0" fontId="0" fillId="2" borderId="5" xfId="0" applyFill="1" applyBorder="1" applyAlignment="1">
      <alignment horizontal="center" vertical="center"/>
    </xf>
    <xf numFmtId="0" fontId="0" fillId="2" borderId="6" xfId="0" applyFill="1" applyBorder="1" applyAlignment="1">
      <alignment horizontal="center" vertical="center"/>
    </xf>
    <xf numFmtId="0" fontId="0" fillId="2" borderId="23" xfId="0" applyFill="1" applyBorder="1" applyAlignment="1">
      <alignment horizontal="center" vertical="center"/>
    </xf>
    <xf numFmtId="0" fontId="0" fillId="2" borderId="28" xfId="0" applyFill="1" applyBorder="1" applyAlignment="1">
      <alignment horizontal="center"/>
    </xf>
    <xf numFmtId="0" fontId="0" fillId="2" borderId="29" xfId="0" applyFill="1" applyBorder="1" applyAlignment="1">
      <alignment horizontal="center"/>
    </xf>
    <xf numFmtId="0" fontId="0" fillId="2" borderId="30" xfId="0" applyFill="1" applyBorder="1" applyAlignment="1">
      <alignment horizontal="center"/>
    </xf>
    <xf numFmtId="0" fontId="0" fillId="2" borderId="32" xfId="0" applyFill="1" applyBorder="1" applyAlignment="1">
      <alignment horizontal="center" vertical="center"/>
    </xf>
    <xf numFmtId="0" fontId="0" fillId="2" borderId="33" xfId="0" applyFill="1" applyBorder="1" applyAlignment="1">
      <alignment horizontal="center"/>
    </xf>
    <xf numFmtId="0" fontId="0" fillId="0" borderId="35" xfId="0" applyBorder="1"/>
    <xf numFmtId="176" fontId="0" fillId="0" borderId="36" xfId="1" applyNumberFormat="1" applyFont="1" applyBorder="1"/>
    <xf numFmtId="176" fontId="0" fillId="0" borderId="37" xfId="1" applyNumberFormat="1" applyFont="1" applyBorder="1"/>
    <xf numFmtId="177" fontId="0" fillId="0" borderId="37" xfId="0" applyNumberFormat="1" applyBorder="1"/>
    <xf numFmtId="177" fontId="0" fillId="0" borderId="38" xfId="0" applyNumberFormat="1" applyBorder="1"/>
    <xf numFmtId="0" fontId="0" fillId="0" borderId="39" xfId="0" applyBorder="1"/>
    <xf numFmtId="0" fontId="0" fillId="0" borderId="37" xfId="0" applyBorder="1"/>
    <xf numFmtId="0" fontId="0" fillId="0" borderId="16" xfId="0" applyBorder="1"/>
    <xf numFmtId="176" fontId="0" fillId="0" borderId="17" xfId="1" applyNumberFormat="1" applyFont="1" applyBorder="1"/>
    <xf numFmtId="176" fontId="0" fillId="0" borderId="20" xfId="1" applyNumberFormat="1" applyFont="1" applyBorder="1"/>
    <xf numFmtId="177" fontId="0" fillId="0" borderId="20" xfId="0" applyNumberFormat="1" applyBorder="1"/>
    <xf numFmtId="177" fontId="0" fillId="0" borderId="21" xfId="0" applyNumberFormat="1" applyBorder="1"/>
    <xf numFmtId="0" fontId="0" fillId="0" borderId="40" xfId="0" applyBorder="1"/>
    <xf numFmtId="0" fontId="0" fillId="0" borderId="20" xfId="0" applyBorder="1"/>
    <xf numFmtId="176" fontId="0" fillId="0" borderId="20" xfId="1" applyNumberFormat="1" applyFont="1" applyFill="1" applyBorder="1"/>
    <xf numFmtId="0" fontId="0" fillId="3" borderId="44" xfId="0" applyFill="1" applyBorder="1"/>
    <xf numFmtId="176" fontId="0" fillId="3" borderId="45" xfId="1" applyNumberFormat="1" applyFont="1" applyFill="1" applyBorder="1"/>
    <xf numFmtId="176" fontId="0" fillId="3" borderId="47" xfId="1" applyNumberFormat="1" applyFont="1" applyFill="1" applyBorder="1"/>
    <xf numFmtId="177" fontId="0" fillId="3" borderId="48" xfId="0" applyNumberFormat="1" applyFill="1" applyBorder="1"/>
    <xf numFmtId="176" fontId="0" fillId="3" borderId="48" xfId="1" applyNumberFormat="1" applyFont="1" applyFill="1" applyBorder="1"/>
    <xf numFmtId="177" fontId="0" fillId="3" borderId="49" xfId="0" applyNumberFormat="1" applyFill="1" applyBorder="1"/>
    <xf numFmtId="0" fontId="0" fillId="0" borderId="54" xfId="0" applyBorder="1"/>
    <xf numFmtId="177" fontId="0" fillId="0" borderId="55" xfId="0" applyNumberFormat="1" applyBorder="1"/>
    <xf numFmtId="176" fontId="0" fillId="0" borderId="55" xfId="1" applyNumberFormat="1" applyFont="1" applyBorder="1"/>
    <xf numFmtId="177" fontId="0" fillId="0" borderId="56" xfId="0" applyNumberFormat="1" applyBorder="1"/>
    <xf numFmtId="0" fontId="0" fillId="3" borderId="58" xfId="0" applyFill="1" applyBorder="1"/>
    <xf numFmtId="176" fontId="0" fillId="3" borderId="59" xfId="1" applyNumberFormat="1" applyFont="1" applyFill="1" applyBorder="1"/>
    <xf numFmtId="176" fontId="0" fillId="0" borderId="17" xfId="1" applyNumberFormat="1" applyFont="1" applyFill="1" applyBorder="1"/>
    <xf numFmtId="0" fontId="0" fillId="0" borderId="57" xfId="0" applyBorder="1"/>
    <xf numFmtId="0" fontId="0" fillId="0" borderId="61" xfId="0" applyBorder="1"/>
    <xf numFmtId="0" fontId="0" fillId="0" borderId="47" xfId="0" applyBorder="1"/>
    <xf numFmtId="177" fontId="0" fillId="0" borderId="62" xfId="0" applyNumberFormat="1" applyBorder="1"/>
    <xf numFmtId="0" fontId="0" fillId="0" borderId="63" xfId="0" applyBorder="1"/>
    <xf numFmtId="179" fontId="0" fillId="0" borderId="5" xfId="0" applyNumberFormat="1" applyBorder="1"/>
    <xf numFmtId="179" fontId="0" fillId="0" borderId="0" xfId="0" applyNumberFormat="1"/>
    <xf numFmtId="0" fontId="0" fillId="3" borderId="26" xfId="0" applyFill="1" applyBorder="1"/>
    <xf numFmtId="176" fontId="0" fillId="3" borderId="27" xfId="1" applyNumberFormat="1" applyFont="1" applyFill="1" applyBorder="1"/>
    <xf numFmtId="176" fontId="0" fillId="3" borderId="28" xfId="1" applyNumberFormat="1" applyFont="1" applyFill="1" applyBorder="1"/>
    <xf numFmtId="177" fontId="0" fillId="3" borderId="28" xfId="0" applyNumberFormat="1" applyFill="1" applyBorder="1"/>
    <xf numFmtId="177" fontId="0" fillId="3" borderId="30" xfId="0" applyNumberFormat="1" applyFill="1" applyBorder="1"/>
    <xf numFmtId="0" fontId="0" fillId="0" borderId="0" xfId="0" applyAlignment="1">
      <alignment vertical="center"/>
    </xf>
    <xf numFmtId="0" fontId="0" fillId="0" borderId="0" xfId="0" applyAlignment="1">
      <alignment vertical="top" wrapText="1"/>
    </xf>
    <xf numFmtId="176" fontId="0" fillId="3" borderId="66" xfId="1" applyNumberFormat="1" applyFont="1" applyFill="1" applyBorder="1"/>
    <xf numFmtId="176" fontId="0" fillId="3" borderId="67" xfId="1" applyNumberFormat="1" applyFont="1" applyFill="1" applyBorder="1"/>
    <xf numFmtId="177" fontId="0" fillId="3" borderId="68" xfId="0" applyNumberFormat="1" applyFill="1" applyBorder="1"/>
    <xf numFmtId="176" fontId="0" fillId="3" borderId="68" xfId="1" applyNumberFormat="1" applyFont="1" applyFill="1" applyBorder="1"/>
    <xf numFmtId="177" fontId="0" fillId="3" borderId="69" xfId="0" applyNumberFormat="1" applyFill="1" applyBorder="1"/>
    <xf numFmtId="0" fontId="0" fillId="0" borderId="0" xfId="0" applyAlignment="1">
      <alignment vertical="top"/>
    </xf>
    <xf numFmtId="179" fontId="2" fillId="0" borderId="0" xfId="0" applyNumberFormat="1" applyFont="1"/>
    <xf numFmtId="0" fontId="10" fillId="0" borderId="0" xfId="0" applyFont="1"/>
    <xf numFmtId="0" fontId="0" fillId="0" borderId="0" xfId="0" applyAlignment="1">
      <alignment horizontal="center"/>
    </xf>
    <xf numFmtId="0" fontId="0" fillId="2" borderId="70" xfId="0" applyFill="1" applyBorder="1"/>
    <xf numFmtId="0" fontId="0" fillId="2" borderId="71" xfId="0" applyFill="1" applyBorder="1" applyAlignment="1">
      <alignment horizontal="center" wrapText="1"/>
    </xf>
    <xf numFmtId="0" fontId="0" fillId="2" borderId="8" xfId="0" applyFill="1" applyBorder="1" applyAlignment="1">
      <alignment horizontal="center" wrapText="1"/>
    </xf>
    <xf numFmtId="0" fontId="0" fillId="2" borderId="4" xfId="0" applyFill="1" applyBorder="1" applyAlignment="1">
      <alignment horizontal="center"/>
    </xf>
    <xf numFmtId="0" fontId="0" fillId="2" borderId="0" xfId="0" applyFill="1"/>
    <xf numFmtId="0" fontId="0" fillId="2" borderId="0" xfId="0" applyFill="1" applyAlignment="1">
      <alignment horizontal="center"/>
    </xf>
    <xf numFmtId="0" fontId="0" fillId="2" borderId="72" xfId="0" applyFill="1" applyBorder="1" applyAlignment="1">
      <alignment horizontal="center"/>
    </xf>
    <xf numFmtId="0" fontId="0" fillId="2" borderId="73" xfId="0" applyFill="1" applyBorder="1" applyAlignment="1">
      <alignment horizontal="center"/>
    </xf>
    <xf numFmtId="0" fontId="0" fillId="2" borderId="76" xfId="0" applyFill="1" applyBorder="1" applyAlignment="1">
      <alignment horizontal="center"/>
    </xf>
    <xf numFmtId="38" fontId="1" fillId="0" borderId="77" xfId="1" applyFont="1" applyBorder="1"/>
    <xf numFmtId="38" fontId="1" fillId="0" borderId="78" xfId="1" applyFont="1" applyBorder="1"/>
    <xf numFmtId="38" fontId="1" fillId="0" borderId="51" xfId="1" applyFont="1" applyBorder="1"/>
    <xf numFmtId="180" fontId="1" fillId="0" borderId="55" xfId="2" applyNumberFormat="1" applyFont="1" applyBorder="1" applyAlignment="1"/>
    <xf numFmtId="180" fontId="1" fillId="0" borderId="56" xfId="2" applyNumberFormat="1" applyFont="1" applyBorder="1"/>
    <xf numFmtId="0" fontId="0" fillId="0" borderId="0" xfId="0" applyAlignment="1">
      <alignment horizontal="center" vertical="center"/>
    </xf>
    <xf numFmtId="38" fontId="1" fillId="0" borderId="0" xfId="1" applyFont="1" applyBorder="1"/>
    <xf numFmtId="179" fontId="0" fillId="0" borderId="0" xfId="0" applyNumberFormat="1" applyAlignment="1">
      <alignment horizontal="center"/>
    </xf>
    <xf numFmtId="0" fontId="0" fillId="2" borderId="79" xfId="0" applyFill="1" applyBorder="1" applyAlignment="1">
      <alignment horizontal="center"/>
    </xf>
    <xf numFmtId="38" fontId="1" fillId="0" borderId="41" xfId="1" applyFont="1" applyBorder="1"/>
    <xf numFmtId="38" fontId="1" fillId="0" borderId="17" xfId="1" applyFont="1" applyBorder="1"/>
    <xf numFmtId="38" fontId="1" fillId="0" borderId="42" xfId="1" applyFont="1" applyBorder="1"/>
    <xf numFmtId="180" fontId="1" fillId="0" borderId="20" xfId="2" applyNumberFormat="1" applyFont="1" applyBorder="1" applyAlignment="1"/>
    <xf numFmtId="180" fontId="1" fillId="0" borderId="21" xfId="2" applyNumberFormat="1" applyFont="1" applyBorder="1"/>
    <xf numFmtId="0" fontId="0" fillId="2" borderId="80" xfId="0" applyFill="1" applyBorder="1" applyAlignment="1">
      <alignment horizontal="center"/>
    </xf>
    <xf numFmtId="38" fontId="1" fillId="0" borderId="81" xfId="1" applyFont="1" applyBorder="1"/>
    <xf numFmtId="38" fontId="1" fillId="0" borderId="59" xfId="1" applyFont="1" applyBorder="1"/>
    <xf numFmtId="38" fontId="1" fillId="0" borderId="43" xfId="1" applyFont="1" applyBorder="1"/>
    <xf numFmtId="180" fontId="1" fillId="0" borderId="47" xfId="2" applyNumberFormat="1" applyFont="1" applyBorder="1" applyAlignment="1"/>
    <xf numFmtId="180" fontId="1" fillId="0" borderId="62" xfId="2" applyNumberFormat="1" applyFont="1" applyBorder="1"/>
    <xf numFmtId="0" fontId="0" fillId="2" borderId="82" xfId="0" applyFill="1" applyBorder="1" applyAlignment="1">
      <alignment horizontal="center"/>
    </xf>
    <xf numFmtId="38" fontId="1" fillId="0" borderId="83" xfId="1" applyFont="1" applyBorder="1"/>
    <xf numFmtId="38" fontId="1" fillId="0" borderId="84" xfId="1" applyFont="1" applyBorder="1"/>
    <xf numFmtId="180" fontId="1" fillId="0" borderId="85" xfId="2" applyNumberFormat="1" applyFont="1" applyBorder="1" applyAlignment="1"/>
    <xf numFmtId="180" fontId="1" fillId="0" borderId="86" xfId="2" applyNumberFormat="1" applyFont="1" applyBorder="1"/>
    <xf numFmtId="0" fontId="11" fillId="0" borderId="0" xfId="0" applyFont="1" applyAlignment="1">
      <alignment vertical="top" wrapText="1"/>
    </xf>
    <xf numFmtId="0" fontId="0" fillId="0" borderId="10" xfId="0" applyBorder="1" applyAlignment="1">
      <alignment horizontal="center"/>
    </xf>
    <xf numFmtId="0" fontId="12" fillId="0" borderId="0" xfId="0" applyFont="1"/>
    <xf numFmtId="0" fontId="12" fillId="0" borderId="0" xfId="0" applyFont="1" applyAlignment="1">
      <alignment vertical="center"/>
    </xf>
    <xf numFmtId="0" fontId="0" fillId="0" borderId="0" xfId="0" applyAlignment="1" applyProtection="1">
      <alignment vertical="center"/>
      <protection locked="0"/>
    </xf>
    <xf numFmtId="0" fontId="0" fillId="0" borderId="12" xfId="0" applyBorder="1"/>
    <xf numFmtId="0" fontId="0" fillId="2" borderId="87" xfId="0" applyFill="1" applyBorder="1" applyAlignment="1">
      <alignment horizontal="center"/>
    </xf>
    <xf numFmtId="38" fontId="1" fillId="0" borderId="60" xfId="1" applyFont="1" applyBorder="1"/>
    <xf numFmtId="38" fontId="0" fillId="0" borderId="88" xfId="0" applyNumberFormat="1" applyBorder="1"/>
    <xf numFmtId="180" fontId="1" fillId="0" borderId="89" xfId="2" applyNumberFormat="1" applyFont="1" applyBorder="1" applyAlignment="1"/>
    <xf numFmtId="180" fontId="1" fillId="0" borderId="90" xfId="2" applyNumberFormat="1" applyFont="1" applyBorder="1"/>
    <xf numFmtId="38" fontId="1" fillId="0" borderId="20" xfId="1" applyFont="1" applyBorder="1"/>
    <xf numFmtId="180" fontId="1" fillId="0" borderId="91" xfId="2" applyNumberFormat="1" applyFont="1" applyBorder="1"/>
    <xf numFmtId="38" fontId="1" fillId="0" borderId="45" xfId="1" applyFont="1" applyBorder="1"/>
    <xf numFmtId="38" fontId="1" fillId="0" borderId="47" xfId="1" applyFont="1" applyBorder="1"/>
    <xf numFmtId="180" fontId="1" fillId="0" borderId="92" xfId="2" applyNumberFormat="1" applyFont="1" applyBorder="1"/>
    <xf numFmtId="38" fontId="1" fillId="0" borderId="85" xfId="1" applyFont="1" applyBorder="1"/>
    <xf numFmtId="180" fontId="1" fillId="0" borderId="93" xfId="2" applyNumberFormat="1" applyFont="1" applyBorder="1"/>
    <xf numFmtId="0" fontId="0" fillId="0" borderId="50" xfId="0" applyBorder="1" applyAlignment="1">
      <alignment vertical="top"/>
    </xf>
    <xf numFmtId="0" fontId="0" fillId="0" borderId="14" xfId="0" applyBorder="1"/>
    <xf numFmtId="0" fontId="0" fillId="0" borderId="52" xfId="0" applyBorder="1"/>
    <xf numFmtId="0" fontId="0" fillId="0" borderId="97" xfId="0" applyBorder="1" applyAlignment="1">
      <alignment vertical="center"/>
    </xf>
    <xf numFmtId="0" fontId="0" fillId="0" borderId="97" xfId="0" applyBorder="1"/>
    <xf numFmtId="0" fontId="0" fillId="0" borderId="98" xfId="0" applyBorder="1"/>
    <xf numFmtId="0" fontId="0" fillId="0" borderId="13" xfId="0" applyBorder="1"/>
    <xf numFmtId="0" fontId="11" fillId="0" borderId="0" xfId="0" applyFont="1"/>
    <xf numFmtId="38" fontId="0" fillId="0" borderId="0" xfId="1" applyFont="1"/>
    <xf numFmtId="38" fontId="13" fillId="0" borderId="0" xfId="1" applyFont="1"/>
    <xf numFmtId="38" fontId="10" fillId="0" borderId="0" xfId="1" applyFont="1"/>
    <xf numFmtId="38" fontId="0" fillId="0" borderId="0" xfId="1" applyFont="1" applyFill="1"/>
    <xf numFmtId="38" fontId="0" fillId="0" borderId="97" xfId="1" applyFont="1" applyBorder="1" applyAlignment="1">
      <alignment horizontal="center"/>
    </xf>
    <xf numFmtId="38" fontId="0" fillId="0" borderId="0" xfId="1" applyFont="1" applyBorder="1" applyAlignment="1">
      <alignment horizontal="center"/>
    </xf>
    <xf numFmtId="38" fontId="8" fillId="0" borderId="13" xfId="1" applyFont="1" applyBorder="1" applyAlignment="1" applyProtection="1">
      <alignment horizontal="center" vertical="center"/>
      <protection locked="0"/>
    </xf>
    <xf numFmtId="38" fontId="0" fillId="0" borderId="0" xfId="1" applyFont="1" applyBorder="1"/>
    <xf numFmtId="38" fontId="0" fillId="0" borderId="99" xfId="1" applyFont="1" applyBorder="1" applyAlignment="1">
      <alignment horizontal="center" vertical="center"/>
    </xf>
    <xf numFmtId="38" fontId="0" fillId="0" borderId="100" xfId="1" applyFont="1" applyBorder="1" applyAlignment="1">
      <alignment horizontal="center" vertical="center"/>
    </xf>
    <xf numFmtId="38" fontId="0" fillId="0" borderId="101" xfId="1" applyFont="1" applyBorder="1" applyAlignment="1">
      <alignment horizontal="center" vertical="center"/>
    </xf>
    <xf numFmtId="38" fontId="0" fillId="0" borderId="96" xfId="1" applyFont="1" applyBorder="1" applyAlignment="1">
      <alignment horizontal="center" vertical="center"/>
    </xf>
    <xf numFmtId="176" fontId="0" fillId="3" borderId="96" xfId="1" applyNumberFormat="1" applyFont="1" applyFill="1" applyBorder="1" applyAlignment="1">
      <alignment vertical="center"/>
    </xf>
    <xf numFmtId="176" fontId="0" fillId="3" borderId="72" xfId="1" applyNumberFormat="1" applyFont="1" applyFill="1" applyBorder="1" applyAlignment="1">
      <alignment vertical="center"/>
    </xf>
    <xf numFmtId="38" fontId="0" fillId="0" borderId="10" xfId="1" applyFont="1" applyBorder="1" applyAlignment="1">
      <alignment horizontal="center" vertical="center"/>
    </xf>
    <xf numFmtId="38" fontId="0" fillId="0" borderId="103" xfId="1" applyFont="1" applyBorder="1" applyAlignment="1">
      <alignment horizontal="center" vertical="center"/>
    </xf>
    <xf numFmtId="176" fontId="0" fillId="3" borderId="103" xfId="1" applyNumberFormat="1" applyFont="1" applyFill="1" applyBorder="1" applyAlignment="1">
      <alignment vertical="center"/>
    </xf>
    <xf numFmtId="176" fontId="0" fillId="3" borderId="104" xfId="1" applyNumberFormat="1" applyFont="1" applyFill="1" applyBorder="1" applyAlignment="1">
      <alignment vertical="center"/>
    </xf>
    <xf numFmtId="176" fontId="0" fillId="3" borderId="105" xfId="1" applyNumberFormat="1" applyFont="1" applyFill="1" applyBorder="1" applyAlignment="1">
      <alignment vertical="center"/>
    </xf>
    <xf numFmtId="176" fontId="0" fillId="3" borderId="106" xfId="1" applyNumberFormat="1" applyFont="1" applyFill="1" applyBorder="1" applyAlignment="1">
      <alignment vertical="center"/>
    </xf>
    <xf numFmtId="38" fontId="12" fillId="0" borderId="0" xfId="1" applyFont="1"/>
    <xf numFmtId="38" fontId="0" fillId="0" borderId="0" xfId="1" applyFont="1" applyFill="1" applyBorder="1"/>
    <xf numFmtId="38" fontId="0" fillId="0" borderId="0" xfId="1" applyFont="1" applyFill="1" applyBorder="1" applyAlignment="1">
      <alignment vertical="center" wrapText="1"/>
    </xf>
    <xf numFmtId="38" fontId="0" fillId="0" borderId="0" xfId="1" applyFont="1" applyFill="1" applyBorder="1" applyAlignment="1">
      <alignment vertical="center"/>
    </xf>
    <xf numFmtId="38" fontId="0" fillId="0" borderId="0" xfId="1" applyFont="1" applyAlignment="1">
      <alignment vertical="center" wrapText="1"/>
    </xf>
    <xf numFmtId="176" fontId="0" fillId="0" borderId="96" xfId="1" applyNumberFormat="1" applyFont="1" applyBorder="1" applyAlignment="1" applyProtection="1">
      <alignment vertical="center"/>
      <protection locked="0"/>
    </xf>
    <xf numFmtId="176" fontId="0" fillId="2" borderId="96" xfId="1" applyNumberFormat="1" applyFont="1" applyFill="1" applyBorder="1" applyAlignment="1" applyProtection="1">
      <alignment vertical="center"/>
      <protection locked="0"/>
    </xf>
    <xf numFmtId="176" fontId="0" fillId="2" borderId="107" xfId="1" applyNumberFormat="1" applyFont="1" applyFill="1" applyBorder="1" applyAlignment="1" applyProtection="1">
      <alignment vertical="center"/>
      <protection locked="0"/>
    </xf>
    <xf numFmtId="176" fontId="0" fillId="2" borderId="10" xfId="1" applyNumberFormat="1" applyFont="1" applyFill="1" applyBorder="1" applyAlignment="1" applyProtection="1">
      <alignment vertical="center"/>
      <protection locked="0"/>
    </xf>
    <xf numFmtId="176" fontId="0" fillId="2" borderId="11" xfId="1" applyNumberFormat="1" applyFont="1" applyFill="1" applyBorder="1" applyAlignment="1" applyProtection="1">
      <alignment vertical="center"/>
      <protection locked="0"/>
    </xf>
    <xf numFmtId="176" fontId="0" fillId="0" borderId="95" xfId="1" applyNumberFormat="1" applyFont="1" applyBorder="1" applyAlignment="1" applyProtection="1">
      <alignment vertical="center"/>
      <protection locked="0"/>
    </xf>
    <xf numFmtId="176" fontId="0" fillId="2" borderId="103" xfId="1" applyNumberFormat="1" applyFont="1" applyFill="1" applyBorder="1" applyAlignment="1" applyProtection="1">
      <alignment vertical="center"/>
      <protection locked="0"/>
    </xf>
    <xf numFmtId="176" fontId="0" fillId="2" borderId="108" xfId="1" applyNumberFormat="1" applyFont="1" applyFill="1" applyBorder="1" applyAlignment="1" applyProtection="1">
      <alignment vertical="center"/>
      <protection locked="0"/>
    </xf>
    <xf numFmtId="176" fontId="0" fillId="3" borderId="109" xfId="1" applyNumberFormat="1" applyFont="1" applyFill="1" applyBorder="1" applyAlignment="1">
      <alignment vertical="center"/>
    </xf>
    <xf numFmtId="176" fontId="0" fillId="3" borderId="107" xfId="1" applyNumberFormat="1" applyFont="1" applyFill="1" applyBorder="1" applyAlignment="1">
      <alignment vertical="center"/>
    </xf>
    <xf numFmtId="38" fontId="0" fillId="2" borderId="96" xfId="1" applyFont="1" applyFill="1" applyBorder="1" applyAlignment="1" applyProtection="1">
      <alignment vertical="center"/>
      <protection locked="0"/>
    </xf>
    <xf numFmtId="38" fontId="0" fillId="2" borderId="107" xfId="1" applyFont="1" applyFill="1" applyBorder="1" applyAlignment="1" applyProtection="1">
      <alignment vertical="center"/>
      <protection locked="0"/>
    </xf>
    <xf numFmtId="38" fontId="0" fillId="3" borderId="72" xfId="1" applyFont="1" applyFill="1" applyBorder="1" applyAlignment="1">
      <alignment vertical="center"/>
    </xf>
    <xf numFmtId="38" fontId="0" fillId="2" borderId="10" xfId="1" applyFont="1" applyFill="1" applyBorder="1" applyAlignment="1" applyProtection="1">
      <alignment vertical="center"/>
      <protection locked="0"/>
    </xf>
    <xf numFmtId="38" fontId="0" fillId="2" borderId="11" xfId="1" applyFont="1" applyFill="1" applyBorder="1" applyAlignment="1" applyProtection="1">
      <alignment vertical="center"/>
      <protection locked="0"/>
    </xf>
    <xf numFmtId="38" fontId="0" fillId="2" borderId="103" xfId="1" applyFont="1" applyFill="1" applyBorder="1" applyAlignment="1" applyProtection="1">
      <alignment vertical="center"/>
      <protection locked="0"/>
    </xf>
    <xf numFmtId="38" fontId="0" fillId="2" borderId="108" xfId="1" applyFont="1" applyFill="1" applyBorder="1" applyAlignment="1" applyProtection="1">
      <alignment vertical="center"/>
      <protection locked="0"/>
    </xf>
    <xf numFmtId="38" fontId="0" fillId="3" borderId="96" xfId="1" applyFont="1" applyFill="1" applyBorder="1" applyAlignment="1">
      <alignment vertical="center"/>
    </xf>
    <xf numFmtId="38" fontId="0" fillId="3" borderId="107" xfId="1" applyFont="1" applyFill="1" applyBorder="1" applyAlignment="1">
      <alignment vertical="center"/>
    </xf>
    <xf numFmtId="38" fontId="0" fillId="3" borderId="106" xfId="1" applyFont="1" applyFill="1" applyBorder="1" applyAlignment="1">
      <alignment vertical="center"/>
    </xf>
    <xf numFmtId="0" fontId="0" fillId="0" borderId="5" xfId="0" applyBorder="1"/>
    <xf numFmtId="0" fontId="0" fillId="2" borderId="8" xfId="0" applyFill="1" applyBorder="1" applyAlignment="1">
      <alignment horizontal="center" vertical="center"/>
    </xf>
    <xf numFmtId="0" fontId="5" fillId="0" borderId="0" xfId="0" applyFont="1" applyAlignment="1">
      <alignment horizontal="center"/>
    </xf>
    <xf numFmtId="0" fontId="0" fillId="2" borderId="1" xfId="0" applyFill="1" applyBorder="1" applyAlignment="1">
      <alignment horizontal="center" vertical="center" textRotation="255"/>
    </xf>
    <xf numFmtId="0" fontId="0" fillId="2" borderId="15" xfId="0" applyFill="1" applyBorder="1" applyAlignment="1">
      <alignment horizontal="center" vertical="center" textRotation="255"/>
    </xf>
    <xf numFmtId="0" fontId="0" fillId="2" borderId="25" xfId="0" applyFill="1" applyBorder="1" applyAlignment="1">
      <alignment horizontal="center" vertical="center" textRotation="255"/>
    </xf>
    <xf numFmtId="0" fontId="0" fillId="2" borderId="2" xfId="0" applyFill="1" applyBorder="1" applyAlignment="1">
      <alignment horizontal="center" vertical="center"/>
    </xf>
    <xf numFmtId="0" fontId="0" fillId="2" borderId="16" xfId="0" applyFill="1" applyBorder="1" applyAlignment="1">
      <alignment horizontal="center" vertical="center"/>
    </xf>
    <xf numFmtId="0" fontId="0" fillId="2" borderId="26" xfId="0" applyFill="1" applyBorder="1" applyAlignment="1">
      <alignment horizontal="center" vertical="center"/>
    </xf>
    <xf numFmtId="0" fontId="0" fillId="2" borderId="3" xfId="0" applyFill="1" applyBorder="1" applyAlignment="1">
      <alignment horizontal="center" vertical="center"/>
    </xf>
    <xf numFmtId="0" fontId="0" fillId="2" borderId="17" xfId="0" applyFill="1" applyBorder="1" applyAlignment="1">
      <alignment horizontal="center" vertical="center"/>
    </xf>
    <xf numFmtId="0" fontId="0" fillId="2" borderId="27" xfId="0" applyFill="1" applyBorder="1" applyAlignment="1">
      <alignment horizontal="center" vertical="center"/>
    </xf>
    <xf numFmtId="0" fontId="0" fillId="2" borderId="4" xfId="0" applyFill="1" applyBorder="1" applyAlignment="1">
      <alignment horizontal="center" vertical="center" wrapText="1"/>
    </xf>
    <xf numFmtId="0" fontId="0" fillId="0" borderId="5" xfId="0" applyBorder="1"/>
    <xf numFmtId="0" fontId="0" fillId="0" borderId="18" xfId="0" applyBorder="1"/>
    <xf numFmtId="0" fontId="0" fillId="0" borderId="19" xfId="0" applyBorder="1"/>
    <xf numFmtId="0" fontId="0" fillId="2" borderId="7" xfId="0" applyFill="1" applyBorder="1" applyAlignment="1">
      <alignment horizontal="center" vertical="center" textRotation="255"/>
    </xf>
    <xf numFmtId="0" fontId="0" fillId="2" borderId="22" xfId="0" applyFill="1" applyBorder="1" applyAlignment="1">
      <alignment horizontal="center" vertical="center" textRotation="255"/>
    </xf>
    <xf numFmtId="0" fontId="0" fillId="2" borderId="31" xfId="0" applyFill="1" applyBorder="1" applyAlignment="1">
      <alignment horizontal="center" vertical="center" textRotation="255"/>
    </xf>
    <xf numFmtId="0" fontId="0" fillId="2" borderId="9" xfId="0" applyFill="1" applyBorder="1" applyAlignment="1">
      <alignment horizontal="center" vertical="top" wrapText="1"/>
    </xf>
    <xf numFmtId="0" fontId="0" fillId="2" borderId="24" xfId="0" applyFill="1" applyBorder="1" applyAlignment="1">
      <alignment horizontal="center" vertical="top" wrapText="1"/>
    </xf>
    <xf numFmtId="0" fontId="0" fillId="2" borderId="53" xfId="0" applyFill="1" applyBorder="1" applyAlignment="1">
      <alignment horizontal="center" vertical="center" textRotation="255"/>
    </xf>
    <xf numFmtId="0" fontId="0" fillId="3" borderId="64" xfId="0" applyFill="1" applyBorder="1" applyAlignment="1">
      <alignment horizontal="center"/>
    </xf>
    <xf numFmtId="0" fontId="0" fillId="3" borderId="65" xfId="0" applyFill="1" applyBorder="1" applyAlignment="1">
      <alignment horizontal="center"/>
    </xf>
    <xf numFmtId="0" fontId="0" fillId="2" borderId="34" xfId="0" applyFill="1" applyBorder="1" applyAlignment="1">
      <alignment horizontal="center" vertical="center" textRotation="255"/>
    </xf>
    <xf numFmtId="0" fontId="0" fillId="2" borderId="46" xfId="0" applyFill="1" applyBorder="1" applyAlignment="1">
      <alignment horizontal="center" vertical="center" textRotation="255"/>
    </xf>
    <xf numFmtId="0" fontId="0" fillId="2" borderId="20" xfId="0" applyFill="1" applyBorder="1" applyAlignment="1">
      <alignment horizontal="center" vertical="center"/>
    </xf>
    <xf numFmtId="0" fontId="0" fillId="2" borderId="21" xfId="0" applyFill="1" applyBorder="1" applyAlignment="1">
      <alignment horizontal="center" vertical="center"/>
    </xf>
    <xf numFmtId="0" fontId="0" fillId="0" borderId="10" xfId="0" applyBorder="1" applyAlignment="1">
      <alignment horizontal="center"/>
    </xf>
    <xf numFmtId="0" fontId="8" fillId="0" borderId="0" xfId="0" applyFont="1" applyAlignment="1" applyProtection="1">
      <alignment horizontal="center" vertical="center"/>
      <protection locked="0"/>
    </xf>
    <xf numFmtId="0" fontId="0" fillId="2" borderId="8" xfId="0" applyFill="1" applyBorder="1" applyAlignment="1">
      <alignment horizontal="center" vertical="center"/>
    </xf>
    <xf numFmtId="0" fontId="0" fillId="2" borderId="74" xfId="0" applyFill="1" applyBorder="1" applyAlignment="1">
      <alignment horizontal="center" vertical="center"/>
    </xf>
    <xf numFmtId="0" fontId="0" fillId="2" borderId="9" xfId="0" applyFill="1" applyBorder="1" applyAlignment="1">
      <alignment horizontal="center" vertical="center"/>
    </xf>
    <xf numFmtId="0" fontId="0" fillId="0" borderId="75" xfId="0" applyBorder="1" applyAlignment="1">
      <alignment horizontal="center" vertical="center"/>
    </xf>
    <xf numFmtId="0" fontId="0" fillId="2" borderId="0" xfId="0" applyFill="1" applyAlignment="1">
      <alignment horizontal="center" vertical="center"/>
    </xf>
    <xf numFmtId="0" fontId="11" fillId="0" borderId="5" xfId="0" applyFont="1" applyBorder="1" applyAlignment="1">
      <alignment vertical="top" wrapText="1"/>
    </xf>
    <xf numFmtId="0" fontId="11" fillId="0" borderId="0" xfId="0" applyFont="1" applyAlignment="1">
      <alignment vertical="top" wrapText="1"/>
    </xf>
    <xf numFmtId="0" fontId="0" fillId="0" borderId="10" xfId="0" applyBorder="1" applyAlignment="1">
      <alignment horizontal="center" vertical="center"/>
    </xf>
    <xf numFmtId="0" fontId="0" fillId="0" borderId="10" xfId="0" applyBorder="1" applyAlignment="1">
      <alignment vertical="top" wrapText="1"/>
    </xf>
    <xf numFmtId="0" fontId="0" fillId="0" borderId="10" xfId="0" applyBorder="1" applyAlignment="1">
      <alignment vertical="center"/>
    </xf>
    <xf numFmtId="0" fontId="0" fillId="0" borderId="94" xfId="0" applyBorder="1" applyAlignment="1">
      <alignment horizontal="center" vertical="center" wrapText="1"/>
    </xf>
    <xf numFmtId="0" fontId="0" fillId="0" borderId="95" xfId="0" applyBorder="1" applyAlignment="1">
      <alignment horizontal="center" vertical="center" wrapText="1"/>
    </xf>
    <xf numFmtId="0" fontId="0" fillId="0" borderId="96" xfId="0" applyBorder="1" applyAlignment="1">
      <alignment horizontal="center" vertical="center" wrapText="1"/>
    </xf>
    <xf numFmtId="0" fontId="0" fillId="0" borderId="13" xfId="0" applyBorder="1" applyAlignment="1">
      <alignment vertical="top" wrapText="1"/>
    </xf>
    <xf numFmtId="0" fontId="0" fillId="2" borderId="9" xfId="0" applyFill="1" applyBorder="1" applyAlignment="1">
      <alignment vertical="center"/>
    </xf>
    <xf numFmtId="0" fontId="0" fillId="0" borderId="75" xfId="0" applyBorder="1" applyAlignment="1">
      <alignment vertical="center"/>
    </xf>
    <xf numFmtId="0" fontId="0" fillId="0" borderId="94" xfId="0" applyBorder="1" applyAlignment="1">
      <alignment horizontal="center" vertical="center"/>
    </xf>
    <xf numFmtId="0" fontId="0" fillId="0" borderId="95" xfId="0" applyBorder="1" applyAlignment="1">
      <alignment horizontal="center" vertical="center"/>
    </xf>
    <xf numFmtId="0" fontId="0" fillId="0" borderId="96" xfId="0" applyBorder="1" applyAlignment="1">
      <alignment horizontal="center" vertical="center"/>
    </xf>
    <xf numFmtId="38" fontId="0" fillId="0" borderId="10" xfId="1" applyFont="1" applyBorder="1" applyAlignment="1">
      <alignment horizontal="center" vertical="center" wrapText="1"/>
    </xf>
    <xf numFmtId="38" fontId="0" fillId="0" borderId="99" xfId="1" applyFont="1" applyBorder="1" applyAlignment="1">
      <alignment horizontal="center" vertical="center" wrapText="1"/>
    </xf>
    <xf numFmtId="38" fontId="14" fillId="0" borderId="97" xfId="1" applyFont="1" applyBorder="1" applyAlignment="1" applyProtection="1">
      <alignment horizontal="center" vertical="center"/>
    </xf>
    <xf numFmtId="38" fontId="12" fillId="0" borderId="102" xfId="1" applyFont="1" applyBorder="1" applyAlignment="1">
      <alignment horizontal="center" vertical="center" wrapText="1"/>
    </xf>
    <xf numFmtId="38" fontId="12" fillId="0" borderId="95" xfId="1" applyFont="1" applyBorder="1" applyAlignment="1">
      <alignment horizontal="center" vertical="center" wrapText="1"/>
    </xf>
    <xf numFmtId="38" fontId="12" fillId="0" borderId="96" xfId="1" applyFont="1" applyBorder="1" applyAlignment="1">
      <alignment horizontal="center" vertical="center" wrapText="1"/>
    </xf>
    <xf numFmtId="38" fontId="12" fillId="0" borderId="13" xfId="1" applyFont="1" applyBorder="1" applyAlignment="1">
      <alignment vertical="center" wrapText="1"/>
    </xf>
    <xf numFmtId="38" fontId="0" fillId="0" borderId="13" xfId="1" applyFont="1" applyBorder="1" applyAlignment="1">
      <alignment vertical="center" wrapText="1"/>
    </xf>
    <xf numFmtId="38" fontId="0" fillId="0" borderId="0" xfId="1" applyFont="1" applyAlignment="1">
      <alignment vertical="center" wrapText="1"/>
    </xf>
    <xf numFmtId="0" fontId="6" fillId="0" borderId="0" xfId="0" applyFont="1" applyBorder="1"/>
    <xf numFmtId="0" fontId="2" fillId="0" borderId="0" xfId="0" applyFont="1" applyBorder="1"/>
    <xf numFmtId="3" fontId="2" fillId="0" borderId="0" xfId="0" applyNumberFormat="1" applyFont="1" applyBorder="1"/>
    <xf numFmtId="0" fontId="2" fillId="0" borderId="0" xfId="0" applyFont="1" applyBorder="1" applyAlignment="1">
      <alignment vertical="top" wrapText="1"/>
    </xf>
    <xf numFmtId="3" fontId="2" fillId="0" borderId="0" xfId="0" applyNumberFormat="1" applyFont="1" applyBorder="1" applyAlignment="1">
      <alignment vertical="top" wrapText="1"/>
    </xf>
    <xf numFmtId="0" fontId="2" fillId="0" borderId="0" xfId="0" applyFont="1" applyBorder="1"/>
    <xf numFmtId="0" fontId="7" fillId="0" borderId="0" xfId="0" applyFont="1" applyBorder="1" applyAlignment="1">
      <alignment vertical="center"/>
    </xf>
    <xf numFmtId="0" fontId="7" fillId="0" borderId="0" xfId="0" applyFont="1" applyBorder="1"/>
    <xf numFmtId="3" fontId="7" fillId="0" borderId="0" xfId="0" applyNumberFormat="1" applyFont="1" applyBorder="1"/>
    <xf numFmtId="0" fontId="7" fillId="0" borderId="0" xfId="0" applyFont="1" applyBorder="1" applyAlignment="1">
      <alignment vertical="center"/>
    </xf>
    <xf numFmtId="3" fontId="7" fillId="0" borderId="0" xfId="0" applyNumberFormat="1" applyFont="1" applyBorder="1" applyAlignment="1">
      <alignment vertical="center"/>
    </xf>
    <xf numFmtId="0" fontId="8" fillId="0" borderId="0" xfId="0" applyFont="1" applyBorder="1" applyAlignment="1">
      <alignment horizontal="center"/>
    </xf>
    <xf numFmtId="0" fontId="8" fillId="0" borderId="0" xfId="0" applyFont="1" applyBorder="1"/>
    <xf numFmtId="0" fontId="8" fillId="3" borderId="0" xfId="0" applyFont="1" applyFill="1" applyBorder="1"/>
    <xf numFmtId="0" fontId="8" fillId="4" borderId="0" xfId="0" applyFont="1" applyFill="1" applyBorder="1"/>
    <xf numFmtId="0" fontId="9" fillId="0" borderId="0" xfId="0" applyFont="1" applyBorder="1"/>
    <xf numFmtId="38" fontId="9" fillId="0" borderId="0" xfId="1" applyFont="1" applyBorder="1"/>
    <xf numFmtId="178" fontId="9" fillId="0" borderId="0" xfId="0" applyNumberFormat="1" applyFont="1" applyBorder="1"/>
    <xf numFmtId="3" fontId="9" fillId="0" borderId="0" xfId="0" applyNumberFormat="1" applyFont="1" applyBorder="1"/>
    <xf numFmtId="178" fontId="9" fillId="0" borderId="0" xfId="1" applyNumberFormat="1" applyFont="1" applyBorder="1"/>
    <xf numFmtId="179" fontId="9" fillId="0" borderId="0" xfId="0" applyNumberFormat="1" applyFont="1" applyBorder="1"/>
    <xf numFmtId="38" fontId="2" fillId="0" borderId="0" xfId="1" applyFont="1" applyBorder="1"/>
    <xf numFmtId="178" fontId="2" fillId="0" borderId="0" xfId="0" applyNumberFormat="1" applyFont="1" applyBorder="1"/>
    <xf numFmtId="178" fontId="2" fillId="0" borderId="0" xfId="1" applyNumberFormat="1" applyFont="1" applyBorder="1"/>
    <xf numFmtId="179" fontId="2" fillId="0" borderId="0" xfId="0" applyNumberFormat="1" applyFont="1" applyBorder="1"/>
  </cellXfs>
  <cellStyles count="3">
    <cellStyle name="パーセント 2" xfId="2" xr:uid="{705D8551-215A-4593-B3D9-F1092CD4B070}"/>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fukuipref-my.sharepoint.com/personal/choju_pref_fukui_lg_jp/Documents/&#38263;&#23551;&#31119;&#31049;&#35506;&#65288;&#20849;&#26377;&#65289;/02%20&#39640;&#40802;&#32773;&#25903;&#25588;&#12464;&#12523;&#12540;&#12503;/14&#39640;&#40802;&#32773;&#31119;&#31049;&#22522;&#30990;&#35519;&#26619;/&#65330;&#65296;&#65300;/&#12304;&#27770;&#35009;&#29992;&#12305;1-1&#20196;&#21644;4&#24180;&#24230;&#39640;&#40802;&#32773;&#31119;&#31049;&#22522;&#30990;&#35519;&#26619;&#65288;&#38598;&#35336;&#65289;%20(&#20462;&#27491;&#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高齢者人口状況（入力不要）"/>
      <sheetName val="各年齢階層別"/>
      <sheetName val="高齢者のいる世帯状況（推計）"/>
      <sheetName val="認知症・寝たきり高齢者"/>
      <sheetName val="日常生活自立度"/>
      <sheetName val="要介護認定者数一覧"/>
    </sheetNames>
    <sheetDataSet>
      <sheetData sheetId="0"/>
      <sheetData sheetId="1"/>
      <sheetData sheetId="2"/>
      <sheetData sheetId="3"/>
      <sheetData sheetId="4">
        <row r="11">
          <cell r="X11">
            <v>2819</v>
          </cell>
          <cell r="AJ11">
            <v>301</v>
          </cell>
          <cell r="AV11">
            <v>874</v>
          </cell>
          <cell r="BH11">
            <v>552</v>
          </cell>
        </row>
        <row r="12">
          <cell r="X12">
            <v>5252</v>
          </cell>
          <cell r="AJ12">
            <v>1101</v>
          </cell>
          <cell r="AV12">
            <v>2613</v>
          </cell>
          <cell r="BH12">
            <v>2266</v>
          </cell>
        </row>
        <row r="13">
          <cell r="X13">
            <v>3846</v>
          </cell>
          <cell r="AJ13">
            <v>776</v>
          </cell>
          <cell r="AV13">
            <v>2192</v>
          </cell>
          <cell r="BH13">
            <v>1515</v>
          </cell>
        </row>
        <row r="14">
          <cell r="X14">
            <v>969</v>
          </cell>
          <cell r="AJ14">
            <v>225</v>
          </cell>
          <cell r="AV14">
            <v>429</v>
          </cell>
          <cell r="BH14">
            <v>380</v>
          </cell>
        </row>
        <row r="15">
          <cell r="X15">
            <v>1402</v>
          </cell>
          <cell r="AJ15">
            <v>292</v>
          </cell>
          <cell r="AV15">
            <v>713</v>
          </cell>
          <cell r="BH15">
            <v>308</v>
          </cell>
        </row>
        <row r="16">
          <cell r="X16">
            <v>99</v>
          </cell>
          <cell r="AJ16">
            <v>20</v>
          </cell>
          <cell r="AV16">
            <v>29</v>
          </cell>
          <cell r="BH16">
            <v>32</v>
          </cell>
        </row>
        <row r="17">
          <cell r="T17">
            <v>2107</v>
          </cell>
          <cell r="U17">
            <v>3023</v>
          </cell>
          <cell r="V17">
            <v>603</v>
          </cell>
          <cell r="W17">
            <v>1128</v>
          </cell>
          <cell r="X17">
            <v>20907</v>
          </cell>
          <cell r="AF17">
            <v>337</v>
          </cell>
          <cell r="AG17">
            <v>547</v>
          </cell>
          <cell r="AH17">
            <v>71</v>
          </cell>
          <cell r="AI17">
            <v>253</v>
          </cell>
          <cell r="AJ17">
            <v>3680</v>
          </cell>
          <cell r="AR17">
            <v>1043</v>
          </cell>
          <cell r="AS17">
            <v>1540</v>
          </cell>
          <cell r="AT17">
            <v>181</v>
          </cell>
          <cell r="AU17">
            <v>646</v>
          </cell>
          <cell r="AV17">
            <v>8849</v>
          </cell>
          <cell r="BD17">
            <v>790</v>
          </cell>
          <cell r="BE17">
            <v>1332</v>
          </cell>
          <cell r="BF17">
            <v>165</v>
          </cell>
          <cell r="BG17">
            <v>410</v>
          </cell>
          <cell r="BH17">
            <v>7677</v>
          </cell>
        </row>
      </sheetData>
      <sheetData sheetId="5">
        <row r="30">
          <cell r="I30">
            <v>21164</v>
          </cell>
        </row>
        <row r="31">
          <cell r="I31">
            <v>3666</v>
          </cell>
        </row>
        <row r="32">
          <cell r="I32">
            <v>8856</v>
          </cell>
        </row>
        <row r="33">
          <cell r="I33">
            <v>7811</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A5430F-A395-40A6-BA65-AC41179D2034}">
  <dimension ref="A1:AL91"/>
  <sheetViews>
    <sheetView tabSelected="1" view="pageBreakPreview" zoomScale="75" zoomScaleNormal="75" zoomScaleSheetLayoutView="75" workbookViewId="0">
      <pane xSplit="2" ySplit="8" topLeftCell="C9" activePane="bottomRight" state="frozen"/>
      <selection pane="topRight" activeCell="C11" sqref="C11"/>
      <selection pane="bottomLeft" activeCell="C11" sqref="C11"/>
      <selection pane="bottomRight" activeCell="Q30" sqref="Q30"/>
    </sheetView>
  </sheetViews>
  <sheetFormatPr defaultColWidth="9" defaultRowHeight="13.5" x14ac:dyDescent="0.15"/>
  <cols>
    <col min="1" max="1" width="3.125" style="1" customWidth="1"/>
    <col min="2" max="3" width="10.625" style="1" customWidth="1"/>
    <col min="4" max="9" width="9.875" style="1" customWidth="1"/>
    <col min="10" max="10" width="2.25" style="1" customWidth="1"/>
    <col min="11" max="11" width="3.125" style="1" customWidth="1"/>
    <col min="12" max="12" width="10.625" style="1" customWidth="1"/>
    <col min="13" max="13" width="12.25" style="1" customWidth="1"/>
    <col min="14" max="14" width="1.875" style="1" customWidth="1"/>
    <col min="15" max="15" width="3.125" style="1" customWidth="1"/>
    <col min="16" max="16" width="10.125" style="1" customWidth="1"/>
    <col min="17" max="17" width="9.25" style="1" customWidth="1"/>
    <col min="18" max="18" width="1.875" style="1" customWidth="1"/>
    <col min="19" max="19" width="3.125" style="1" customWidth="1"/>
    <col min="20" max="20" width="10.125" style="1" customWidth="1"/>
    <col min="21" max="21" width="10.25" style="1" customWidth="1"/>
    <col min="22" max="23" width="9" style="1"/>
    <col min="24" max="27" width="9.125" style="1" bestFit="1" customWidth="1"/>
    <col min="28" max="28" width="9.125" style="3" bestFit="1" customWidth="1"/>
    <col min="29" max="29" width="9.125" style="1" bestFit="1" customWidth="1"/>
    <col min="30" max="30" width="9.75" style="1" bestFit="1" customWidth="1"/>
    <col min="31" max="31" width="9.125" style="3" bestFit="1" customWidth="1"/>
    <col min="32" max="33" width="9.125" style="1" bestFit="1" customWidth="1"/>
    <col min="34" max="34" width="9.125" style="3" bestFit="1" customWidth="1"/>
    <col min="35" max="38" width="9.125" style="1" bestFit="1" customWidth="1"/>
    <col min="39" max="16384" width="9" style="1"/>
  </cols>
  <sheetData>
    <row r="1" spans="1:38" ht="30" customHeight="1" x14ac:dyDescent="0.25">
      <c r="C1" s="2"/>
    </row>
    <row r="2" spans="1:38" ht="13.5" customHeight="1" x14ac:dyDescent="0.15">
      <c r="A2" s="172" t="s">
        <v>0</v>
      </c>
      <c r="B2" s="172"/>
      <c r="C2" s="172"/>
      <c r="D2" s="172"/>
      <c r="E2" s="172"/>
      <c r="F2" s="172"/>
      <c r="G2" s="172"/>
      <c r="H2" s="172"/>
      <c r="I2" s="172"/>
      <c r="J2" s="172"/>
      <c r="K2" s="172"/>
      <c r="L2" s="172"/>
      <c r="M2" s="172"/>
      <c r="N2" s="172"/>
      <c r="O2" s="172"/>
      <c r="P2" s="172"/>
      <c r="Q2" s="172"/>
      <c r="R2" s="172"/>
      <c r="S2" s="172"/>
      <c r="T2" s="172"/>
      <c r="U2" s="172"/>
    </row>
    <row r="3" spans="1:38" ht="13.5" customHeight="1" x14ac:dyDescent="0.15">
      <c r="A3" s="172"/>
      <c r="B3" s="172"/>
      <c r="C3" s="172"/>
      <c r="D3" s="172"/>
      <c r="E3" s="172"/>
      <c r="F3" s="172"/>
      <c r="G3" s="172"/>
      <c r="H3" s="172"/>
      <c r="I3" s="172"/>
      <c r="J3" s="172"/>
      <c r="K3" s="172"/>
      <c r="L3" s="172"/>
      <c r="M3" s="172"/>
      <c r="N3" s="172"/>
      <c r="O3" s="172"/>
      <c r="P3" s="172"/>
      <c r="Q3" s="172"/>
      <c r="R3" s="172"/>
      <c r="S3" s="172"/>
      <c r="T3" s="172"/>
      <c r="U3" s="172"/>
    </row>
    <row r="4" spans="1:38" x14ac:dyDescent="0.15">
      <c r="A4"/>
      <c r="B4"/>
      <c r="C4"/>
      <c r="D4"/>
      <c r="E4"/>
      <c r="F4"/>
      <c r="G4"/>
      <c r="H4"/>
      <c r="I4"/>
      <c r="J4"/>
      <c r="K4"/>
      <c r="L4"/>
      <c r="M4"/>
      <c r="N4"/>
      <c r="O4"/>
      <c r="P4"/>
      <c r="Q4"/>
      <c r="R4"/>
      <c r="S4"/>
      <c r="T4"/>
      <c r="U4"/>
    </row>
    <row r="5" spans="1:38" ht="18" thickBot="1" x14ac:dyDescent="0.25">
      <c r="A5" t="s">
        <v>1</v>
      </c>
      <c r="B5"/>
      <c r="C5"/>
      <c r="D5"/>
      <c r="E5"/>
      <c r="F5"/>
      <c r="G5"/>
      <c r="H5"/>
      <c r="I5" s="4" t="s">
        <v>2</v>
      </c>
      <c r="J5"/>
      <c r="K5" t="s">
        <v>3</v>
      </c>
      <c r="L5"/>
      <c r="M5"/>
      <c r="N5"/>
      <c r="O5"/>
      <c r="P5"/>
      <c r="Q5"/>
      <c r="R5"/>
      <c r="S5"/>
      <c r="T5"/>
      <c r="U5"/>
      <c r="W5" s="228"/>
      <c r="X5" s="229"/>
      <c r="Y5" s="229"/>
      <c r="Z5" s="229"/>
      <c r="AA5" s="229"/>
      <c r="AB5" s="230"/>
      <c r="AC5" s="229"/>
      <c r="AD5" s="229"/>
      <c r="AE5" s="230"/>
      <c r="AF5" s="229"/>
      <c r="AG5" s="231"/>
      <c r="AH5" s="232"/>
      <c r="AI5" s="231"/>
      <c r="AJ5" s="231"/>
      <c r="AK5" s="231"/>
      <c r="AL5" s="231"/>
    </row>
    <row r="6" spans="1:38" ht="16.5" customHeight="1" x14ac:dyDescent="0.15">
      <c r="A6" s="173" t="s">
        <v>4</v>
      </c>
      <c r="B6" s="176" t="s">
        <v>5</v>
      </c>
      <c r="C6" s="179" t="s">
        <v>6</v>
      </c>
      <c r="D6" s="182" t="s">
        <v>7</v>
      </c>
      <c r="E6" s="183"/>
      <c r="F6" s="6"/>
      <c r="G6" s="6"/>
      <c r="H6" s="6"/>
      <c r="I6" s="7"/>
      <c r="J6"/>
      <c r="K6" s="186" t="s">
        <v>8</v>
      </c>
      <c r="L6" s="171"/>
      <c r="M6" s="189" t="s">
        <v>9</v>
      </c>
      <c r="N6"/>
      <c r="O6" s="186" t="s">
        <v>8</v>
      </c>
      <c r="P6" s="171"/>
      <c r="Q6" s="189" t="s">
        <v>10</v>
      </c>
      <c r="R6"/>
      <c r="S6" s="186" t="s">
        <v>8</v>
      </c>
      <c r="T6" s="171"/>
      <c r="U6" s="189" t="s">
        <v>11</v>
      </c>
      <c r="W6" s="233"/>
      <c r="X6" s="234"/>
      <c r="Y6" s="234"/>
      <c r="Z6" s="234"/>
      <c r="AA6" s="234"/>
      <c r="AB6" s="234"/>
      <c r="AC6" s="234"/>
      <c r="AD6" s="235"/>
      <c r="AE6" s="236"/>
      <c r="AF6" s="235"/>
      <c r="AG6" s="235"/>
      <c r="AH6" s="236"/>
      <c r="AI6" s="235"/>
      <c r="AJ6" s="235"/>
      <c r="AK6" s="235"/>
      <c r="AL6" s="235"/>
    </row>
    <row r="7" spans="1:38" ht="16.5" customHeight="1" x14ac:dyDescent="0.15">
      <c r="A7" s="174"/>
      <c r="B7" s="177"/>
      <c r="C7" s="180"/>
      <c r="D7" s="184"/>
      <c r="E7" s="185"/>
      <c r="F7" s="196" t="s">
        <v>12</v>
      </c>
      <c r="G7" s="196"/>
      <c r="H7" s="196" t="s">
        <v>11</v>
      </c>
      <c r="I7" s="197"/>
      <c r="J7"/>
      <c r="K7" s="187"/>
      <c r="L7" s="8" t="s">
        <v>5</v>
      </c>
      <c r="M7" s="190"/>
      <c r="N7"/>
      <c r="O7" s="187"/>
      <c r="P7" s="8" t="s">
        <v>5</v>
      </c>
      <c r="Q7" s="190"/>
      <c r="R7"/>
      <c r="S7" s="187"/>
      <c r="T7" s="8" t="s">
        <v>5</v>
      </c>
      <c r="U7" s="190"/>
      <c r="W7" s="233"/>
      <c r="X7" s="234"/>
      <c r="Y7" s="234"/>
      <c r="Z7" s="234"/>
      <c r="AA7" s="234"/>
      <c r="AB7" s="234"/>
      <c r="AC7" s="234"/>
      <c r="AD7" s="234"/>
      <c r="AE7" s="234"/>
      <c r="AF7" s="234"/>
      <c r="AG7" s="234"/>
      <c r="AH7" s="234"/>
      <c r="AI7" s="234"/>
      <c r="AJ7" s="234"/>
      <c r="AK7" s="234"/>
      <c r="AL7" s="234"/>
    </row>
    <row r="8" spans="1:38" ht="17.25" customHeight="1" thickBot="1" x14ac:dyDescent="0.2">
      <c r="A8" s="175"/>
      <c r="B8" s="178"/>
      <c r="C8" s="181"/>
      <c r="D8" s="9" t="s">
        <v>13</v>
      </c>
      <c r="E8" s="10" t="s">
        <v>14</v>
      </c>
      <c r="F8" s="9" t="s">
        <v>13</v>
      </c>
      <c r="G8" s="9" t="s">
        <v>14</v>
      </c>
      <c r="H8" s="9" t="s">
        <v>13</v>
      </c>
      <c r="I8" s="11" t="s">
        <v>14</v>
      </c>
      <c r="J8"/>
      <c r="K8" s="188"/>
      <c r="L8" s="12"/>
      <c r="M8" s="13" t="s">
        <v>14</v>
      </c>
      <c r="N8"/>
      <c r="O8" s="188"/>
      <c r="P8" s="12"/>
      <c r="Q8" s="13" t="s">
        <v>14</v>
      </c>
      <c r="R8"/>
      <c r="S8" s="188"/>
      <c r="T8" s="12"/>
      <c r="U8" s="13" t="s">
        <v>14</v>
      </c>
      <c r="W8" s="233"/>
      <c r="X8" s="237"/>
      <c r="Y8" s="237"/>
      <c r="Z8" s="237"/>
      <c r="AA8" s="237"/>
      <c r="AB8" s="238"/>
      <c r="AC8" s="237"/>
      <c r="AD8" s="237"/>
      <c r="AE8" s="238"/>
      <c r="AF8" s="237"/>
      <c r="AG8" s="237"/>
      <c r="AH8" s="238"/>
      <c r="AI8" s="237"/>
      <c r="AJ8" s="237"/>
      <c r="AK8" s="237"/>
      <c r="AL8" s="237"/>
    </row>
    <row r="9" spans="1:38" ht="21" customHeight="1" thickTop="1" x14ac:dyDescent="0.15">
      <c r="A9" s="194" t="s">
        <v>15</v>
      </c>
      <c r="B9" s="14" t="s">
        <v>16</v>
      </c>
      <c r="C9" s="15">
        <v>105933</v>
      </c>
      <c r="D9" s="16">
        <v>52386</v>
      </c>
      <c r="E9" s="17">
        <v>49.452012120868851</v>
      </c>
      <c r="F9" s="16">
        <v>16654</v>
      </c>
      <c r="G9" s="17">
        <v>15.721257776141522</v>
      </c>
      <c r="H9" s="16">
        <v>11247</v>
      </c>
      <c r="I9" s="18">
        <v>10.61708815949704</v>
      </c>
      <c r="J9"/>
      <c r="K9" s="19">
        <v>1</v>
      </c>
      <c r="L9" s="20" t="s">
        <v>35</v>
      </c>
      <c r="M9" s="18">
        <v>78.21782178217822</v>
      </c>
      <c r="N9"/>
      <c r="O9" s="19">
        <v>1</v>
      </c>
      <c r="P9" s="20" t="s">
        <v>35</v>
      </c>
      <c r="Q9" s="18">
        <v>22.772277227722775</v>
      </c>
      <c r="R9"/>
      <c r="S9" s="19">
        <v>1</v>
      </c>
      <c r="T9" s="20" t="s">
        <v>35</v>
      </c>
      <c r="U9" s="18">
        <v>15.401540154015404</v>
      </c>
      <c r="W9" s="239"/>
      <c r="X9" s="240"/>
      <c r="Y9" s="240"/>
      <c r="Z9" s="241"/>
      <c r="AA9" s="240"/>
      <c r="AB9" s="240"/>
      <c r="AC9" s="241"/>
      <c r="AD9" s="240"/>
      <c r="AE9" s="240"/>
      <c r="AF9" s="241"/>
      <c r="AG9" s="240"/>
      <c r="AH9" s="240"/>
      <c r="AI9" s="242"/>
      <c r="AJ9" s="240"/>
      <c r="AK9" s="240"/>
      <c r="AL9" s="241"/>
    </row>
    <row r="10" spans="1:38" ht="21" customHeight="1" x14ac:dyDescent="0.15">
      <c r="A10" s="187"/>
      <c r="B10" s="21" t="s">
        <v>18</v>
      </c>
      <c r="C10" s="22">
        <v>10289</v>
      </c>
      <c r="D10" s="23">
        <v>6351</v>
      </c>
      <c r="E10" s="24">
        <v>61.726115268733594</v>
      </c>
      <c r="F10" s="23">
        <v>1773</v>
      </c>
      <c r="G10" s="24">
        <v>17.231995334823598</v>
      </c>
      <c r="H10" s="23">
        <v>1075</v>
      </c>
      <c r="I10" s="25">
        <v>10.448051316940422</v>
      </c>
      <c r="J10"/>
      <c r="K10" s="26">
        <v>2</v>
      </c>
      <c r="L10" s="27" t="s">
        <v>37</v>
      </c>
      <c r="M10" s="25">
        <v>72.641509433962256</v>
      </c>
      <c r="N10"/>
      <c r="O10" s="26">
        <v>2</v>
      </c>
      <c r="P10" s="27" t="s">
        <v>45</v>
      </c>
      <c r="Q10" s="25">
        <v>18.975903614457831</v>
      </c>
      <c r="R10"/>
      <c r="S10" s="26">
        <v>2</v>
      </c>
      <c r="T10" s="27" t="s">
        <v>45</v>
      </c>
      <c r="U10" s="25">
        <v>14.266155531215771</v>
      </c>
      <c r="W10" s="243"/>
      <c r="X10" s="244"/>
      <c r="Y10" s="244"/>
      <c r="Z10" s="245"/>
      <c r="AA10" s="244"/>
      <c r="AB10" s="246"/>
      <c r="AC10" s="247"/>
      <c r="AD10" s="248"/>
      <c r="AE10" s="246"/>
      <c r="AF10" s="245"/>
      <c r="AG10" s="243"/>
      <c r="AH10" s="246"/>
      <c r="AI10" s="245"/>
      <c r="AJ10" s="243"/>
      <c r="AK10" s="243"/>
      <c r="AL10" s="245"/>
    </row>
    <row r="11" spans="1:38" ht="21" customHeight="1" x14ac:dyDescent="0.15">
      <c r="A11" s="187"/>
      <c r="B11" s="21" t="s">
        <v>20</v>
      </c>
      <c r="C11" s="22">
        <v>32509</v>
      </c>
      <c r="D11" s="23">
        <v>17319</v>
      </c>
      <c r="E11" s="24">
        <v>53.274477836906698</v>
      </c>
      <c r="F11" s="23">
        <v>4212</v>
      </c>
      <c r="G11" s="24">
        <v>12.956412070503553</v>
      </c>
      <c r="H11" s="23">
        <v>3565</v>
      </c>
      <c r="I11" s="25">
        <v>10.966193977052509</v>
      </c>
      <c r="J11"/>
      <c r="K11" s="26">
        <v>3</v>
      </c>
      <c r="L11" s="27" t="s">
        <v>29</v>
      </c>
      <c r="M11" s="25">
        <v>68.752384586035859</v>
      </c>
      <c r="N11"/>
      <c r="O11" s="26">
        <v>3</v>
      </c>
      <c r="P11" s="27" t="s">
        <v>47</v>
      </c>
      <c r="Q11" s="25">
        <v>18.91385767790262</v>
      </c>
      <c r="R11"/>
      <c r="S11" s="26">
        <v>3</v>
      </c>
      <c r="T11" s="27" t="s">
        <v>43</v>
      </c>
      <c r="U11" s="25">
        <v>12.62330713927437</v>
      </c>
      <c r="W11" s="243"/>
      <c r="X11" s="244"/>
      <c r="Y11" s="244"/>
      <c r="Z11" s="245"/>
      <c r="AA11" s="244"/>
      <c r="AB11" s="246"/>
      <c r="AC11" s="247"/>
      <c r="AD11" s="248"/>
      <c r="AE11" s="246"/>
      <c r="AF11" s="245"/>
      <c r="AG11" s="243"/>
      <c r="AH11" s="246"/>
      <c r="AI11" s="245"/>
      <c r="AJ11" s="243"/>
      <c r="AK11" s="243"/>
      <c r="AL11" s="245"/>
    </row>
    <row r="12" spans="1:38" ht="21" customHeight="1" x14ac:dyDescent="0.15">
      <c r="A12" s="187"/>
      <c r="B12" s="21" t="s">
        <v>22</v>
      </c>
      <c r="C12" s="22">
        <v>6479</v>
      </c>
      <c r="D12" s="28">
        <v>3718</v>
      </c>
      <c r="E12" s="24">
        <v>57.385398981324279</v>
      </c>
      <c r="F12" s="23">
        <v>816</v>
      </c>
      <c r="G12" s="24">
        <v>12.594536193857076</v>
      </c>
      <c r="H12" s="23">
        <v>669</v>
      </c>
      <c r="I12" s="25">
        <v>10.325667541287235</v>
      </c>
      <c r="J12"/>
      <c r="K12" s="26">
        <v>4</v>
      </c>
      <c r="L12" s="27" t="s">
        <v>51</v>
      </c>
      <c r="M12" s="25">
        <v>66.309620048504442</v>
      </c>
      <c r="N12"/>
      <c r="O12" s="26">
        <v>4</v>
      </c>
      <c r="P12" s="27" t="s">
        <v>43</v>
      </c>
      <c r="Q12" s="25">
        <v>18.843002842334059</v>
      </c>
      <c r="R12"/>
      <c r="S12" s="26">
        <v>4</v>
      </c>
      <c r="T12" s="27" t="s">
        <v>37</v>
      </c>
      <c r="U12" s="25">
        <v>12.5</v>
      </c>
      <c r="W12" s="243"/>
      <c r="X12" s="244"/>
      <c r="Y12" s="244"/>
      <c r="Z12" s="245"/>
      <c r="AA12" s="244"/>
      <c r="AB12" s="246"/>
      <c r="AC12" s="247"/>
      <c r="AD12" s="248"/>
      <c r="AE12" s="246"/>
      <c r="AF12" s="245"/>
      <c r="AG12" s="243"/>
      <c r="AH12" s="246"/>
      <c r="AI12" s="245"/>
      <c r="AJ12" s="243"/>
      <c r="AK12" s="243"/>
      <c r="AL12" s="245"/>
    </row>
    <row r="13" spans="1:38" ht="21" customHeight="1" x14ac:dyDescent="0.15">
      <c r="A13" s="195"/>
      <c r="B13" s="29" t="s">
        <v>24</v>
      </c>
      <c r="C13" s="30">
        <f>SUM(C9:C12)</f>
        <v>155210</v>
      </c>
      <c r="D13" s="31">
        <f>SUM(D9:D12)</f>
        <v>79774</v>
      </c>
      <c r="E13" s="32">
        <f t="shared" ref="E13:E29" si="0">D13/C13*100</f>
        <v>51.39746150376908</v>
      </c>
      <c r="F13" s="33">
        <f>SUM(F9:F12)</f>
        <v>23455</v>
      </c>
      <c r="G13" s="32">
        <f t="shared" ref="G11:G29" si="1">F13/C13*100</f>
        <v>15.111784034533857</v>
      </c>
      <c r="H13" s="33">
        <f>SUM(H9:H12)</f>
        <v>16556</v>
      </c>
      <c r="I13" s="34">
        <f t="shared" ref="I11:I29" si="2">H13/C13*100</f>
        <v>10.666838476902262</v>
      </c>
      <c r="J13"/>
      <c r="K13" s="26">
        <v>5</v>
      </c>
      <c r="L13" s="27" t="s">
        <v>39</v>
      </c>
      <c r="M13" s="25">
        <v>66.250520183104456</v>
      </c>
      <c r="N13"/>
      <c r="O13" s="26">
        <v>5</v>
      </c>
      <c r="P13" s="27" t="s">
        <v>54</v>
      </c>
      <c r="Q13" s="25">
        <v>18.21507454445058</v>
      </c>
      <c r="R13"/>
      <c r="S13" s="26">
        <v>5</v>
      </c>
      <c r="T13" s="27" t="s">
        <v>49</v>
      </c>
      <c r="U13" s="25">
        <v>12.450411962160512</v>
      </c>
      <c r="W13" s="229"/>
      <c r="X13" s="249"/>
      <c r="Y13" s="249"/>
      <c r="Z13" s="250"/>
      <c r="AA13" s="249"/>
      <c r="AB13" s="230"/>
      <c r="AC13" s="251"/>
      <c r="AD13" s="252"/>
      <c r="AE13" s="230"/>
      <c r="AF13" s="250"/>
      <c r="AG13" s="229"/>
      <c r="AH13" s="230"/>
      <c r="AI13" s="250"/>
      <c r="AJ13" s="229"/>
      <c r="AK13" s="229"/>
      <c r="AL13" s="250"/>
    </row>
    <row r="14" spans="1:38" ht="21" customHeight="1" x14ac:dyDescent="0.15">
      <c r="A14" s="191" t="s">
        <v>25</v>
      </c>
      <c r="B14" s="35" t="s">
        <v>26</v>
      </c>
      <c r="C14" s="22">
        <v>11695</v>
      </c>
      <c r="D14" s="23">
        <v>7741</v>
      </c>
      <c r="E14" s="36">
        <v>66.190679777682774</v>
      </c>
      <c r="F14" s="37">
        <v>2049</v>
      </c>
      <c r="G14" s="36">
        <v>17.520307823856349</v>
      </c>
      <c r="H14" s="37">
        <v>1383</v>
      </c>
      <c r="I14" s="38">
        <v>11.825566481402308</v>
      </c>
      <c r="J14"/>
      <c r="K14" s="26">
        <v>6</v>
      </c>
      <c r="L14" s="27" t="s">
        <v>27</v>
      </c>
      <c r="M14" s="25">
        <v>66.190679777682774</v>
      </c>
      <c r="N14"/>
      <c r="O14" s="26">
        <v>6</v>
      </c>
      <c r="P14" s="27" t="s">
        <v>37</v>
      </c>
      <c r="Q14" s="25">
        <v>17.954009433962266</v>
      </c>
      <c r="R14"/>
      <c r="S14" s="26">
        <v>6</v>
      </c>
      <c r="T14" s="27" t="s">
        <v>54</v>
      </c>
      <c r="U14" s="25">
        <v>12.406819436775262</v>
      </c>
      <c r="W14" s="243"/>
      <c r="X14" s="244"/>
      <c r="Y14" s="244"/>
      <c r="Z14" s="245"/>
      <c r="AA14" s="244"/>
      <c r="AB14" s="246"/>
      <c r="AC14" s="247"/>
      <c r="AD14" s="248"/>
      <c r="AE14" s="246"/>
      <c r="AF14" s="245"/>
      <c r="AG14" s="243"/>
      <c r="AH14" s="246"/>
      <c r="AI14" s="245"/>
      <c r="AJ14" s="243"/>
      <c r="AK14" s="243"/>
      <c r="AL14" s="245"/>
    </row>
    <row r="15" spans="1:38" ht="21" customHeight="1" x14ac:dyDescent="0.15">
      <c r="A15" s="187"/>
      <c r="B15" s="21" t="s">
        <v>28</v>
      </c>
      <c r="C15" s="22">
        <v>7863</v>
      </c>
      <c r="D15" s="23">
        <v>5406</v>
      </c>
      <c r="E15" s="24">
        <v>68.752384586035859</v>
      </c>
      <c r="F15" s="23">
        <v>1340</v>
      </c>
      <c r="G15" s="24">
        <v>17.041841536309295</v>
      </c>
      <c r="H15" s="23">
        <v>947</v>
      </c>
      <c r="I15" s="25">
        <v>12.043749205137988</v>
      </c>
      <c r="J15"/>
      <c r="K15" s="26">
        <v>7</v>
      </c>
      <c r="L15" s="27" t="s">
        <v>45</v>
      </c>
      <c r="M15" s="25">
        <v>63.143483023001089</v>
      </c>
      <c r="N15"/>
      <c r="O15" s="26">
        <v>7</v>
      </c>
      <c r="P15" s="27" t="s">
        <v>49</v>
      </c>
      <c r="Q15" s="25">
        <v>17.577052181873665</v>
      </c>
      <c r="R15"/>
      <c r="S15" s="26">
        <v>7</v>
      </c>
      <c r="T15" s="27" t="s">
        <v>47</v>
      </c>
      <c r="U15" s="25">
        <v>12.289325842696629</v>
      </c>
      <c r="W15" s="243"/>
      <c r="X15" s="244"/>
      <c r="Y15" s="244"/>
      <c r="Z15" s="245"/>
      <c r="AA15" s="244"/>
      <c r="AB15" s="246"/>
      <c r="AC15" s="247"/>
      <c r="AD15" s="248"/>
      <c r="AE15" s="246"/>
      <c r="AF15" s="245"/>
      <c r="AG15" s="243"/>
      <c r="AH15" s="246"/>
      <c r="AI15" s="245"/>
      <c r="AJ15" s="243"/>
      <c r="AK15" s="243"/>
      <c r="AL15" s="245"/>
    </row>
    <row r="16" spans="1:38" ht="21" customHeight="1" x14ac:dyDescent="0.15">
      <c r="A16" s="195"/>
      <c r="B16" s="39" t="s">
        <v>24</v>
      </c>
      <c r="C16" s="40">
        <f>SUM(C14:C15)</f>
        <v>19558</v>
      </c>
      <c r="D16" s="33">
        <f>SUM(D14:D15)</f>
        <v>13147</v>
      </c>
      <c r="E16" s="32">
        <f t="shared" si="0"/>
        <v>67.220574700889657</v>
      </c>
      <c r="F16" s="33">
        <f>SUM(F14:F15)</f>
        <v>3389</v>
      </c>
      <c r="G16" s="32">
        <f t="shared" si="1"/>
        <v>17.327947642908274</v>
      </c>
      <c r="H16" s="33">
        <f>SUM(H14:H15)</f>
        <v>2330</v>
      </c>
      <c r="I16" s="34">
        <f t="shared" si="2"/>
        <v>11.913283566826873</v>
      </c>
      <c r="J16"/>
      <c r="K16" s="26">
        <v>8</v>
      </c>
      <c r="L16" s="27" t="s">
        <v>19</v>
      </c>
      <c r="M16" s="25">
        <v>61.726115268733594</v>
      </c>
      <c r="N16"/>
      <c r="O16" s="26">
        <v>8</v>
      </c>
      <c r="P16" s="27" t="s">
        <v>27</v>
      </c>
      <c r="Q16" s="25">
        <v>17.520307823856349</v>
      </c>
      <c r="R16"/>
      <c r="S16" s="26">
        <v>8</v>
      </c>
      <c r="T16" s="27" t="s">
        <v>29</v>
      </c>
      <c r="U16" s="25">
        <v>12.043749205137988</v>
      </c>
      <c r="W16" s="229"/>
      <c r="X16" s="249"/>
      <c r="Y16" s="249"/>
      <c r="Z16" s="250"/>
      <c r="AA16" s="249"/>
      <c r="AB16" s="230"/>
      <c r="AC16" s="251"/>
      <c r="AD16" s="252"/>
      <c r="AE16" s="230"/>
      <c r="AF16" s="250"/>
      <c r="AG16" s="229"/>
      <c r="AH16" s="230"/>
      <c r="AI16" s="250"/>
      <c r="AJ16" s="229"/>
      <c r="AK16" s="229"/>
      <c r="AL16" s="250"/>
    </row>
    <row r="17" spans="1:38" ht="21" customHeight="1" x14ac:dyDescent="0.15">
      <c r="A17" s="191" t="s">
        <v>30</v>
      </c>
      <c r="B17" s="35" t="s">
        <v>31</v>
      </c>
      <c r="C17" s="22">
        <v>25421</v>
      </c>
      <c r="D17" s="23">
        <v>12546</v>
      </c>
      <c r="E17" s="36">
        <v>49.352897210967313</v>
      </c>
      <c r="F17" s="37">
        <v>3015</v>
      </c>
      <c r="G17" s="36">
        <v>11.860273002635616</v>
      </c>
      <c r="H17" s="37">
        <v>2460</v>
      </c>
      <c r="I17" s="38">
        <v>9.6770386688171204</v>
      </c>
      <c r="J17"/>
      <c r="K17" s="26">
        <v>9</v>
      </c>
      <c r="L17" s="27" t="s">
        <v>23</v>
      </c>
      <c r="M17" s="25">
        <v>57.385398981324279</v>
      </c>
      <c r="N17"/>
      <c r="O17" s="26">
        <v>9</v>
      </c>
      <c r="P17" s="27" t="s">
        <v>19</v>
      </c>
      <c r="Q17" s="25">
        <v>17.231995334823598</v>
      </c>
      <c r="R17"/>
      <c r="S17" s="26">
        <v>9</v>
      </c>
      <c r="T17" s="27" t="s">
        <v>27</v>
      </c>
      <c r="U17" s="25">
        <v>11.825566481402308</v>
      </c>
      <c r="W17" s="243"/>
      <c r="X17" s="244"/>
      <c r="Y17" s="244"/>
      <c r="Z17" s="245"/>
      <c r="AA17" s="244"/>
      <c r="AB17" s="246"/>
      <c r="AC17" s="247"/>
      <c r="AD17" s="248"/>
      <c r="AE17" s="246"/>
      <c r="AF17" s="245"/>
      <c r="AG17" s="243"/>
      <c r="AH17" s="246"/>
      <c r="AI17" s="245"/>
      <c r="AJ17" s="243"/>
      <c r="AK17" s="243"/>
      <c r="AL17" s="245"/>
    </row>
    <row r="18" spans="1:38" ht="21" customHeight="1" x14ac:dyDescent="0.15">
      <c r="A18" s="187"/>
      <c r="B18" s="21" t="s">
        <v>32</v>
      </c>
      <c r="C18" s="41">
        <v>31667</v>
      </c>
      <c r="D18" s="23">
        <v>15847</v>
      </c>
      <c r="E18" s="24">
        <v>50.042631130198636</v>
      </c>
      <c r="F18" s="23">
        <v>4142</v>
      </c>
      <c r="G18" s="24">
        <v>13.079862317238767</v>
      </c>
      <c r="H18" s="23">
        <v>3246</v>
      </c>
      <c r="I18" s="25">
        <v>10.250418416648246</v>
      </c>
      <c r="J18"/>
      <c r="K18" s="26">
        <v>10</v>
      </c>
      <c r="L18" s="27" t="s">
        <v>43</v>
      </c>
      <c r="M18" s="25">
        <v>54.046146129409799</v>
      </c>
      <c r="N18"/>
      <c r="O18" s="26">
        <v>10</v>
      </c>
      <c r="P18" s="27" t="s">
        <v>39</v>
      </c>
      <c r="Q18" s="25">
        <v>17.145235122763214</v>
      </c>
      <c r="R18"/>
      <c r="S18" s="26">
        <v>10</v>
      </c>
      <c r="T18" s="27" t="s">
        <v>51</v>
      </c>
      <c r="U18" s="25">
        <v>11.560226354082458</v>
      </c>
      <c r="W18" s="243"/>
      <c r="X18" s="244"/>
      <c r="Y18" s="244"/>
      <c r="Z18" s="245"/>
      <c r="AA18" s="244"/>
      <c r="AB18" s="246"/>
      <c r="AC18" s="247"/>
      <c r="AD18" s="248"/>
      <c r="AE18" s="246"/>
      <c r="AF18" s="245"/>
      <c r="AG18" s="243"/>
      <c r="AH18" s="246"/>
      <c r="AI18" s="245"/>
      <c r="AJ18" s="243"/>
      <c r="AK18" s="243"/>
      <c r="AL18" s="245"/>
    </row>
    <row r="19" spans="1:38" ht="21" customHeight="1" x14ac:dyDescent="0.15">
      <c r="A19" s="187"/>
      <c r="B19" s="21" t="s">
        <v>34</v>
      </c>
      <c r="C19" s="22">
        <v>909</v>
      </c>
      <c r="D19" s="23">
        <v>711</v>
      </c>
      <c r="E19" s="24">
        <v>78.21782178217822</v>
      </c>
      <c r="F19" s="23">
        <v>207</v>
      </c>
      <c r="G19" s="24">
        <v>22.772277227722775</v>
      </c>
      <c r="H19" s="23">
        <v>140</v>
      </c>
      <c r="I19" s="25">
        <v>15.401540154015404</v>
      </c>
      <c r="J19"/>
      <c r="K19" s="26">
        <v>11</v>
      </c>
      <c r="L19" s="27" t="s">
        <v>21</v>
      </c>
      <c r="M19" s="25">
        <v>53.274477836906698</v>
      </c>
      <c r="N19"/>
      <c r="O19" s="26">
        <v>11</v>
      </c>
      <c r="P19" s="27" t="s">
        <v>29</v>
      </c>
      <c r="Q19" s="25">
        <v>17.041841536309295</v>
      </c>
      <c r="R19"/>
      <c r="S19" s="26">
        <v>11</v>
      </c>
      <c r="T19" s="27" t="s">
        <v>39</v>
      </c>
      <c r="U19" s="25">
        <v>11.319184352892218</v>
      </c>
      <c r="W19" s="243"/>
      <c r="X19" s="244"/>
      <c r="Y19" s="244"/>
      <c r="Z19" s="245"/>
      <c r="AA19" s="244"/>
      <c r="AB19" s="246"/>
      <c r="AC19" s="247"/>
      <c r="AD19" s="248"/>
      <c r="AE19" s="246"/>
      <c r="AF19" s="245"/>
      <c r="AG19" s="243"/>
      <c r="AH19" s="246"/>
      <c r="AI19" s="245"/>
      <c r="AJ19" s="243"/>
      <c r="AK19" s="243"/>
      <c r="AL19" s="245"/>
    </row>
    <row r="20" spans="1:38" ht="21" customHeight="1" x14ac:dyDescent="0.15">
      <c r="A20" s="187"/>
      <c r="B20" s="21" t="s">
        <v>36</v>
      </c>
      <c r="C20" s="22">
        <v>3392</v>
      </c>
      <c r="D20" s="23">
        <v>2464</v>
      </c>
      <c r="E20" s="24">
        <v>72.641509433962256</v>
      </c>
      <c r="F20" s="23">
        <v>609</v>
      </c>
      <c r="G20" s="24">
        <v>17.954009433962266</v>
      </c>
      <c r="H20" s="23">
        <v>424</v>
      </c>
      <c r="I20" s="25">
        <v>12.5</v>
      </c>
      <c r="J20"/>
      <c r="K20" s="26">
        <v>12</v>
      </c>
      <c r="L20" s="27" t="s">
        <v>47</v>
      </c>
      <c r="M20" s="25">
        <v>52.574906367041194</v>
      </c>
      <c r="N20"/>
      <c r="O20" s="26">
        <v>12</v>
      </c>
      <c r="P20" s="27" t="s">
        <v>51</v>
      </c>
      <c r="Q20" s="25">
        <v>16.14793856103476</v>
      </c>
      <c r="R20"/>
      <c r="S20" s="26">
        <v>12</v>
      </c>
      <c r="T20" s="27" t="s">
        <v>21</v>
      </c>
      <c r="U20" s="25">
        <v>10.966193977052509</v>
      </c>
      <c r="W20" s="243"/>
      <c r="X20" s="244"/>
      <c r="Y20" s="244"/>
      <c r="Z20" s="245"/>
      <c r="AA20" s="244"/>
      <c r="AB20" s="246"/>
      <c r="AC20" s="247"/>
      <c r="AD20" s="248"/>
      <c r="AE20" s="246"/>
      <c r="AF20" s="245"/>
      <c r="AG20" s="243"/>
      <c r="AH20" s="246"/>
      <c r="AI20" s="245"/>
      <c r="AJ20" s="243"/>
      <c r="AK20" s="243"/>
      <c r="AL20" s="245"/>
    </row>
    <row r="21" spans="1:38" ht="21" customHeight="1" x14ac:dyDescent="0.15">
      <c r="A21" s="187"/>
      <c r="B21" s="21" t="s">
        <v>38</v>
      </c>
      <c r="C21" s="22">
        <v>7209</v>
      </c>
      <c r="D21" s="23">
        <v>4776</v>
      </c>
      <c r="E21" s="24">
        <v>66.250520183104456</v>
      </c>
      <c r="F21" s="23">
        <v>1236</v>
      </c>
      <c r="G21" s="24">
        <v>17.145235122763214</v>
      </c>
      <c r="H21" s="23">
        <v>816</v>
      </c>
      <c r="I21" s="25">
        <v>11.319184352892218</v>
      </c>
      <c r="J21"/>
      <c r="K21" s="26">
        <v>13</v>
      </c>
      <c r="L21" s="27" t="s">
        <v>33</v>
      </c>
      <c r="M21" s="25">
        <v>50.042631130198636</v>
      </c>
      <c r="N21"/>
      <c r="O21" s="26">
        <v>13</v>
      </c>
      <c r="P21" s="27" t="s">
        <v>17</v>
      </c>
      <c r="Q21" s="25">
        <v>15.721257776141522</v>
      </c>
      <c r="R21"/>
      <c r="S21" s="26">
        <v>13</v>
      </c>
      <c r="T21" s="27" t="s">
        <v>17</v>
      </c>
      <c r="U21" s="25">
        <v>10.61708815949704</v>
      </c>
      <c r="W21" s="243"/>
      <c r="X21" s="244"/>
      <c r="Y21" s="244"/>
      <c r="Z21" s="245"/>
      <c r="AA21" s="244"/>
      <c r="AB21" s="246"/>
      <c r="AC21" s="247"/>
      <c r="AD21" s="248"/>
      <c r="AE21" s="246"/>
      <c r="AF21" s="245"/>
      <c r="AG21" s="243"/>
      <c r="AH21" s="246"/>
      <c r="AI21" s="245"/>
      <c r="AJ21" s="243"/>
      <c r="AK21" s="243"/>
      <c r="AL21" s="245"/>
    </row>
    <row r="22" spans="1:38" ht="21" customHeight="1" x14ac:dyDescent="0.15">
      <c r="A22" s="195"/>
      <c r="B22" s="39" t="s">
        <v>24</v>
      </c>
      <c r="C22" s="40">
        <f>SUM(C17:C21)</f>
        <v>68598</v>
      </c>
      <c r="D22" s="33">
        <f>SUM(D17:D21)</f>
        <v>36344</v>
      </c>
      <c r="E22" s="32">
        <f t="shared" si="0"/>
        <v>52.98113647628211</v>
      </c>
      <c r="F22" s="33">
        <f>SUM(F17:F21)</f>
        <v>9209</v>
      </c>
      <c r="G22" s="32">
        <f t="shared" si="1"/>
        <v>13.424589638181871</v>
      </c>
      <c r="H22" s="33">
        <f>SUM(H17:H21)</f>
        <v>7086</v>
      </c>
      <c r="I22" s="34">
        <f t="shared" si="2"/>
        <v>10.329747222951106</v>
      </c>
      <c r="J22"/>
      <c r="K22" s="26">
        <v>14</v>
      </c>
      <c r="L22" s="27" t="s">
        <v>17</v>
      </c>
      <c r="M22" s="25">
        <v>49.452012120868851</v>
      </c>
      <c r="N22"/>
      <c r="O22" s="26">
        <v>14</v>
      </c>
      <c r="P22" s="27" t="s">
        <v>33</v>
      </c>
      <c r="Q22" s="25">
        <v>13.079862317238767</v>
      </c>
      <c r="R22"/>
      <c r="S22" s="26">
        <v>14</v>
      </c>
      <c r="T22" s="27" t="s">
        <v>19</v>
      </c>
      <c r="U22" s="25">
        <v>10.448051316940422</v>
      </c>
      <c r="W22" s="229"/>
      <c r="X22" s="249"/>
      <c r="Y22" s="249"/>
      <c r="Z22" s="250"/>
      <c r="AA22" s="249"/>
      <c r="AB22" s="230"/>
      <c r="AC22" s="251"/>
      <c r="AD22" s="252"/>
      <c r="AE22" s="230"/>
      <c r="AF22" s="250"/>
      <c r="AG22" s="229"/>
      <c r="AH22" s="230"/>
      <c r="AI22" s="250"/>
      <c r="AJ22" s="229"/>
      <c r="AK22" s="229"/>
      <c r="AL22" s="250"/>
    </row>
    <row r="23" spans="1:38" ht="21" customHeight="1" x14ac:dyDescent="0.15">
      <c r="A23" s="191" t="s">
        <v>40</v>
      </c>
      <c r="B23" s="42" t="s">
        <v>41</v>
      </c>
      <c r="C23" s="22">
        <v>28976</v>
      </c>
      <c r="D23" s="23">
        <v>13288</v>
      </c>
      <c r="E23" s="36">
        <v>45.858641634456106</v>
      </c>
      <c r="F23" s="23">
        <v>5278</v>
      </c>
      <c r="G23" s="36">
        <v>18.21507454445058</v>
      </c>
      <c r="H23" s="23">
        <v>3595</v>
      </c>
      <c r="I23" s="38">
        <v>12.406819436775262</v>
      </c>
      <c r="J23"/>
      <c r="K23" s="26">
        <v>15</v>
      </c>
      <c r="L23" s="27" t="s">
        <v>31</v>
      </c>
      <c r="M23" s="25">
        <v>49.352897210967313</v>
      </c>
      <c r="N23"/>
      <c r="O23" s="26">
        <v>15</v>
      </c>
      <c r="P23" s="27" t="s">
        <v>21</v>
      </c>
      <c r="Q23" s="25">
        <v>12.956412070503553</v>
      </c>
      <c r="R23"/>
      <c r="S23" s="26">
        <v>15</v>
      </c>
      <c r="T23" s="27" t="s">
        <v>23</v>
      </c>
      <c r="U23" s="25">
        <v>10.325667541287235</v>
      </c>
      <c r="W23" s="243"/>
      <c r="X23" s="244"/>
      <c r="Y23" s="244"/>
      <c r="Z23" s="245"/>
      <c r="AA23" s="244"/>
      <c r="AB23" s="246"/>
      <c r="AC23" s="247"/>
      <c r="AD23" s="248"/>
      <c r="AE23" s="246"/>
      <c r="AF23" s="245"/>
      <c r="AG23" s="243"/>
      <c r="AH23" s="246"/>
      <c r="AI23" s="245"/>
      <c r="AJ23" s="243"/>
      <c r="AK23" s="243"/>
      <c r="AL23" s="245"/>
    </row>
    <row r="24" spans="1:38" ht="21" customHeight="1" x14ac:dyDescent="0.15">
      <c r="A24" s="187"/>
      <c r="B24" s="21" t="s">
        <v>42</v>
      </c>
      <c r="C24" s="22">
        <v>11962</v>
      </c>
      <c r="D24" s="23">
        <v>6465</v>
      </c>
      <c r="E24" s="24">
        <v>54.046146129409799</v>
      </c>
      <c r="F24" s="28">
        <v>2254</v>
      </c>
      <c r="G24" s="24">
        <v>18.843002842334059</v>
      </c>
      <c r="H24" s="28">
        <v>1510</v>
      </c>
      <c r="I24" s="25">
        <v>12.62330713927437</v>
      </c>
      <c r="J24"/>
      <c r="K24" s="26">
        <v>16</v>
      </c>
      <c r="L24" s="27" t="s">
        <v>54</v>
      </c>
      <c r="M24" s="25">
        <v>45.858641634456106</v>
      </c>
      <c r="N24"/>
      <c r="O24" s="26">
        <v>16</v>
      </c>
      <c r="P24" s="27" t="s">
        <v>23</v>
      </c>
      <c r="Q24" s="25">
        <v>12.594536193857076</v>
      </c>
      <c r="R24"/>
      <c r="S24" s="26">
        <v>16</v>
      </c>
      <c r="T24" s="27" t="s">
        <v>33</v>
      </c>
      <c r="U24" s="25">
        <v>10.250418416648246</v>
      </c>
      <c r="W24" s="243"/>
      <c r="X24" s="244"/>
      <c r="Y24" s="244"/>
      <c r="Z24" s="245"/>
      <c r="AA24" s="244"/>
      <c r="AB24" s="246"/>
      <c r="AC24" s="247"/>
      <c r="AD24" s="248"/>
      <c r="AE24" s="246"/>
      <c r="AF24" s="245"/>
      <c r="AG24" s="243"/>
      <c r="AH24" s="246"/>
      <c r="AI24" s="245"/>
      <c r="AJ24" s="243"/>
      <c r="AK24" s="243"/>
      <c r="AL24" s="245"/>
    </row>
    <row r="25" spans="1:38" ht="21" customHeight="1" thickBot="1" x14ac:dyDescent="0.2">
      <c r="A25" s="187"/>
      <c r="B25" s="21" t="s">
        <v>44</v>
      </c>
      <c r="C25" s="22">
        <v>3652</v>
      </c>
      <c r="D25" s="23">
        <v>2306</v>
      </c>
      <c r="E25" s="24">
        <v>63.143483023001089</v>
      </c>
      <c r="F25" s="23">
        <v>693</v>
      </c>
      <c r="G25" s="24">
        <v>18.975903614457831</v>
      </c>
      <c r="H25" s="23">
        <v>521</v>
      </c>
      <c r="I25" s="25">
        <v>14.266155531215771</v>
      </c>
      <c r="J25"/>
      <c r="K25" s="43">
        <v>17</v>
      </c>
      <c r="L25" s="44" t="s">
        <v>49</v>
      </c>
      <c r="M25" s="45">
        <v>37.808971620384497</v>
      </c>
      <c r="N25" s="46"/>
      <c r="O25" s="43">
        <v>17</v>
      </c>
      <c r="P25" s="44" t="s">
        <v>31</v>
      </c>
      <c r="Q25" s="45">
        <v>11.860273002635616</v>
      </c>
      <c r="R25" s="46"/>
      <c r="S25" s="43">
        <v>17</v>
      </c>
      <c r="T25" s="44" t="s">
        <v>31</v>
      </c>
      <c r="U25" s="45">
        <v>9.6770386688171204</v>
      </c>
      <c r="W25" s="243"/>
      <c r="X25" s="244"/>
      <c r="Y25" s="244"/>
      <c r="Z25" s="245"/>
      <c r="AA25" s="244"/>
      <c r="AB25" s="246"/>
      <c r="AC25" s="247"/>
      <c r="AD25" s="248"/>
      <c r="AE25" s="246"/>
      <c r="AF25" s="245"/>
      <c r="AG25" s="243"/>
      <c r="AH25" s="246"/>
      <c r="AI25" s="245"/>
      <c r="AJ25" s="243"/>
      <c r="AK25" s="243"/>
      <c r="AL25" s="245"/>
    </row>
    <row r="26" spans="1:38" ht="21" customHeight="1" x14ac:dyDescent="0.15">
      <c r="A26" s="187"/>
      <c r="B26" s="21" t="s">
        <v>46</v>
      </c>
      <c r="C26" s="22">
        <v>4272</v>
      </c>
      <c r="D26" s="23">
        <v>2246</v>
      </c>
      <c r="E26" s="24">
        <v>52.574906367041194</v>
      </c>
      <c r="F26" s="28">
        <v>808</v>
      </c>
      <c r="G26" s="24">
        <v>18.91385767790262</v>
      </c>
      <c r="H26" s="23">
        <v>525</v>
      </c>
      <c r="I26" s="25">
        <v>12.289325842696629</v>
      </c>
      <c r="J26"/>
      <c r="K26" s="170"/>
      <c r="L26" s="170"/>
      <c r="M26" s="47"/>
      <c r="N26"/>
      <c r="O26" s="170"/>
      <c r="P26" s="170"/>
      <c r="Q26" s="47"/>
      <c r="R26"/>
      <c r="S26" s="170"/>
      <c r="T26" s="170"/>
      <c r="U26" s="47"/>
      <c r="W26" s="243"/>
      <c r="X26" s="244"/>
      <c r="Y26" s="244"/>
      <c r="Z26" s="245"/>
      <c r="AA26" s="244"/>
      <c r="AB26" s="246"/>
      <c r="AC26" s="247"/>
      <c r="AD26" s="248"/>
      <c r="AE26" s="246"/>
      <c r="AF26" s="245"/>
      <c r="AG26" s="243"/>
      <c r="AH26" s="246"/>
      <c r="AI26" s="245"/>
      <c r="AJ26" s="243"/>
      <c r="AK26" s="243"/>
      <c r="AL26" s="245"/>
    </row>
    <row r="27" spans="1:38" ht="21" customHeight="1" x14ac:dyDescent="0.15">
      <c r="A27" s="187"/>
      <c r="B27" s="21" t="s">
        <v>48</v>
      </c>
      <c r="C27" s="22">
        <v>3277</v>
      </c>
      <c r="D27" s="23">
        <v>1239</v>
      </c>
      <c r="E27" s="24">
        <v>37.808971620384497</v>
      </c>
      <c r="F27" s="23">
        <v>576</v>
      </c>
      <c r="G27" s="24">
        <v>17.577052181873665</v>
      </c>
      <c r="H27" s="23">
        <v>408</v>
      </c>
      <c r="I27" s="25">
        <v>12.450411962160512</v>
      </c>
      <c r="J27"/>
      <c r="K27"/>
      <c r="L27"/>
      <c r="M27" s="48"/>
      <c r="N27"/>
      <c r="O27"/>
      <c r="P27"/>
      <c r="Q27" s="48"/>
      <c r="R27"/>
      <c r="S27"/>
      <c r="T27"/>
      <c r="U27" s="48"/>
      <c r="W27" s="243"/>
      <c r="X27" s="244"/>
      <c r="Y27" s="244"/>
      <c r="Z27" s="245"/>
      <c r="AA27" s="244"/>
      <c r="AB27" s="246"/>
      <c r="AC27" s="247"/>
      <c r="AD27" s="248"/>
      <c r="AE27" s="246"/>
      <c r="AF27" s="245"/>
      <c r="AG27" s="243"/>
      <c r="AH27" s="246"/>
      <c r="AI27" s="245"/>
      <c r="AJ27" s="243"/>
      <c r="AK27" s="243"/>
      <c r="AL27" s="245"/>
    </row>
    <row r="28" spans="1:38" ht="21" customHeight="1" x14ac:dyDescent="0.15">
      <c r="A28" s="187"/>
      <c r="B28" s="21" t="s">
        <v>50</v>
      </c>
      <c r="C28" s="22">
        <v>4948</v>
      </c>
      <c r="D28" s="23">
        <v>3281</v>
      </c>
      <c r="E28" s="24">
        <v>66.309620048504442</v>
      </c>
      <c r="F28" s="23">
        <v>799</v>
      </c>
      <c r="G28" s="24">
        <v>16.14793856103476</v>
      </c>
      <c r="H28" s="23">
        <v>572</v>
      </c>
      <c r="I28" s="25">
        <v>11.560226354082458</v>
      </c>
      <c r="J28"/>
      <c r="K28"/>
      <c r="L28"/>
      <c r="M28" s="48"/>
      <c r="N28"/>
      <c r="O28"/>
      <c r="P28"/>
      <c r="Q28" s="48"/>
      <c r="R28"/>
      <c r="S28"/>
      <c r="T28"/>
      <c r="U28" s="48"/>
      <c r="W28" s="239"/>
      <c r="X28" s="240"/>
      <c r="Y28" s="240"/>
      <c r="Z28" s="241"/>
      <c r="AA28" s="240"/>
      <c r="AB28" s="240"/>
      <c r="AC28" s="241"/>
      <c r="AD28" s="240"/>
      <c r="AE28" s="240"/>
      <c r="AF28" s="241"/>
      <c r="AG28" s="240"/>
      <c r="AH28" s="240"/>
      <c r="AI28" s="242"/>
      <c r="AJ28" s="240"/>
      <c r="AK28" s="240"/>
      <c r="AL28" s="241"/>
    </row>
    <row r="29" spans="1:38" ht="21" customHeight="1" thickBot="1" x14ac:dyDescent="0.2">
      <c r="A29" s="188"/>
      <c r="B29" s="49" t="s">
        <v>24</v>
      </c>
      <c r="C29" s="50">
        <f>SUM(C23:C28)</f>
        <v>57087</v>
      </c>
      <c r="D29" s="51">
        <f>SUM(D23:D28)</f>
        <v>28825</v>
      </c>
      <c r="E29" s="52">
        <f t="shared" si="0"/>
        <v>50.493107012104332</v>
      </c>
      <c r="F29" s="51">
        <f>SUM(F23:F28)</f>
        <v>10408</v>
      </c>
      <c r="G29" s="52">
        <f t="shared" si="1"/>
        <v>18.231821605619494</v>
      </c>
      <c r="H29" s="51">
        <f>SUM(H23:H28)</f>
        <v>7131</v>
      </c>
      <c r="I29" s="53">
        <f t="shared" si="2"/>
        <v>12.491460402543487</v>
      </c>
      <c r="J29"/>
      <c r="K29" s="54"/>
      <c r="L29" s="55"/>
      <c r="M29" s="55"/>
      <c r="N29" s="55"/>
      <c r="O29" s="55"/>
      <c r="P29" s="55"/>
      <c r="Q29" s="55"/>
      <c r="R29" s="55"/>
      <c r="S29" s="55"/>
      <c r="T29" s="55"/>
      <c r="U29" s="55"/>
      <c r="W29" s="229"/>
      <c r="X29" s="229"/>
      <c r="Y29" s="229"/>
      <c r="Z29" s="250"/>
      <c r="AA29" s="229"/>
      <c r="AB29" s="230"/>
      <c r="AC29" s="250"/>
      <c r="AD29" s="229"/>
      <c r="AE29" s="230"/>
      <c r="AF29" s="229"/>
      <c r="AG29" s="229"/>
      <c r="AH29" s="230"/>
      <c r="AI29" s="229"/>
      <c r="AJ29" s="229"/>
      <c r="AK29" s="229"/>
      <c r="AL29" s="229"/>
    </row>
    <row r="30" spans="1:38" ht="21" customHeight="1" thickTop="1" thickBot="1" x14ac:dyDescent="0.2">
      <c r="A30" s="192" t="s">
        <v>52</v>
      </c>
      <c r="B30" s="193"/>
      <c r="C30" s="56">
        <f>SUM(C29,C22,C16,C13)</f>
        <v>300453</v>
      </c>
      <c r="D30" s="57">
        <f>SUM(D29,D22,D16,D13)</f>
        <v>158090</v>
      </c>
      <c r="E30" s="58">
        <f>D30/C30*100</f>
        <v>52.617214672511167</v>
      </c>
      <c r="F30" s="59">
        <f>SUM(F29,F22,F16,F13)</f>
        <v>46461</v>
      </c>
      <c r="G30" s="58">
        <f>F30/C30*100</f>
        <v>15.46364988866811</v>
      </c>
      <c r="H30" s="59">
        <f>SUM(H29,H22,H16,H13)</f>
        <v>33103</v>
      </c>
      <c r="I30" s="60">
        <f>H30/C30*100</f>
        <v>11.017696611450043</v>
      </c>
      <c r="J30"/>
      <c r="K30"/>
      <c r="L30" s="55"/>
      <c r="M30" s="55"/>
      <c r="N30" s="55"/>
      <c r="O30" s="55"/>
      <c r="P30" s="55"/>
      <c r="Q30" s="55"/>
      <c r="R30" s="55"/>
      <c r="S30" s="55"/>
      <c r="T30" s="55"/>
      <c r="U30" s="55"/>
      <c r="AJ30" s="229"/>
      <c r="AK30" s="229"/>
      <c r="AL30" s="229"/>
    </row>
    <row r="31" spans="1:38" ht="15" customHeight="1" x14ac:dyDescent="0.15">
      <c r="A31"/>
      <c r="B31" s="61" t="s">
        <v>53</v>
      </c>
      <c r="C31"/>
      <c r="D31"/>
      <c r="E31"/>
      <c r="F31"/>
      <c r="G31"/>
      <c r="H31"/>
      <c r="I31"/>
      <c r="J31"/>
      <c r="K31"/>
      <c r="L31"/>
      <c r="M31" s="55"/>
      <c r="N31" s="55"/>
      <c r="O31" s="55"/>
      <c r="P31" s="55"/>
      <c r="Q31" s="55"/>
      <c r="R31" s="55"/>
      <c r="S31" s="55"/>
      <c r="T31" s="55"/>
      <c r="U31" s="55"/>
    </row>
    <row r="32" spans="1:38" ht="15" customHeight="1" x14ac:dyDescent="0.15">
      <c r="A32"/>
      <c r="B32"/>
      <c r="C32"/>
      <c r="D32"/>
      <c r="E32"/>
      <c r="F32"/>
      <c r="G32"/>
      <c r="H32"/>
      <c r="I32"/>
      <c r="J32"/>
      <c r="K32"/>
      <c r="L32" s="55"/>
      <c r="M32" s="55"/>
      <c r="N32" s="55"/>
      <c r="O32" s="55"/>
      <c r="P32" s="55"/>
      <c r="Q32" s="55"/>
      <c r="R32" s="55"/>
      <c r="S32" s="55"/>
      <c r="T32" s="55"/>
      <c r="U32" s="55"/>
    </row>
    <row r="33" spans="4:21" ht="15" customHeight="1" x14ac:dyDescent="0.15">
      <c r="L33" s="5"/>
      <c r="M33" s="5"/>
      <c r="N33" s="5"/>
      <c r="O33" s="5"/>
      <c r="P33" s="5"/>
      <c r="Q33" s="5"/>
      <c r="R33" s="5"/>
      <c r="S33" s="5"/>
      <c r="T33" s="5"/>
      <c r="U33" s="5"/>
    </row>
    <row r="34" spans="4:21" ht="15" customHeight="1" x14ac:dyDescent="0.15">
      <c r="L34" s="5"/>
      <c r="M34" s="5"/>
      <c r="N34" s="5"/>
      <c r="O34" s="5"/>
      <c r="P34" s="5"/>
      <c r="Q34" s="5"/>
      <c r="R34" s="5"/>
      <c r="S34" s="5"/>
      <c r="T34" s="5"/>
      <c r="U34" s="5"/>
    </row>
    <row r="35" spans="4:21" ht="15" customHeight="1" x14ac:dyDescent="0.15">
      <c r="D35" s="62"/>
      <c r="E35" s="62"/>
      <c r="L35" s="5"/>
      <c r="M35" s="5"/>
      <c r="N35" s="5"/>
      <c r="O35" s="5"/>
      <c r="P35" s="5"/>
      <c r="Q35" s="5"/>
      <c r="R35" s="5"/>
      <c r="S35" s="5"/>
      <c r="T35" s="5"/>
      <c r="U35" s="5"/>
    </row>
    <row r="36" spans="4:21" ht="15" customHeight="1" x14ac:dyDescent="0.15">
      <c r="D36" s="62"/>
      <c r="E36" s="62"/>
      <c r="R36" s="5"/>
      <c r="S36" s="5"/>
      <c r="T36" s="5"/>
      <c r="U36" s="5"/>
    </row>
    <row r="37" spans="4:21" ht="15" customHeight="1" x14ac:dyDescent="0.15">
      <c r="D37" s="62"/>
      <c r="E37" s="62"/>
    </row>
    <row r="38" spans="4:21" ht="15" customHeight="1" x14ac:dyDescent="0.15">
      <c r="D38" s="62"/>
      <c r="E38" s="62"/>
    </row>
    <row r="39" spans="4:21" ht="15" customHeight="1" x14ac:dyDescent="0.15">
      <c r="D39" s="62"/>
      <c r="E39" s="62"/>
    </row>
    <row r="40" spans="4:21" ht="15" customHeight="1" x14ac:dyDescent="0.15">
      <c r="D40" s="62"/>
      <c r="E40" s="62"/>
    </row>
    <row r="41" spans="4:21" ht="15" customHeight="1" x14ac:dyDescent="0.15">
      <c r="D41" s="62"/>
      <c r="E41" s="62"/>
    </row>
    <row r="42" spans="4:21" ht="15" customHeight="1" x14ac:dyDescent="0.15">
      <c r="D42" s="62"/>
      <c r="E42" s="62"/>
    </row>
    <row r="43" spans="4:21" ht="15" customHeight="1" x14ac:dyDescent="0.15">
      <c r="D43" s="62"/>
      <c r="E43" s="62"/>
    </row>
    <row r="44" spans="4:21" ht="14.25" customHeight="1" x14ac:dyDescent="0.15">
      <c r="D44" s="62"/>
      <c r="E44" s="62"/>
    </row>
    <row r="45" spans="4:21" x14ac:dyDescent="0.15">
      <c r="D45" s="62"/>
      <c r="E45" s="62"/>
    </row>
    <row r="46" spans="4:21" x14ac:dyDescent="0.15">
      <c r="D46" s="62"/>
      <c r="E46" s="62"/>
    </row>
    <row r="47" spans="4:21" x14ac:dyDescent="0.15">
      <c r="D47" s="62"/>
      <c r="E47" s="62"/>
    </row>
    <row r="48" spans="4:21" x14ac:dyDescent="0.15">
      <c r="D48" s="62"/>
      <c r="E48" s="62"/>
    </row>
    <row r="49" spans="4:5" x14ac:dyDescent="0.15">
      <c r="D49" s="62"/>
      <c r="E49" s="62"/>
    </row>
    <row r="50" spans="4:5" x14ac:dyDescent="0.15">
      <c r="D50" s="62"/>
      <c r="E50" s="62"/>
    </row>
    <row r="51" spans="4:5" x14ac:dyDescent="0.15">
      <c r="D51" s="62"/>
      <c r="E51" s="62"/>
    </row>
    <row r="54" spans="4:5" x14ac:dyDescent="0.15">
      <c r="D54" s="62"/>
    </row>
    <row r="55" spans="4:5" x14ac:dyDescent="0.15">
      <c r="D55" s="62"/>
      <c r="E55" s="62"/>
    </row>
    <row r="56" spans="4:5" x14ac:dyDescent="0.15">
      <c r="D56" s="62"/>
      <c r="E56" s="62"/>
    </row>
    <row r="57" spans="4:5" x14ac:dyDescent="0.15">
      <c r="D57" s="62"/>
      <c r="E57" s="62"/>
    </row>
    <row r="58" spans="4:5" x14ac:dyDescent="0.15">
      <c r="D58" s="62"/>
      <c r="E58" s="62"/>
    </row>
    <row r="59" spans="4:5" x14ac:dyDescent="0.15">
      <c r="D59" s="62"/>
      <c r="E59" s="62"/>
    </row>
    <row r="60" spans="4:5" x14ac:dyDescent="0.15">
      <c r="D60" s="62"/>
      <c r="E60" s="62"/>
    </row>
    <row r="61" spans="4:5" x14ac:dyDescent="0.15">
      <c r="D61" s="62"/>
      <c r="E61" s="62"/>
    </row>
    <row r="62" spans="4:5" x14ac:dyDescent="0.15">
      <c r="D62" s="62"/>
      <c r="E62" s="62"/>
    </row>
    <row r="63" spans="4:5" x14ac:dyDescent="0.15">
      <c r="D63" s="62"/>
      <c r="E63" s="62"/>
    </row>
    <row r="64" spans="4:5" x14ac:dyDescent="0.15">
      <c r="D64" s="62"/>
      <c r="E64" s="62"/>
    </row>
    <row r="65" spans="4:5" x14ac:dyDescent="0.15">
      <c r="D65" s="62"/>
      <c r="E65" s="62"/>
    </row>
    <row r="66" spans="4:5" x14ac:dyDescent="0.15">
      <c r="D66" s="62"/>
      <c r="E66" s="62"/>
    </row>
    <row r="67" spans="4:5" x14ac:dyDescent="0.15">
      <c r="D67" s="62"/>
      <c r="E67" s="62"/>
    </row>
    <row r="68" spans="4:5" x14ac:dyDescent="0.15">
      <c r="D68" s="62"/>
      <c r="E68" s="62"/>
    </row>
    <row r="69" spans="4:5" x14ac:dyDescent="0.15">
      <c r="D69" s="62"/>
      <c r="E69" s="62"/>
    </row>
    <row r="70" spans="4:5" x14ac:dyDescent="0.15">
      <c r="D70" s="62"/>
      <c r="E70" s="62"/>
    </row>
    <row r="71" spans="4:5" x14ac:dyDescent="0.15">
      <c r="D71" s="62"/>
      <c r="E71" s="62"/>
    </row>
    <row r="74" spans="4:5" x14ac:dyDescent="0.15">
      <c r="D74" s="62"/>
    </row>
    <row r="75" spans="4:5" x14ac:dyDescent="0.15">
      <c r="D75" s="62"/>
      <c r="E75" s="62"/>
    </row>
    <row r="76" spans="4:5" x14ac:dyDescent="0.15">
      <c r="D76" s="62"/>
      <c r="E76" s="62"/>
    </row>
    <row r="77" spans="4:5" x14ac:dyDescent="0.15">
      <c r="D77" s="62"/>
      <c r="E77" s="62"/>
    </row>
    <row r="78" spans="4:5" x14ac:dyDescent="0.15">
      <c r="D78" s="62"/>
      <c r="E78" s="62"/>
    </row>
    <row r="79" spans="4:5" x14ac:dyDescent="0.15">
      <c r="D79" s="62"/>
      <c r="E79" s="62"/>
    </row>
    <row r="80" spans="4:5" x14ac:dyDescent="0.15">
      <c r="D80" s="62"/>
      <c r="E80" s="62"/>
    </row>
    <row r="81" spans="4:5" x14ac:dyDescent="0.15">
      <c r="D81" s="62"/>
      <c r="E81" s="62"/>
    </row>
    <row r="82" spans="4:5" x14ac:dyDescent="0.15">
      <c r="D82" s="62"/>
      <c r="E82" s="62"/>
    </row>
    <row r="83" spans="4:5" x14ac:dyDescent="0.15">
      <c r="D83" s="62"/>
      <c r="E83" s="62"/>
    </row>
    <row r="84" spans="4:5" x14ac:dyDescent="0.15">
      <c r="D84" s="62"/>
      <c r="E84" s="62"/>
    </row>
    <row r="85" spans="4:5" x14ac:dyDescent="0.15">
      <c r="D85" s="62"/>
      <c r="E85" s="62"/>
    </row>
    <row r="86" spans="4:5" x14ac:dyDescent="0.15">
      <c r="D86" s="62"/>
      <c r="E86" s="62"/>
    </row>
    <row r="87" spans="4:5" x14ac:dyDescent="0.15">
      <c r="D87" s="62"/>
      <c r="E87" s="62"/>
    </row>
    <row r="88" spans="4:5" x14ac:dyDescent="0.15">
      <c r="D88" s="62"/>
      <c r="E88" s="62"/>
    </row>
    <row r="89" spans="4:5" x14ac:dyDescent="0.15">
      <c r="D89" s="62"/>
      <c r="E89" s="62"/>
    </row>
    <row r="90" spans="4:5" x14ac:dyDescent="0.15">
      <c r="D90" s="62"/>
      <c r="E90" s="62"/>
    </row>
    <row r="91" spans="4:5" x14ac:dyDescent="0.15">
      <c r="D91" s="62"/>
      <c r="E91" s="62"/>
    </row>
  </sheetData>
  <mergeCells count="24">
    <mergeCell ref="A23:A29"/>
    <mergeCell ref="A30:B30"/>
    <mergeCell ref="AD7:AF7"/>
    <mergeCell ref="AG7:AI7"/>
    <mergeCell ref="AJ7:AL7"/>
    <mergeCell ref="A9:A13"/>
    <mergeCell ref="A14:A16"/>
    <mergeCell ref="A17:A22"/>
    <mergeCell ref="U6:U7"/>
    <mergeCell ref="W6:W8"/>
    <mergeCell ref="X6:Z7"/>
    <mergeCell ref="AA6:AC7"/>
    <mergeCell ref="F7:G7"/>
    <mergeCell ref="H7:I7"/>
    <mergeCell ref="A2:U3"/>
    <mergeCell ref="A6:A8"/>
    <mergeCell ref="B6:B8"/>
    <mergeCell ref="C6:C8"/>
    <mergeCell ref="D6:E7"/>
    <mergeCell ref="K6:K8"/>
    <mergeCell ref="M6:M7"/>
    <mergeCell ref="O6:O8"/>
    <mergeCell ref="Q6:Q7"/>
    <mergeCell ref="S6:S8"/>
  </mergeCells>
  <phoneticPr fontId="3"/>
  <pageMargins left="0.59055118110236227" right="0.39370078740157483" top="0.98425196850393704" bottom="0.78740157480314965" header="0.51181102362204722" footer="0.51181102362204722"/>
  <pageSetup paperSize="9" scale="82"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A320E7-254D-4020-A722-1D26ADE4E078}">
  <dimension ref="A1:T52"/>
  <sheetViews>
    <sheetView view="pageBreakPreview" topLeftCell="A17" zoomScale="75" zoomScaleNormal="75" zoomScaleSheetLayoutView="75" workbookViewId="0">
      <selection activeCell="A53" sqref="A53"/>
    </sheetView>
  </sheetViews>
  <sheetFormatPr defaultRowHeight="13.5" x14ac:dyDescent="0.15"/>
  <cols>
    <col min="1" max="1" width="13.625" customWidth="1"/>
    <col min="2" max="2" width="19.625" customWidth="1"/>
    <col min="3" max="3" width="18.125" customWidth="1"/>
    <col min="4" max="4" width="18.625" customWidth="1"/>
    <col min="5" max="6" width="10.625" customWidth="1"/>
    <col min="7" max="7" width="9.625" customWidth="1"/>
    <col min="8" max="8" width="8.5" customWidth="1"/>
    <col min="9" max="9" width="8.625" customWidth="1"/>
    <col min="10" max="10" width="9.875" bestFit="1" customWidth="1"/>
    <col min="11" max="12" width="16.5" bestFit="1" customWidth="1"/>
    <col min="13" max="13" width="9.375" bestFit="1" customWidth="1"/>
  </cols>
  <sheetData>
    <row r="1" spans="1:20" ht="20.100000000000001" customHeight="1" x14ac:dyDescent="0.2">
      <c r="A1" s="63" t="s">
        <v>55</v>
      </c>
      <c r="I1" s="63"/>
    </row>
    <row r="2" spans="1:20" ht="14.25" thickBot="1" x14ac:dyDescent="0.2">
      <c r="F2" s="4" t="s">
        <v>56</v>
      </c>
      <c r="R2" s="64"/>
      <c r="S2" s="199"/>
      <c r="T2" s="199"/>
    </row>
    <row r="3" spans="1:20" ht="20.100000000000001" customHeight="1" x14ac:dyDescent="0.15">
      <c r="A3" s="65"/>
      <c r="B3" s="66" t="s">
        <v>57</v>
      </c>
      <c r="C3" s="67" t="s">
        <v>58</v>
      </c>
      <c r="D3" s="68" t="s">
        <v>59</v>
      </c>
      <c r="E3" s="200" t="s">
        <v>60</v>
      </c>
      <c r="F3" s="202" t="s">
        <v>61</v>
      </c>
      <c r="J3" s="69"/>
      <c r="K3" s="70"/>
      <c r="L3" s="70"/>
      <c r="M3" s="204"/>
    </row>
    <row r="4" spans="1:20" ht="20.100000000000001" customHeight="1" x14ac:dyDescent="0.15">
      <c r="A4" s="71" t="s">
        <v>4</v>
      </c>
      <c r="B4" s="72" t="s">
        <v>62</v>
      </c>
      <c r="C4" s="72" t="s">
        <v>63</v>
      </c>
      <c r="D4" s="72" t="s">
        <v>64</v>
      </c>
      <c r="E4" s="201"/>
      <c r="F4" s="203"/>
      <c r="J4" s="70"/>
      <c r="K4" s="70"/>
      <c r="L4" s="70"/>
      <c r="M4" s="204"/>
    </row>
    <row r="5" spans="1:20" ht="20.100000000000001" customHeight="1" x14ac:dyDescent="0.15">
      <c r="A5" s="73" t="s">
        <v>65</v>
      </c>
      <c r="B5" s="74">
        <f>[1]要介護認定者数一覧!$I$30</f>
        <v>21164</v>
      </c>
      <c r="C5" s="75">
        <f>[1]日常生活自立度!$X$17</f>
        <v>20907</v>
      </c>
      <c r="D5" s="76">
        <f>[1]日常生活自立度!X11+[1]日常生活自立度!X12+[1]日常生活自立度!X13+[1]日常生活自立度!X14+[1]日常生活自立度!X15+[1]日常生活自立度!X16</f>
        <v>14387</v>
      </c>
      <c r="E5" s="77">
        <f>D5/B5</f>
        <v>0.67978642978642978</v>
      </c>
      <c r="F5" s="78">
        <f>D5/C5</f>
        <v>0.68814272731620985</v>
      </c>
      <c r="I5" s="79"/>
      <c r="J5" s="70"/>
      <c r="K5" s="80"/>
      <c r="L5" s="80"/>
      <c r="M5" s="81"/>
      <c r="N5" s="79"/>
      <c r="O5" s="79"/>
      <c r="P5" s="79"/>
      <c r="Q5" s="79"/>
      <c r="R5" s="79"/>
      <c r="S5" s="79"/>
      <c r="T5" s="79"/>
    </row>
    <row r="6" spans="1:20" ht="20.100000000000001" customHeight="1" x14ac:dyDescent="0.15">
      <c r="A6" s="82" t="s">
        <v>66</v>
      </c>
      <c r="B6" s="83">
        <f>[1]要介護認定者数一覧!$I$31</f>
        <v>3666</v>
      </c>
      <c r="C6" s="84">
        <f>[1]日常生活自立度!$AJ$17</f>
        <v>3680</v>
      </c>
      <c r="D6" s="85">
        <f>[1]日常生活自立度!AJ11+[1]日常生活自立度!AJ12+[1]日常生活自立度!AJ13+[1]日常生活自立度!AJ14+[1]日常生活自立度!AJ15+[1]日常生活自立度!AJ16</f>
        <v>2715</v>
      </c>
      <c r="E6" s="86">
        <f>D6/B6</f>
        <v>0.74058919803600654</v>
      </c>
      <c r="F6" s="87">
        <f>D6/C6</f>
        <v>0.73777173913043481</v>
      </c>
      <c r="I6" s="79"/>
      <c r="J6" s="70"/>
      <c r="K6" s="80"/>
      <c r="L6" s="80"/>
      <c r="M6" s="81"/>
      <c r="N6" s="79"/>
      <c r="O6" s="79"/>
      <c r="P6" s="79"/>
      <c r="Q6" s="79"/>
      <c r="R6" s="79"/>
      <c r="S6" s="79"/>
      <c r="T6" s="79"/>
    </row>
    <row r="7" spans="1:20" ht="20.100000000000001" customHeight="1" x14ac:dyDescent="0.15">
      <c r="A7" s="82" t="s">
        <v>67</v>
      </c>
      <c r="B7" s="83">
        <f>[1]要介護認定者数一覧!$I$32</f>
        <v>8856</v>
      </c>
      <c r="C7" s="84">
        <f>[1]日常生活自立度!$AV$17</f>
        <v>8849</v>
      </c>
      <c r="D7" s="85">
        <f>[1]日常生活自立度!AV11+[1]日常生活自立度!AV12+[1]日常生活自立度!AV13+[1]日常生活自立度!AV14+[1]日常生活自立度!AV15+[1]日常生活自立度!AV16</f>
        <v>6850</v>
      </c>
      <c r="E7" s="86">
        <f>D7/B7</f>
        <v>0.773486901535682</v>
      </c>
      <c r="F7" s="87">
        <f>D7/C7</f>
        <v>0.77409876822239798</v>
      </c>
      <c r="I7" s="79"/>
      <c r="J7" s="70"/>
      <c r="K7" s="80"/>
      <c r="L7" s="80"/>
      <c r="M7" s="81"/>
      <c r="N7" s="54"/>
      <c r="O7" s="54"/>
      <c r="P7" s="54"/>
      <c r="Q7" s="54"/>
      <c r="R7" s="54"/>
      <c r="S7" s="54"/>
      <c r="T7" s="54"/>
    </row>
    <row r="8" spans="1:20" ht="20.100000000000001" customHeight="1" x14ac:dyDescent="0.15">
      <c r="A8" s="88" t="s">
        <v>68</v>
      </c>
      <c r="B8" s="89">
        <f>[1]要介護認定者数一覧!$I$33</f>
        <v>7811</v>
      </c>
      <c r="C8" s="90">
        <f>[1]日常生活自立度!$BH$17</f>
        <v>7677</v>
      </c>
      <c r="D8" s="91">
        <f>[1]日常生活自立度!BH11+[1]日常生活自立度!BH12+[1]日常生活自立度!BH13+[1]日常生活自立度!BH14+[1]日常生活自立度!BH15+[1]日常生活自立度!BH16</f>
        <v>5053</v>
      </c>
      <c r="E8" s="92">
        <f>D8/B8</f>
        <v>0.64690820637562407</v>
      </c>
      <c r="F8" s="93">
        <f>D8/C8</f>
        <v>0.65819981763709778</v>
      </c>
      <c r="I8" s="79"/>
      <c r="J8" s="70"/>
      <c r="K8" s="80"/>
      <c r="L8" s="80"/>
      <c r="M8" s="81"/>
      <c r="N8" s="54"/>
      <c r="O8" s="54"/>
      <c r="P8" s="54"/>
      <c r="Q8" s="54"/>
      <c r="R8" s="54"/>
      <c r="S8" s="54"/>
      <c r="T8" s="54"/>
    </row>
    <row r="9" spans="1:20" ht="20.100000000000001" customHeight="1" thickBot="1" x14ac:dyDescent="0.2">
      <c r="A9" s="94" t="s">
        <v>69</v>
      </c>
      <c r="B9" s="95">
        <f>SUM(B5:B8)</f>
        <v>41497</v>
      </c>
      <c r="C9" s="95">
        <f>SUM(C5:C8)</f>
        <v>41113</v>
      </c>
      <c r="D9" s="96">
        <f>SUM(D5:D8)</f>
        <v>29005</v>
      </c>
      <c r="E9" s="97">
        <f>D9/B9</f>
        <v>0.69896619032701157</v>
      </c>
      <c r="F9" s="98">
        <f>D9/C9</f>
        <v>0.70549461240970013</v>
      </c>
      <c r="I9" s="79"/>
      <c r="J9" s="70"/>
      <c r="K9" s="80"/>
      <c r="L9" s="80"/>
      <c r="M9" s="81"/>
      <c r="N9" s="54"/>
      <c r="O9" s="54"/>
      <c r="P9" s="54"/>
      <c r="Q9" s="54"/>
      <c r="R9" s="54"/>
      <c r="S9" s="54"/>
      <c r="T9" s="54"/>
    </row>
    <row r="10" spans="1:20" ht="20.100000000000001" customHeight="1" x14ac:dyDescent="0.15">
      <c r="A10" s="205" t="s">
        <v>70</v>
      </c>
      <c r="B10" s="205"/>
      <c r="C10" s="205"/>
      <c r="D10" s="205"/>
      <c r="E10" s="205"/>
      <c r="F10" s="205"/>
      <c r="I10" s="79"/>
      <c r="J10" s="79"/>
      <c r="L10" s="54"/>
      <c r="M10" s="54"/>
      <c r="N10" s="54"/>
      <c r="O10" s="54"/>
      <c r="P10" s="54"/>
      <c r="Q10" s="54"/>
      <c r="R10" s="54"/>
      <c r="S10" s="54"/>
      <c r="T10" s="54"/>
    </row>
    <row r="11" spans="1:20" ht="20.100000000000001" customHeight="1" x14ac:dyDescent="0.15">
      <c r="A11" s="206"/>
      <c r="B11" s="206"/>
      <c r="C11" s="206"/>
      <c r="D11" s="206"/>
      <c r="E11" s="206"/>
      <c r="F11" s="206"/>
      <c r="G11" s="99"/>
      <c r="H11" s="99"/>
      <c r="I11" s="79"/>
      <c r="J11" s="79"/>
      <c r="L11" s="54"/>
      <c r="M11" s="54"/>
      <c r="N11" s="54"/>
      <c r="O11" s="54"/>
      <c r="P11" s="54"/>
      <c r="Q11" s="54"/>
      <c r="R11" s="54"/>
      <c r="S11" s="54"/>
      <c r="T11" s="54"/>
    </row>
    <row r="12" spans="1:20" ht="20.100000000000001" customHeight="1" x14ac:dyDescent="0.15">
      <c r="A12" s="64" t="s">
        <v>71</v>
      </c>
      <c r="B12" t="s">
        <v>72</v>
      </c>
      <c r="I12" s="79"/>
      <c r="J12" s="79"/>
      <c r="K12" s="54"/>
      <c r="L12" s="54"/>
      <c r="M12" s="54"/>
      <c r="N12" s="54"/>
      <c r="O12" s="54"/>
      <c r="P12" s="54"/>
      <c r="Q12" s="54"/>
      <c r="R12" s="54"/>
      <c r="S12" s="54"/>
      <c r="T12" s="54"/>
    </row>
    <row r="13" spans="1:20" ht="20.100000000000001" customHeight="1" x14ac:dyDescent="0.15">
      <c r="A13" s="100" t="s">
        <v>73</v>
      </c>
      <c r="B13" s="198" t="s">
        <v>74</v>
      </c>
      <c r="C13" s="198"/>
      <c r="D13" s="198"/>
      <c r="E13" s="198" t="s">
        <v>75</v>
      </c>
      <c r="F13" s="198"/>
      <c r="G13" s="198"/>
      <c r="H13" s="198"/>
      <c r="I13" s="79"/>
      <c r="J13" s="79"/>
      <c r="K13" s="54"/>
      <c r="L13" s="54"/>
      <c r="M13" s="54"/>
      <c r="N13" s="54"/>
      <c r="O13" s="54"/>
      <c r="P13" s="54"/>
      <c r="Q13" s="54"/>
      <c r="R13" s="54"/>
      <c r="S13" s="54"/>
      <c r="T13" s="54"/>
    </row>
    <row r="14" spans="1:20" ht="20.100000000000001" customHeight="1" x14ac:dyDescent="0.15">
      <c r="A14" s="207" t="s">
        <v>76</v>
      </c>
      <c r="B14" s="208" t="s">
        <v>77</v>
      </c>
      <c r="C14" s="208"/>
      <c r="D14" s="208"/>
      <c r="E14" s="208" t="s">
        <v>78</v>
      </c>
      <c r="F14" s="208"/>
      <c r="G14" s="208"/>
      <c r="H14" s="208"/>
      <c r="I14" s="79"/>
      <c r="J14" s="79"/>
      <c r="K14" s="54"/>
      <c r="L14" s="54"/>
      <c r="M14" s="54"/>
      <c r="N14" s="54"/>
      <c r="O14" s="54"/>
      <c r="P14" s="54"/>
      <c r="Q14" s="54"/>
      <c r="R14" s="54"/>
      <c r="S14" s="54"/>
      <c r="T14" s="54"/>
    </row>
    <row r="15" spans="1:20" ht="19.5" customHeight="1" x14ac:dyDescent="0.15">
      <c r="A15" s="207"/>
      <c r="B15" s="208"/>
      <c r="C15" s="208"/>
      <c r="D15" s="208"/>
      <c r="E15" s="208"/>
      <c r="F15" s="208"/>
      <c r="G15" s="208"/>
      <c r="H15" s="208"/>
      <c r="I15" s="79"/>
      <c r="J15" s="79"/>
      <c r="K15" s="54"/>
      <c r="L15" s="54"/>
      <c r="M15" s="54"/>
      <c r="N15" s="54"/>
      <c r="O15" s="54"/>
      <c r="P15" s="54"/>
      <c r="Q15" s="54"/>
      <c r="R15" s="54"/>
      <c r="S15" s="54"/>
      <c r="T15" s="54"/>
    </row>
    <row r="16" spans="1:20" ht="20.100000000000001" customHeight="1" x14ac:dyDescent="0.15">
      <c r="A16" s="207" t="s">
        <v>79</v>
      </c>
      <c r="B16" s="208" t="s">
        <v>80</v>
      </c>
      <c r="C16" s="208"/>
      <c r="D16" s="208"/>
      <c r="E16" s="208" t="s">
        <v>81</v>
      </c>
      <c r="F16" s="208"/>
      <c r="G16" s="208"/>
      <c r="H16" s="208"/>
      <c r="I16" s="101"/>
      <c r="J16" s="102"/>
      <c r="K16" s="54"/>
      <c r="L16" s="54"/>
      <c r="M16" s="54"/>
      <c r="N16" s="54"/>
      <c r="O16" s="54"/>
      <c r="P16" s="54"/>
      <c r="Q16" s="54"/>
      <c r="R16" s="54"/>
      <c r="S16" s="54"/>
      <c r="T16" s="54"/>
    </row>
    <row r="17" spans="1:20" ht="20.100000000000001" customHeight="1" x14ac:dyDescent="0.15">
      <c r="A17" s="207"/>
      <c r="B17" s="208"/>
      <c r="C17" s="208"/>
      <c r="D17" s="208"/>
      <c r="E17" s="208"/>
      <c r="F17" s="208"/>
      <c r="G17" s="208"/>
      <c r="H17" s="208"/>
      <c r="J17" s="54"/>
      <c r="K17" s="54"/>
      <c r="L17" s="54"/>
      <c r="M17" s="54"/>
      <c r="N17" s="54"/>
      <c r="O17" s="54"/>
      <c r="P17" s="54"/>
      <c r="Q17" s="54"/>
      <c r="R17" s="54"/>
      <c r="S17" s="54"/>
      <c r="T17" s="54"/>
    </row>
    <row r="18" spans="1:20" ht="20.100000000000001" customHeight="1" x14ac:dyDescent="0.15">
      <c r="A18" s="207" t="s">
        <v>82</v>
      </c>
      <c r="B18" s="208" t="s">
        <v>83</v>
      </c>
      <c r="C18" s="208"/>
      <c r="D18" s="208"/>
      <c r="E18" s="208" t="s">
        <v>84</v>
      </c>
      <c r="F18" s="208"/>
      <c r="G18" s="208"/>
      <c r="H18" s="208"/>
      <c r="I18" s="101"/>
      <c r="J18" s="102"/>
      <c r="K18" s="54"/>
      <c r="L18" s="54"/>
      <c r="M18" s="54"/>
      <c r="N18" s="54"/>
      <c r="O18" s="54"/>
      <c r="P18" s="54"/>
      <c r="Q18" s="54"/>
      <c r="R18" s="54"/>
      <c r="S18" s="54"/>
      <c r="T18" s="54"/>
    </row>
    <row r="19" spans="1:20" ht="20.100000000000001" customHeight="1" x14ac:dyDescent="0.15">
      <c r="A19" s="207"/>
      <c r="B19" s="208"/>
      <c r="C19" s="208"/>
      <c r="D19" s="208"/>
      <c r="E19" s="208"/>
      <c r="F19" s="208"/>
      <c r="G19" s="208"/>
      <c r="H19" s="208"/>
      <c r="J19" s="54"/>
      <c r="K19" s="54"/>
      <c r="L19" s="54"/>
      <c r="M19" s="54"/>
      <c r="N19" s="54"/>
      <c r="O19" s="54"/>
      <c r="P19" s="54"/>
      <c r="Q19" s="54"/>
      <c r="R19" s="54"/>
      <c r="S19" s="54"/>
      <c r="T19" s="54"/>
    </row>
    <row r="20" spans="1:20" ht="20.100000000000001" customHeight="1" x14ac:dyDescent="0.15">
      <c r="A20" s="207"/>
      <c r="B20" s="208"/>
      <c r="C20" s="208"/>
      <c r="D20" s="208"/>
      <c r="E20" s="208"/>
      <c r="F20" s="208"/>
      <c r="G20" s="208"/>
      <c r="H20" s="208"/>
      <c r="J20" s="54"/>
      <c r="K20" s="54"/>
      <c r="L20" s="54"/>
      <c r="M20" s="54"/>
      <c r="N20" s="54"/>
      <c r="O20" s="54"/>
      <c r="P20" s="54"/>
      <c r="Q20" s="54"/>
      <c r="R20" s="54"/>
      <c r="S20" s="54"/>
      <c r="T20" s="54"/>
    </row>
    <row r="21" spans="1:20" ht="20.100000000000001" customHeight="1" x14ac:dyDescent="0.15">
      <c r="A21" s="207" t="s">
        <v>85</v>
      </c>
      <c r="B21" s="208" t="s">
        <v>86</v>
      </c>
      <c r="C21" s="208"/>
      <c r="D21" s="208"/>
      <c r="E21" s="209" t="s">
        <v>87</v>
      </c>
      <c r="F21" s="209"/>
      <c r="G21" s="209"/>
      <c r="H21" s="209"/>
      <c r="I21" s="79"/>
      <c r="J21" s="79"/>
      <c r="K21" s="79"/>
      <c r="L21" s="79"/>
      <c r="M21" s="79"/>
      <c r="N21" s="79"/>
      <c r="O21" s="79"/>
      <c r="P21" s="79"/>
      <c r="Q21" s="79"/>
      <c r="R21" s="79"/>
      <c r="S21" s="79"/>
      <c r="T21" s="79"/>
    </row>
    <row r="22" spans="1:20" ht="20.100000000000001" customHeight="1" x14ac:dyDescent="0.15">
      <c r="A22" s="207"/>
      <c r="B22" s="208"/>
      <c r="C22" s="208"/>
      <c r="D22" s="208"/>
      <c r="E22" s="209"/>
      <c r="F22" s="209"/>
      <c r="G22" s="209"/>
      <c r="H22" s="209"/>
      <c r="I22" s="79"/>
      <c r="J22" s="79"/>
      <c r="K22" s="79"/>
      <c r="L22" s="79"/>
      <c r="M22" s="79"/>
      <c r="N22" s="79"/>
      <c r="O22" s="79"/>
      <c r="P22" s="79"/>
      <c r="Q22" s="79"/>
      <c r="R22" s="79"/>
      <c r="S22" s="79"/>
      <c r="T22" s="79"/>
    </row>
    <row r="23" spans="1:20" ht="20.100000000000001" customHeight="1" x14ac:dyDescent="0.15">
      <c r="A23" s="207" t="s">
        <v>88</v>
      </c>
      <c r="B23" s="208" t="s">
        <v>89</v>
      </c>
      <c r="C23" s="208"/>
      <c r="D23" s="208"/>
      <c r="E23" s="209" t="s">
        <v>87</v>
      </c>
      <c r="F23" s="209"/>
      <c r="G23" s="209"/>
      <c r="H23" s="209"/>
      <c r="I23" s="79"/>
      <c r="J23" s="79"/>
      <c r="K23" s="103"/>
      <c r="L23" s="103"/>
      <c r="M23" s="103"/>
      <c r="N23" s="103"/>
      <c r="O23" s="103"/>
      <c r="P23" s="103"/>
      <c r="Q23" s="103"/>
      <c r="R23" s="103"/>
      <c r="S23" s="103"/>
      <c r="T23" s="54"/>
    </row>
    <row r="24" spans="1:20" ht="20.100000000000001" customHeight="1" x14ac:dyDescent="0.15">
      <c r="A24" s="207"/>
      <c r="B24" s="208"/>
      <c r="C24" s="208"/>
      <c r="D24" s="208"/>
      <c r="E24" s="209"/>
      <c r="F24" s="209"/>
      <c r="G24" s="209"/>
      <c r="H24" s="209"/>
      <c r="I24" s="79"/>
      <c r="J24" s="79"/>
      <c r="K24" s="103"/>
      <c r="L24" s="103"/>
      <c r="M24" s="103"/>
      <c r="N24" s="103"/>
      <c r="O24" s="103"/>
      <c r="P24" s="103"/>
      <c r="Q24" s="103"/>
      <c r="R24" s="103"/>
      <c r="S24" s="103"/>
      <c r="T24" s="54"/>
    </row>
    <row r="25" spans="1:20" ht="20.100000000000001" customHeight="1" x14ac:dyDescent="0.15">
      <c r="A25" s="207" t="s">
        <v>90</v>
      </c>
      <c r="B25" s="208" t="s">
        <v>91</v>
      </c>
      <c r="C25" s="208"/>
      <c r="D25" s="208"/>
      <c r="E25" s="208" t="s">
        <v>92</v>
      </c>
      <c r="F25" s="208"/>
      <c r="G25" s="208"/>
      <c r="H25" s="208"/>
      <c r="I25" s="79"/>
      <c r="J25" s="79"/>
      <c r="K25" s="103"/>
      <c r="L25" s="103"/>
      <c r="M25" s="103"/>
      <c r="N25" s="103"/>
      <c r="O25" s="103"/>
      <c r="P25" s="103"/>
      <c r="Q25" s="103"/>
      <c r="R25" s="103"/>
      <c r="S25" s="103"/>
      <c r="T25" s="54"/>
    </row>
    <row r="26" spans="1:20" ht="20.100000000000001" customHeight="1" x14ac:dyDescent="0.15">
      <c r="A26" s="207"/>
      <c r="B26" s="208"/>
      <c r="C26" s="208"/>
      <c r="D26" s="208"/>
      <c r="E26" s="208"/>
      <c r="F26" s="208"/>
      <c r="G26" s="208"/>
      <c r="H26" s="208"/>
      <c r="I26" s="79"/>
      <c r="J26" s="79"/>
      <c r="K26" s="103"/>
      <c r="L26" s="103"/>
      <c r="M26" s="103"/>
      <c r="N26" s="103"/>
      <c r="O26" s="103"/>
      <c r="P26" s="103"/>
      <c r="Q26" s="103"/>
      <c r="R26" s="103"/>
      <c r="S26" s="103"/>
      <c r="T26" s="54"/>
    </row>
    <row r="27" spans="1:20" ht="14.25" customHeight="1" x14ac:dyDescent="0.15">
      <c r="I27" s="79"/>
      <c r="J27" s="79"/>
      <c r="K27" s="103"/>
      <c r="L27" s="103"/>
      <c r="M27" s="103"/>
      <c r="N27" s="103"/>
      <c r="O27" s="103"/>
      <c r="P27" s="103"/>
      <c r="Q27" s="103"/>
      <c r="R27" s="103"/>
      <c r="S27" s="103"/>
      <c r="T27" s="54"/>
    </row>
    <row r="28" spans="1:20" ht="5.0999999999999996" customHeight="1" x14ac:dyDescent="0.15">
      <c r="A28" s="104"/>
      <c r="B28" s="104"/>
      <c r="C28" s="104"/>
      <c r="D28" s="104"/>
      <c r="E28" s="104"/>
      <c r="F28" s="104"/>
      <c r="G28" s="104"/>
      <c r="H28" s="104"/>
      <c r="I28" s="79"/>
      <c r="J28" s="79"/>
      <c r="K28" s="103"/>
      <c r="L28" s="103"/>
      <c r="M28" s="103"/>
      <c r="N28" s="103"/>
      <c r="O28" s="103"/>
      <c r="P28" s="103"/>
      <c r="Q28" s="103"/>
      <c r="R28" s="103"/>
      <c r="S28" s="103"/>
      <c r="T28" s="54"/>
    </row>
    <row r="29" spans="1:20" ht="14.25" customHeight="1" x14ac:dyDescent="0.15">
      <c r="I29" s="79"/>
      <c r="J29" s="79"/>
      <c r="K29" s="54"/>
      <c r="L29" s="54"/>
      <c r="M29" s="54"/>
      <c r="N29" s="54"/>
      <c r="O29" s="54"/>
      <c r="P29" s="54"/>
      <c r="Q29" s="54"/>
      <c r="R29" s="54"/>
      <c r="S29" s="54"/>
      <c r="T29" s="54"/>
    </row>
    <row r="30" spans="1:20" ht="20.100000000000001" customHeight="1" x14ac:dyDescent="0.2">
      <c r="A30" s="63" t="s">
        <v>93</v>
      </c>
      <c r="I30" s="101"/>
      <c r="J30" s="102"/>
      <c r="K30" s="54"/>
      <c r="L30" s="54"/>
      <c r="M30" s="54"/>
      <c r="N30" s="54"/>
      <c r="O30" s="54"/>
      <c r="P30" s="54"/>
      <c r="Q30" s="54"/>
      <c r="R30" s="54"/>
      <c r="S30" s="54"/>
      <c r="T30" s="54"/>
    </row>
    <row r="31" spans="1:20" ht="14.25" thickBot="1" x14ac:dyDescent="0.2">
      <c r="F31" t="s">
        <v>94</v>
      </c>
      <c r="I31" s="101"/>
      <c r="J31" s="101"/>
    </row>
    <row r="32" spans="1:20" ht="20.100000000000001" customHeight="1" x14ac:dyDescent="0.15">
      <c r="A32" s="65"/>
      <c r="B32" s="66" t="s">
        <v>57</v>
      </c>
      <c r="C32" s="67" t="s">
        <v>58</v>
      </c>
      <c r="D32" s="68" t="s">
        <v>95</v>
      </c>
      <c r="E32" s="200" t="s">
        <v>60</v>
      </c>
      <c r="F32" s="214" t="s">
        <v>61</v>
      </c>
      <c r="J32" s="69"/>
      <c r="K32" s="70"/>
      <c r="L32" s="70"/>
      <c r="M32" s="204"/>
    </row>
    <row r="33" spans="1:20" ht="20.100000000000001" customHeight="1" x14ac:dyDescent="0.15">
      <c r="A33" s="71" t="s">
        <v>4</v>
      </c>
      <c r="B33" s="72" t="s">
        <v>62</v>
      </c>
      <c r="C33" s="72" t="s">
        <v>63</v>
      </c>
      <c r="D33" s="72" t="s">
        <v>64</v>
      </c>
      <c r="E33" s="201"/>
      <c r="F33" s="215"/>
      <c r="J33" s="70"/>
      <c r="K33" s="70"/>
      <c r="L33" s="70"/>
      <c r="M33" s="204"/>
    </row>
    <row r="34" spans="1:20" ht="20.100000000000001" customHeight="1" x14ac:dyDescent="0.15">
      <c r="A34" s="105" t="s">
        <v>15</v>
      </c>
      <c r="B34" s="74">
        <f>[1]要介護認定者数一覧!$I$30</f>
        <v>21164</v>
      </c>
      <c r="C34" s="106">
        <f>[1]日常生活自立度!$X$17</f>
        <v>20907</v>
      </c>
      <c r="D34" s="107">
        <f>[1]日常生活自立度!T17+[1]日常生活自立度!U17+[1]日常生活自立度!V17+[1]日常生活自立度!W17</f>
        <v>6861</v>
      </c>
      <c r="E34" s="108">
        <f>D34/B34</f>
        <v>0.32418257418257418</v>
      </c>
      <c r="F34" s="109">
        <f>D34/C34</f>
        <v>0.32816759936863249</v>
      </c>
      <c r="I34" s="79"/>
      <c r="J34" s="70"/>
      <c r="K34" s="80"/>
      <c r="L34" s="80"/>
      <c r="M34" s="81"/>
      <c r="N34" s="79"/>
      <c r="O34" s="79"/>
      <c r="P34" s="79"/>
      <c r="Q34" s="79"/>
      <c r="R34" s="79"/>
      <c r="S34" s="79"/>
      <c r="T34" s="79"/>
    </row>
    <row r="35" spans="1:20" ht="20.100000000000001" customHeight="1" x14ac:dyDescent="0.15">
      <c r="A35" s="82" t="s">
        <v>66</v>
      </c>
      <c r="B35" s="83">
        <f>[1]要介護認定者数一覧!$I$31</f>
        <v>3666</v>
      </c>
      <c r="C35" s="84">
        <f>[1]日常生活自立度!$AJ$17</f>
        <v>3680</v>
      </c>
      <c r="D35" s="110">
        <f>[1]日常生活自立度!AF17+[1]日常生活自立度!AG17+[1]日常生活自立度!AH17+[1]日常生活自立度!AI17</f>
        <v>1208</v>
      </c>
      <c r="E35" s="86">
        <f>D35/B35</f>
        <v>0.32951445717403166</v>
      </c>
      <c r="F35" s="111">
        <f>D35/C35</f>
        <v>0.32826086956521738</v>
      </c>
      <c r="I35" s="79"/>
      <c r="J35" s="70"/>
      <c r="K35" s="80"/>
      <c r="L35" s="80"/>
      <c r="M35" s="81"/>
      <c r="N35" s="79"/>
      <c r="O35" s="79"/>
      <c r="P35" s="79"/>
      <c r="Q35" s="79"/>
      <c r="R35" s="79"/>
      <c r="S35" s="79"/>
      <c r="T35" s="79"/>
    </row>
    <row r="36" spans="1:20" ht="20.100000000000001" customHeight="1" x14ac:dyDescent="0.15">
      <c r="A36" s="82" t="s">
        <v>67</v>
      </c>
      <c r="B36" s="83">
        <f>[1]要介護認定者数一覧!$I$32</f>
        <v>8856</v>
      </c>
      <c r="C36" s="84">
        <f>[1]日常生活自立度!$AV$17</f>
        <v>8849</v>
      </c>
      <c r="D36" s="110">
        <f>[1]日常生活自立度!AR17+[1]日常生活自立度!AS17+[1]日常生活自立度!AT17+[1]日常生活自立度!AU17</f>
        <v>3410</v>
      </c>
      <c r="E36" s="86">
        <f>D36/B36</f>
        <v>0.38504968383017163</v>
      </c>
      <c r="F36" s="111">
        <f>D36/C36</f>
        <v>0.38535427731947114</v>
      </c>
      <c r="I36" s="79"/>
      <c r="J36" s="70"/>
      <c r="K36" s="80"/>
      <c r="L36" s="80"/>
      <c r="M36" s="81"/>
      <c r="N36" s="103"/>
      <c r="O36" s="103"/>
      <c r="P36" s="103"/>
      <c r="Q36" s="103"/>
      <c r="R36" s="103"/>
      <c r="S36" s="103"/>
      <c r="T36" s="54"/>
    </row>
    <row r="37" spans="1:20" ht="20.100000000000001" customHeight="1" x14ac:dyDescent="0.15">
      <c r="A37" s="88" t="s">
        <v>68</v>
      </c>
      <c r="B37" s="89">
        <f>[1]要介護認定者数一覧!$I$33</f>
        <v>7811</v>
      </c>
      <c r="C37" s="112">
        <f>[1]日常生活自立度!$BH$17</f>
        <v>7677</v>
      </c>
      <c r="D37" s="113">
        <f>[1]日常生活自立度!BD17+[1]日常生活自立度!BE17+[1]日常生活自立度!BF17+[1]日常生活自立度!BG17</f>
        <v>2697</v>
      </c>
      <c r="E37" s="92">
        <f>D37/B37</f>
        <v>0.34528229420048651</v>
      </c>
      <c r="F37" s="114">
        <f>D37/C37</f>
        <v>0.35130910511918717</v>
      </c>
      <c r="I37" s="79"/>
      <c r="J37" s="70"/>
      <c r="K37" s="80"/>
      <c r="L37" s="80"/>
      <c r="M37" s="81"/>
      <c r="N37" s="103"/>
      <c r="O37" s="103"/>
      <c r="P37" s="103"/>
      <c r="Q37" s="103"/>
      <c r="R37" s="103"/>
      <c r="S37" s="103"/>
      <c r="T37" s="54"/>
    </row>
    <row r="38" spans="1:20" ht="20.100000000000001" customHeight="1" thickBot="1" x14ac:dyDescent="0.2">
      <c r="A38" s="94" t="s">
        <v>69</v>
      </c>
      <c r="B38" s="95">
        <f>SUM(B34:B37)</f>
        <v>41497</v>
      </c>
      <c r="C38" s="95">
        <f>SUM(C34:C37)</f>
        <v>41113</v>
      </c>
      <c r="D38" s="115">
        <f>SUM(D34:D37)</f>
        <v>14176</v>
      </c>
      <c r="E38" s="97">
        <f>D38/B38</f>
        <v>0.34161505651010915</v>
      </c>
      <c r="F38" s="116">
        <f>D38/C38</f>
        <v>0.34480577919392891</v>
      </c>
      <c r="I38" s="79"/>
      <c r="J38" s="70"/>
      <c r="K38" s="80"/>
      <c r="L38" s="80"/>
      <c r="M38" s="81"/>
      <c r="N38" s="103"/>
      <c r="O38" s="103"/>
      <c r="P38" s="103"/>
      <c r="Q38" s="103"/>
      <c r="R38" s="103"/>
      <c r="S38" s="103"/>
      <c r="T38" s="54"/>
    </row>
    <row r="39" spans="1:20" ht="15" customHeight="1" x14ac:dyDescent="0.15">
      <c r="A39" s="205" t="s">
        <v>96</v>
      </c>
      <c r="B39" s="205"/>
      <c r="C39" s="205"/>
      <c r="D39" s="205"/>
      <c r="E39" s="205"/>
      <c r="F39" s="205"/>
      <c r="I39" s="79"/>
      <c r="J39" s="79"/>
      <c r="K39" s="103"/>
      <c r="L39" s="103"/>
      <c r="M39" s="103"/>
      <c r="N39" s="103"/>
      <c r="O39" s="103"/>
      <c r="P39" s="103"/>
      <c r="Q39" s="103"/>
      <c r="R39" s="103"/>
      <c r="S39" s="103"/>
      <c r="T39" s="54"/>
    </row>
    <row r="40" spans="1:20" ht="15" customHeight="1" x14ac:dyDescent="0.15">
      <c r="A40" s="206"/>
      <c r="B40" s="206"/>
      <c r="C40" s="206"/>
      <c r="D40" s="206"/>
      <c r="E40" s="206"/>
      <c r="F40" s="206"/>
      <c r="G40" s="99"/>
      <c r="H40" s="99"/>
      <c r="I40" s="79"/>
      <c r="J40" s="79"/>
      <c r="K40" s="103"/>
      <c r="L40" s="103"/>
      <c r="M40" s="103"/>
      <c r="N40" s="103"/>
      <c r="O40" s="103"/>
      <c r="P40" s="103"/>
      <c r="Q40" s="103"/>
      <c r="R40" s="103"/>
      <c r="S40" s="103"/>
      <c r="T40" s="54"/>
    </row>
    <row r="41" spans="1:20" ht="20.100000000000001" customHeight="1" x14ac:dyDescent="0.15">
      <c r="A41" s="64" t="s">
        <v>71</v>
      </c>
      <c r="B41" t="s">
        <v>97</v>
      </c>
      <c r="I41" s="79"/>
      <c r="J41" s="79"/>
      <c r="K41" s="103"/>
      <c r="L41" s="103"/>
      <c r="M41" s="103"/>
      <c r="N41" s="103"/>
      <c r="O41" s="103"/>
      <c r="P41" s="103"/>
      <c r="Q41" s="103"/>
      <c r="R41" s="103"/>
      <c r="S41" s="103"/>
      <c r="T41" s="54"/>
    </row>
    <row r="42" spans="1:20" ht="20.100000000000001" customHeight="1" x14ac:dyDescent="0.15">
      <c r="A42" s="100" t="s">
        <v>73</v>
      </c>
      <c r="B42" s="198" t="s">
        <v>75</v>
      </c>
      <c r="C42" s="198"/>
      <c r="D42" s="198"/>
      <c r="E42" s="198"/>
      <c r="F42" s="198"/>
      <c r="G42" s="198"/>
      <c r="H42" s="198"/>
      <c r="I42" s="79"/>
      <c r="J42" s="79"/>
      <c r="K42" s="54"/>
      <c r="L42" s="54"/>
      <c r="M42" s="54"/>
      <c r="N42" s="54"/>
      <c r="O42" s="54"/>
      <c r="P42" s="54"/>
      <c r="Q42" s="54"/>
      <c r="R42" s="54"/>
      <c r="S42" s="54"/>
      <c r="T42" s="54"/>
    </row>
    <row r="43" spans="1:20" ht="20.100000000000001" customHeight="1" x14ac:dyDescent="0.15">
      <c r="A43" s="216" t="s">
        <v>98</v>
      </c>
      <c r="B43" s="117" t="s">
        <v>99</v>
      </c>
      <c r="C43" s="55"/>
      <c r="D43" s="55"/>
      <c r="E43" s="55"/>
      <c r="H43" s="118"/>
      <c r="I43" s="101"/>
      <c r="J43" s="102"/>
      <c r="K43" s="54"/>
      <c r="L43" s="54"/>
      <c r="M43" s="54"/>
      <c r="N43" s="54"/>
      <c r="O43" s="54"/>
      <c r="P43" s="54"/>
      <c r="Q43" s="54"/>
      <c r="R43" s="54"/>
      <c r="S43" s="54"/>
      <c r="T43" s="54"/>
    </row>
    <row r="44" spans="1:20" ht="20.100000000000001" customHeight="1" x14ac:dyDescent="0.15">
      <c r="A44" s="217"/>
      <c r="B44" s="54" t="s">
        <v>100</v>
      </c>
      <c r="H44" s="119"/>
    </row>
    <row r="45" spans="1:20" ht="20.100000000000001" customHeight="1" x14ac:dyDescent="0.15">
      <c r="A45" s="218"/>
      <c r="B45" s="120" t="s">
        <v>101</v>
      </c>
      <c r="C45" s="121"/>
      <c r="D45" s="121"/>
      <c r="E45" s="121"/>
      <c r="F45" s="121"/>
      <c r="G45" s="121"/>
      <c r="H45" s="122"/>
    </row>
    <row r="46" spans="1:20" ht="20.100000000000001" customHeight="1" x14ac:dyDescent="0.15">
      <c r="A46" s="210" t="s">
        <v>102</v>
      </c>
      <c r="B46" s="213" t="s">
        <v>103</v>
      </c>
      <c r="C46" s="213"/>
      <c r="D46" s="213"/>
      <c r="E46" s="213"/>
      <c r="F46" s="123"/>
      <c r="G46" s="123"/>
      <c r="H46" s="119"/>
    </row>
    <row r="47" spans="1:20" ht="20.100000000000001" customHeight="1" x14ac:dyDescent="0.15">
      <c r="A47" s="211"/>
      <c r="B47" s="54" t="s">
        <v>104</v>
      </c>
      <c r="H47" s="119"/>
    </row>
    <row r="48" spans="1:20" ht="20.100000000000001" customHeight="1" x14ac:dyDescent="0.15">
      <c r="A48" s="212"/>
      <c r="B48" s="120" t="s">
        <v>105</v>
      </c>
      <c r="C48" s="121"/>
      <c r="D48" s="121"/>
      <c r="E48" s="121"/>
      <c r="F48" s="121"/>
      <c r="G48" s="121"/>
      <c r="H48" s="122"/>
    </row>
    <row r="49" spans="1:3" ht="15" customHeight="1" x14ac:dyDescent="0.15">
      <c r="A49" s="124" t="s">
        <v>106</v>
      </c>
      <c r="B49" s="4"/>
      <c r="C49" s="4"/>
    </row>
    <row r="50" spans="1:3" ht="15" customHeight="1" x14ac:dyDescent="0.15">
      <c r="A50" s="124" t="s">
        <v>107</v>
      </c>
      <c r="B50" s="4"/>
      <c r="C50" s="4"/>
    </row>
    <row r="51" spans="1:3" ht="15" customHeight="1" x14ac:dyDescent="0.15">
      <c r="A51" s="124" t="s">
        <v>108</v>
      </c>
      <c r="B51" s="4"/>
      <c r="C51" s="4"/>
    </row>
    <row r="52" spans="1:3" ht="15" customHeight="1" x14ac:dyDescent="0.15">
      <c r="A52" s="124" t="s">
        <v>109</v>
      </c>
    </row>
  </sheetData>
  <mergeCells count="33">
    <mergeCell ref="A46:A48"/>
    <mergeCell ref="B46:E46"/>
    <mergeCell ref="E32:E33"/>
    <mergeCell ref="F32:F33"/>
    <mergeCell ref="M32:M33"/>
    <mergeCell ref="A39:F40"/>
    <mergeCell ref="B42:H42"/>
    <mergeCell ref="A43:A45"/>
    <mergeCell ref="A23:A24"/>
    <mergeCell ref="B23:D24"/>
    <mergeCell ref="E23:H24"/>
    <mergeCell ref="A25:A26"/>
    <mergeCell ref="B25:D26"/>
    <mergeCell ref="E25:H26"/>
    <mergeCell ref="A18:A20"/>
    <mergeCell ref="B18:D20"/>
    <mergeCell ref="E18:H20"/>
    <mergeCell ref="A21:A22"/>
    <mergeCell ref="B21:D22"/>
    <mergeCell ref="E21:H22"/>
    <mergeCell ref="A14:A15"/>
    <mergeCell ref="B14:D15"/>
    <mergeCell ref="E14:H15"/>
    <mergeCell ref="A16:A17"/>
    <mergeCell ref="B16:D17"/>
    <mergeCell ref="E16:H17"/>
    <mergeCell ref="B13:D13"/>
    <mergeCell ref="E13:H13"/>
    <mergeCell ref="S2:T2"/>
    <mergeCell ref="E3:E4"/>
    <mergeCell ref="F3:F4"/>
    <mergeCell ref="M3:M4"/>
    <mergeCell ref="A10:F11"/>
  </mergeCells>
  <phoneticPr fontId="3"/>
  <pageMargins left="0.71" right="0.41" top="0.78740157480314965" bottom="0.59055118110236227" header="0.51181102362204722" footer="0.51181102362204722"/>
  <pageSetup paperSize="9" scale="81"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196009-5C66-4E9D-80B2-6C5C1F6A368F}">
  <dimension ref="A1:BH50"/>
  <sheetViews>
    <sheetView view="pageBreakPreview" topLeftCell="R10" zoomScale="75" zoomScaleNormal="75" zoomScaleSheetLayoutView="75" workbookViewId="0">
      <selection activeCell="AA40" sqref="AA40:AI47"/>
    </sheetView>
  </sheetViews>
  <sheetFormatPr defaultColWidth="9" defaultRowHeight="13.5" x14ac:dyDescent="0.15"/>
  <cols>
    <col min="1" max="1" width="3.75" style="125" customWidth="1"/>
    <col min="2" max="12" width="9" style="125" customWidth="1"/>
    <col min="13" max="13" width="3.75" style="125" customWidth="1"/>
    <col min="14" max="24" width="9" style="125"/>
    <col min="25" max="25" width="3.75" style="125" customWidth="1"/>
    <col min="26" max="36" width="9" style="125"/>
    <col min="37" max="37" width="3.75" style="125" customWidth="1"/>
    <col min="38" max="48" width="9" style="125"/>
    <col min="49" max="49" width="3.75" style="125" customWidth="1"/>
    <col min="50" max="16384" width="9" style="125"/>
  </cols>
  <sheetData>
    <row r="1" spans="1:60" ht="30" customHeight="1" x14ac:dyDescent="0.2">
      <c r="A1" s="125" t="s">
        <v>110</v>
      </c>
      <c r="M1" s="126"/>
    </row>
    <row r="2" spans="1:60" ht="17.25" x14ac:dyDescent="0.2">
      <c r="A2" s="127" t="s">
        <v>111</v>
      </c>
      <c r="L2" s="128"/>
      <c r="M2" s="127" t="s">
        <v>111</v>
      </c>
      <c r="Y2" s="127" t="s">
        <v>111</v>
      </c>
      <c r="AK2" s="127" t="s">
        <v>111</v>
      </c>
      <c r="AW2" s="127" t="s">
        <v>111</v>
      </c>
    </row>
    <row r="3" spans="1:60" ht="18.75" customHeight="1" x14ac:dyDescent="0.15">
      <c r="J3" s="129" t="s">
        <v>112</v>
      </c>
      <c r="K3" s="221" t="s">
        <v>113</v>
      </c>
      <c r="L3" s="221"/>
      <c r="V3" s="129" t="s">
        <v>114</v>
      </c>
      <c r="W3" s="221" t="s">
        <v>115</v>
      </c>
      <c r="X3" s="221"/>
      <c r="AH3" s="129" t="s">
        <v>114</v>
      </c>
      <c r="AI3" s="221" t="s">
        <v>116</v>
      </c>
      <c r="AJ3" s="221"/>
      <c r="AT3" s="129" t="s">
        <v>114</v>
      </c>
      <c r="AU3" s="221" t="s">
        <v>117</v>
      </c>
      <c r="AV3" s="221"/>
      <c r="BF3" s="129" t="s">
        <v>114</v>
      </c>
      <c r="BG3" s="221" t="s">
        <v>118</v>
      </c>
      <c r="BH3" s="221"/>
    </row>
    <row r="4" spans="1:60" x14ac:dyDescent="0.15">
      <c r="J4" s="130"/>
      <c r="K4" s="131"/>
      <c r="L4" s="131"/>
      <c r="V4" s="130"/>
      <c r="W4" s="131"/>
      <c r="X4" s="131"/>
      <c r="AH4" s="130"/>
      <c r="AI4" s="131"/>
      <c r="AJ4" s="131"/>
      <c r="AT4" s="130"/>
      <c r="AU4" s="131"/>
      <c r="AV4" s="131"/>
      <c r="BF4" s="130"/>
      <c r="BG4" s="131"/>
      <c r="BH4" s="131"/>
    </row>
    <row r="5" spans="1:60" x14ac:dyDescent="0.15">
      <c r="J5" s="132"/>
      <c r="K5" s="132"/>
      <c r="L5" s="132"/>
      <c r="V5" s="132"/>
      <c r="W5" s="132"/>
      <c r="X5" s="132"/>
      <c r="AH5" s="132"/>
      <c r="AI5" s="132"/>
      <c r="AJ5" s="132"/>
      <c r="AT5" s="132"/>
      <c r="AU5" s="132"/>
      <c r="AV5" s="132"/>
      <c r="BF5" s="132"/>
      <c r="BG5" s="132"/>
      <c r="BH5" s="132"/>
    </row>
    <row r="6" spans="1:60" x14ac:dyDescent="0.15">
      <c r="A6" s="125" t="s">
        <v>119</v>
      </c>
      <c r="K6" s="125" t="s">
        <v>120</v>
      </c>
      <c r="M6" s="125" t="s">
        <v>119</v>
      </c>
      <c r="W6" s="125" t="s">
        <v>120</v>
      </c>
      <c r="Y6" s="125" t="s">
        <v>119</v>
      </c>
      <c r="AI6" s="125" t="s">
        <v>120</v>
      </c>
      <c r="AK6" s="125" t="s">
        <v>119</v>
      </c>
      <c r="AU6" s="125" t="s">
        <v>120</v>
      </c>
      <c r="AW6" s="125" t="s">
        <v>119</v>
      </c>
      <c r="BG6" s="125" t="s">
        <v>120</v>
      </c>
    </row>
    <row r="7" spans="1:60" ht="21" customHeight="1" x14ac:dyDescent="0.15">
      <c r="A7" s="219" t="s">
        <v>121</v>
      </c>
      <c r="B7" s="219"/>
      <c r="C7" s="219" t="s">
        <v>122</v>
      </c>
      <c r="D7" s="219"/>
      <c r="E7" s="219"/>
      <c r="F7" s="219"/>
      <c r="G7" s="219"/>
      <c r="H7" s="219"/>
      <c r="I7" s="219"/>
      <c r="J7" s="219"/>
      <c r="K7" s="219"/>
      <c r="L7" s="219"/>
      <c r="M7" s="219" t="s">
        <v>121</v>
      </c>
      <c r="N7" s="219"/>
      <c r="O7" s="219" t="s">
        <v>122</v>
      </c>
      <c r="P7" s="219"/>
      <c r="Q7" s="219"/>
      <c r="R7" s="219"/>
      <c r="S7" s="219"/>
      <c r="T7" s="219"/>
      <c r="U7" s="219"/>
      <c r="V7" s="219"/>
      <c r="W7" s="219"/>
      <c r="X7" s="219"/>
      <c r="Y7" s="219" t="s">
        <v>121</v>
      </c>
      <c r="Z7" s="219"/>
      <c r="AA7" s="219" t="s">
        <v>122</v>
      </c>
      <c r="AB7" s="219"/>
      <c r="AC7" s="219"/>
      <c r="AD7" s="219"/>
      <c r="AE7" s="219"/>
      <c r="AF7" s="219"/>
      <c r="AG7" s="219"/>
      <c r="AH7" s="219"/>
      <c r="AI7" s="219"/>
      <c r="AJ7" s="219"/>
      <c r="AK7" s="219" t="s">
        <v>121</v>
      </c>
      <c r="AL7" s="219"/>
      <c r="AM7" s="219" t="s">
        <v>122</v>
      </c>
      <c r="AN7" s="219"/>
      <c r="AO7" s="219"/>
      <c r="AP7" s="219"/>
      <c r="AQ7" s="219"/>
      <c r="AR7" s="219"/>
      <c r="AS7" s="219"/>
      <c r="AT7" s="219"/>
      <c r="AU7" s="219"/>
      <c r="AV7" s="219"/>
      <c r="AW7" s="219" t="s">
        <v>121</v>
      </c>
      <c r="AX7" s="219"/>
      <c r="AY7" s="219" t="s">
        <v>122</v>
      </c>
      <c r="AZ7" s="219"/>
      <c r="BA7" s="219"/>
      <c r="BB7" s="219"/>
      <c r="BC7" s="219"/>
      <c r="BD7" s="219"/>
      <c r="BE7" s="219"/>
      <c r="BF7" s="219"/>
      <c r="BG7" s="219"/>
      <c r="BH7" s="219"/>
    </row>
    <row r="8" spans="1:60" ht="21" customHeight="1" thickBot="1" x14ac:dyDescent="0.2">
      <c r="A8" s="220"/>
      <c r="B8" s="220"/>
      <c r="C8" s="133" t="s">
        <v>123</v>
      </c>
      <c r="D8" s="133" t="s">
        <v>124</v>
      </c>
      <c r="E8" s="133" t="s">
        <v>125</v>
      </c>
      <c r="F8" s="133" t="s">
        <v>126</v>
      </c>
      <c r="G8" s="133" t="s">
        <v>127</v>
      </c>
      <c r="H8" s="133" t="s">
        <v>128</v>
      </c>
      <c r="I8" s="133" t="s">
        <v>129</v>
      </c>
      <c r="J8" s="133" t="s">
        <v>130</v>
      </c>
      <c r="K8" s="134" t="s">
        <v>131</v>
      </c>
      <c r="L8" s="135" t="s">
        <v>132</v>
      </c>
      <c r="M8" s="220"/>
      <c r="N8" s="220"/>
      <c r="O8" s="133" t="s">
        <v>123</v>
      </c>
      <c r="P8" s="133" t="s">
        <v>124</v>
      </c>
      <c r="Q8" s="133" t="s">
        <v>125</v>
      </c>
      <c r="R8" s="133" t="s">
        <v>126</v>
      </c>
      <c r="S8" s="133" t="s">
        <v>127</v>
      </c>
      <c r="T8" s="133" t="s">
        <v>128</v>
      </c>
      <c r="U8" s="133" t="s">
        <v>129</v>
      </c>
      <c r="V8" s="133" t="s">
        <v>130</v>
      </c>
      <c r="W8" s="134" t="s">
        <v>131</v>
      </c>
      <c r="X8" s="135" t="s">
        <v>132</v>
      </c>
      <c r="Y8" s="220"/>
      <c r="Z8" s="220"/>
      <c r="AA8" s="133" t="s">
        <v>123</v>
      </c>
      <c r="AB8" s="133" t="s">
        <v>124</v>
      </c>
      <c r="AC8" s="133" t="s">
        <v>125</v>
      </c>
      <c r="AD8" s="133" t="s">
        <v>126</v>
      </c>
      <c r="AE8" s="133" t="s">
        <v>127</v>
      </c>
      <c r="AF8" s="133" t="s">
        <v>128</v>
      </c>
      <c r="AG8" s="133" t="s">
        <v>129</v>
      </c>
      <c r="AH8" s="133" t="s">
        <v>130</v>
      </c>
      <c r="AI8" s="134" t="s">
        <v>131</v>
      </c>
      <c r="AJ8" s="135" t="s">
        <v>132</v>
      </c>
      <c r="AK8" s="220"/>
      <c r="AL8" s="220"/>
      <c r="AM8" s="133" t="s">
        <v>123</v>
      </c>
      <c r="AN8" s="133" t="s">
        <v>124</v>
      </c>
      <c r="AO8" s="133" t="s">
        <v>125</v>
      </c>
      <c r="AP8" s="133" t="s">
        <v>126</v>
      </c>
      <c r="AQ8" s="133" t="s">
        <v>127</v>
      </c>
      <c r="AR8" s="133" t="s">
        <v>128</v>
      </c>
      <c r="AS8" s="133" t="s">
        <v>129</v>
      </c>
      <c r="AT8" s="133" t="s">
        <v>130</v>
      </c>
      <c r="AU8" s="134" t="s">
        <v>131</v>
      </c>
      <c r="AV8" s="135" t="s">
        <v>132</v>
      </c>
      <c r="AW8" s="220"/>
      <c r="AX8" s="220"/>
      <c r="AY8" s="133" t="s">
        <v>123</v>
      </c>
      <c r="AZ8" s="133" t="s">
        <v>124</v>
      </c>
      <c r="BA8" s="133" t="s">
        <v>125</v>
      </c>
      <c r="BB8" s="133" t="s">
        <v>126</v>
      </c>
      <c r="BC8" s="133" t="s">
        <v>127</v>
      </c>
      <c r="BD8" s="133" t="s">
        <v>128</v>
      </c>
      <c r="BE8" s="133" t="s">
        <v>129</v>
      </c>
      <c r="BF8" s="133" t="s">
        <v>130</v>
      </c>
      <c r="BG8" s="134" t="s">
        <v>131</v>
      </c>
      <c r="BH8" s="135" t="s">
        <v>132</v>
      </c>
    </row>
    <row r="9" spans="1:60" ht="21" customHeight="1" thickTop="1" x14ac:dyDescent="0.15">
      <c r="A9" s="222" t="s">
        <v>133</v>
      </c>
      <c r="B9" s="136" t="s">
        <v>123</v>
      </c>
      <c r="C9" s="137">
        <f>C24+C40</f>
        <v>105</v>
      </c>
      <c r="D9" s="137">
        <f t="shared" ref="D9:K9" si="0">D24+D40</f>
        <v>278</v>
      </c>
      <c r="E9" s="137">
        <f t="shared" si="0"/>
        <v>1484</v>
      </c>
      <c r="F9" s="137">
        <f t="shared" si="0"/>
        <v>1131</v>
      </c>
      <c r="G9" s="137">
        <f t="shared" si="0"/>
        <v>1204</v>
      </c>
      <c r="H9" s="137">
        <f t="shared" si="0"/>
        <v>475</v>
      </c>
      <c r="I9" s="137">
        <f t="shared" si="0"/>
        <v>297</v>
      </c>
      <c r="J9" s="137">
        <f t="shared" si="0"/>
        <v>52</v>
      </c>
      <c r="K9" s="137">
        <f t="shared" si="0"/>
        <v>71</v>
      </c>
      <c r="L9" s="138">
        <f>SUM(C9:K9)</f>
        <v>5097</v>
      </c>
      <c r="M9" s="222" t="s">
        <v>134</v>
      </c>
      <c r="N9" s="136" t="s">
        <v>123</v>
      </c>
      <c r="O9" s="137">
        <f>O24+O40</f>
        <v>98</v>
      </c>
      <c r="P9" s="137">
        <f t="shared" ref="P9:W9" si="1">P24+P40</f>
        <v>180</v>
      </c>
      <c r="Q9" s="137">
        <f t="shared" si="1"/>
        <v>971</v>
      </c>
      <c r="R9" s="137">
        <f t="shared" si="1"/>
        <v>561</v>
      </c>
      <c r="S9" s="137">
        <f t="shared" si="1"/>
        <v>691</v>
      </c>
      <c r="T9" s="137">
        <f t="shared" si="1"/>
        <v>246</v>
      </c>
      <c r="U9" s="137">
        <f t="shared" si="1"/>
        <v>132</v>
      </c>
      <c r="V9" s="137">
        <f t="shared" si="1"/>
        <v>26</v>
      </c>
      <c r="W9" s="137">
        <f t="shared" si="1"/>
        <v>35</v>
      </c>
      <c r="X9" s="138">
        <f>SUM(O9:W9)</f>
        <v>2940</v>
      </c>
      <c r="Y9" s="222" t="s">
        <v>135</v>
      </c>
      <c r="Z9" s="136" t="s">
        <v>123</v>
      </c>
      <c r="AA9" s="137">
        <f>AA24+AA40</f>
        <v>1</v>
      </c>
      <c r="AB9" s="137">
        <f t="shared" ref="AB9:AI9" si="2">AB24+AB40</f>
        <v>11</v>
      </c>
      <c r="AC9" s="137">
        <f t="shared" si="2"/>
        <v>56</v>
      </c>
      <c r="AD9" s="137">
        <f t="shared" si="2"/>
        <v>66</v>
      </c>
      <c r="AE9" s="137">
        <f t="shared" si="2"/>
        <v>68</v>
      </c>
      <c r="AF9" s="137">
        <f t="shared" si="2"/>
        <v>22</v>
      </c>
      <c r="AG9" s="137">
        <f t="shared" si="2"/>
        <v>16</v>
      </c>
      <c r="AH9" s="137">
        <f t="shared" si="2"/>
        <v>4</v>
      </c>
      <c r="AI9" s="137">
        <f t="shared" si="2"/>
        <v>5</v>
      </c>
      <c r="AJ9" s="138">
        <f>SUM(AA9:AI9)</f>
        <v>249</v>
      </c>
      <c r="AK9" s="222" t="s">
        <v>135</v>
      </c>
      <c r="AL9" s="136" t="s">
        <v>123</v>
      </c>
      <c r="AM9" s="137">
        <f>AM24+AM40</f>
        <v>3</v>
      </c>
      <c r="AN9" s="137">
        <f t="shared" ref="AN9:AU9" si="3">AN24+AN40</f>
        <v>20</v>
      </c>
      <c r="AO9" s="137">
        <f t="shared" si="3"/>
        <v>115</v>
      </c>
      <c r="AP9" s="137">
        <f t="shared" si="3"/>
        <v>144</v>
      </c>
      <c r="AQ9" s="137">
        <f t="shared" si="3"/>
        <v>220</v>
      </c>
      <c r="AR9" s="137">
        <f t="shared" si="3"/>
        <v>91</v>
      </c>
      <c r="AS9" s="137">
        <f t="shared" si="3"/>
        <v>48</v>
      </c>
      <c r="AT9" s="137">
        <f t="shared" si="3"/>
        <v>7</v>
      </c>
      <c r="AU9" s="137">
        <f t="shared" si="3"/>
        <v>17</v>
      </c>
      <c r="AV9" s="138">
        <f>SUM(AM9:AU9)</f>
        <v>665</v>
      </c>
      <c r="AW9" s="222" t="s">
        <v>135</v>
      </c>
      <c r="AX9" s="136" t="s">
        <v>123</v>
      </c>
      <c r="AY9" s="137">
        <f>AY24+AY40</f>
        <v>3</v>
      </c>
      <c r="AZ9" s="137">
        <f t="shared" ref="AZ9:BG9" si="4">AZ24+AZ40</f>
        <v>67</v>
      </c>
      <c r="BA9" s="137">
        <f t="shared" si="4"/>
        <v>342</v>
      </c>
      <c r="BB9" s="137">
        <f t="shared" si="4"/>
        <v>360</v>
      </c>
      <c r="BC9" s="137">
        <f t="shared" si="4"/>
        <v>225</v>
      </c>
      <c r="BD9" s="137">
        <f t="shared" si="4"/>
        <v>116</v>
      </c>
      <c r="BE9" s="137">
        <f t="shared" si="4"/>
        <v>101</v>
      </c>
      <c r="BF9" s="137">
        <f t="shared" si="4"/>
        <v>15</v>
      </c>
      <c r="BG9" s="137">
        <f t="shared" si="4"/>
        <v>14</v>
      </c>
      <c r="BH9" s="138">
        <f>SUM(AY9:BG9)</f>
        <v>1243</v>
      </c>
    </row>
    <row r="10" spans="1:60" ht="21" customHeight="1" x14ac:dyDescent="0.15">
      <c r="A10" s="223"/>
      <c r="B10" s="139" t="s">
        <v>136</v>
      </c>
      <c r="C10" s="137">
        <f t="shared" ref="C10:K16" si="5">C25+C41</f>
        <v>38</v>
      </c>
      <c r="D10" s="137">
        <f t="shared" si="5"/>
        <v>281</v>
      </c>
      <c r="E10" s="137">
        <f t="shared" si="5"/>
        <v>1537</v>
      </c>
      <c r="F10" s="137">
        <f t="shared" si="5"/>
        <v>1657</v>
      </c>
      <c r="G10" s="137">
        <f t="shared" si="5"/>
        <v>2122</v>
      </c>
      <c r="H10" s="137">
        <f t="shared" si="5"/>
        <v>684</v>
      </c>
      <c r="I10" s="137">
        <f t="shared" si="5"/>
        <v>500</v>
      </c>
      <c r="J10" s="137">
        <f t="shared" si="5"/>
        <v>104</v>
      </c>
      <c r="K10" s="137">
        <f t="shared" si="5"/>
        <v>88</v>
      </c>
      <c r="L10" s="138">
        <f t="shared" ref="L10:L16" si="6">SUM(C10:K10)</f>
        <v>7011</v>
      </c>
      <c r="M10" s="223"/>
      <c r="N10" s="139" t="s">
        <v>136</v>
      </c>
      <c r="O10" s="137">
        <f t="shared" ref="O10:W16" si="7">O25+O41</f>
        <v>32</v>
      </c>
      <c r="P10" s="137">
        <f t="shared" si="7"/>
        <v>170</v>
      </c>
      <c r="Q10" s="137">
        <f t="shared" si="7"/>
        <v>842</v>
      </c>
      <c r="R10" s="137">
        <f t="shared" si="7"/>
        <v>782</v>
      </c>
      <c r="S10" s="137">
        <f t="shared" si="7"/>
        <v>1104</v>
      </c>
      <c r="T10" s="137">
        <f t="shared" si="7"/>
        <v>329</v>
      </c>
      <c r="U10" s="137">
        <f t="shared" si="7"/>
        <v>235</v>
      </c>
      <c r="V10" s="137">
        <f t="shared" si="7"/>
        <v>51</v>
      </c>
      <c r="W10" s="137">
        <f t="shared" si="7"/>
        <v>35</v>
      </c>
      <c r="X10" s="138">
        <f t="shared" ref="X10:X16" si="8">SUM(O10:W10)</f>
        <v>3580</v>
      </c>
      <c r="Y10" s="223"/>
      <c r="Z10" s="139" t="s">
        <v>136</v>
      </c>
      <c r="AA10" s="137">
        <f t="shared" ref="AA10:AI16" si="9">AA25+AA41</f>
        <v>1</v>
      </c>
      <c r="AB10" s="137">
        <f t="shared" si="9"/>
        <v>19</v>
      </c>
      <c r="AC10" s="137">
        <f t="shared" si="9"/>
        <v>203</v>
      </c>
      <c r="AD10" s="137">
        <f t="shared" si="9"/>
        <v>180</v>
      </c>
      <c r="AE10" s="137">
        <f t="shared" si="9"/>
        <v>185</v>
      </c>
      <c r="AF10" s="137">
        <f t="shared" si="9"/>
        <v>68</v>
      </c>
      <c r="AG10" s="137">
        <f t="shared" si="9"/>
        <v>38</v>
      </c>
      <c r="AH10" s="137">
        <f t="shared" si="9"/>
        <v>15</v>
      </c>
      <c r="AI10" s="137">
        <f t="shared" si="9"/>
        <v>7</v>
      </c>
      <c r="AJ10" s="138">
        <f t="shared" ref="AJ10:AJ16" si="10">SUM(AA10:AI10)</f>
        <v>716</v>
      </c>
      <c r="AK10" s="223"/>
      <c r="AL10" s="139" t="s">
        <v>136</v>
      </c>
      <c r="AM10" s="137">
        <f t="shared" ref="AM10:AU16" si="11">AM25+AM41</f>
        <v>1</v>
      </c>
      <c r="AN10" s="137">
        <f t="shared" si="11"/>
        <v>32</v>
      </c>
      <c r="AO10" s="137">
        <f t="shared" si="11"/>
        <v>228</v>
      </c>
      <c r="AP10" s="137">
        <f t="shared" si="11"/>
        <v>282</v>
      </c>
      <c r="AQ10" s="137">
        <f t="shared" si="11"/>
        <v>520</v>
      </c>
      <c r="AR10" s="137">
        <f t="shared" si="11"/>
        <v>140</v>
      </c>
      <c r="AS10" s="137">
        <f t="shared" si="11"/>
        <v>95</v>
      </c>
      <c r="AT10" s="137">
        <f t="shared" si="11"/>
        <v>16</v>
      </c>
      <c r="AU10" s="137">
        <f t="shared" si="11"/>
        <v>20</v>
      </c>
      <c r="AV10" s="138">
        <f t="shared" ref="AV10:AV16" si="12">SUM(AM10:AU10)</f>
        <v>1334</v>
      </c>
      <c r="AW10" s="223"/>
      <c r="AX10" s="139" t="s">
        <v>136</v>
      </c>
      <c r="AY10" s="137">
        <f t="shared" ref="AY10:BG16" si="13">AY25+AY41</f>
        <v>4</v>
      </c>
      <c r="AZ10" s="137">
        <f t="shared" si="13"/>
        <v>60</v>
      </c>
      <c r="BA10" s="137">
        <f t="shared" si="13"/>
        <v>264</v>
      </c>
      <c r="BB10" s="137">
        <f t="shared" si="13"/>
        <v>413</v>
      </c>
      <c r="BC10" s="137">
        <f t="shared" si="13"/>
        <v>313</v>
      </c>
      <c r="BD10" s="137">
        <f t="shared" si="13"/>
        <v>147</v>
      </c>
      <c r="BE10" s="137">
        <f t="shared" si="13"/>
        <v>132</v>
      </c>
      <c r="BF10" s="137">
        <f t="shared" si="13"/>
        <v>22</v>
      </c>
      <c r="BG10" s="137">
        <f t="shared" si="13"/>
        <v>26</v>
      </c>
      <c r="BH10" s="138">
        <f t="shared" ref="BH10:BH16" si="14">SUM(AY10:BG10)</f>
        <v>1381</v>
      </c>
    </row>
    <row r="11" spans="1:60" ht="21" customHeight="1" x14ac:dyDescent="0.15">
      <c r="A11" s="223"/>
      <c r="B11" s="139" t="s">
        <v>137</v>
      </c>
      <c r="C11" s="137">
        <f t="shared" si="5"/>
        <v>21</v>
      </c>
      <c r="D11" s="137">
        <f t="shared" si="5"/>
        <v>106</v>
      </c>
      <c r="E11" s="137">
        <f t="shared" si="5"/>
        <v>893</v>
      </c>
      <c r="F11" s="137">
        <f t="shared" si="5"/>
        <v>1056</v>
      </c>
      <c r="G11" s="137">
        <f t="shared" si="5"/>
        <v>1572</v>
      </c>
      <c r="H11" s="137">
        <f t="shared" si="5"/>
        <v>464</v>
      </c>
      <c r="I11" s="137">
        <f t="shared" si="5"/>
        <v>330</v>
      </c>
      <c r="J11" s="137">
        <f t="shared" si="5"/>
        <v>52</v>
      </c>
      <c r="K11" s="137">
        <f t="shared" si="5"/>
        <v>52</v>
      </c>
      <c r="L11" s="138">
        <f t="shared" si="6"/>
        <v>4546</v>
      </c>
      <c r="M11" s="223"/>
      <c r="N11" s="139" t="s">
        <v>137</v>
      </c>
      <c r="O11" s="137">
        <f t="shared" si="7"/>
        <v>17</v>
      </c>
      <c r="P11" s="137">
        <f t="shared" si="7"/>
        <v>73</v>
      </c>
      <c r="Q11" s="137">
        <f t="shared" si="7"/>
        <v>623</v>
      </c>
      <c r="R11" s="137">
        <f t="shared" si="7"/>
        <v>628</v>
      </c>
      <c r="S11" s="137">
        <f t="shared" si="7"/>
        <v>953</v>
      </c>
      <c r="T11" s="137">
        <f t="shared" si="7"/>
        <v>265</v>
      </c>
      <c r="U11" s="137">
        <f t="shared" si="7"/>
        <v>201</v>
      </c>
      <c r="V11" s="137">
        <f t="shared" si="7"/>
        <v>35</v>
      </c>
      <c r="W11" s="137">
        <f t="shared" si="7"/>
        <v>24</v>
      </c>
      <c r="X11" s="138">
        <f>SUM(O11:W11)</f>
        <v>2819</v>
      </c>
      <c r="Y11" s="223"/>
      <c r="Z11" s="139" t="s">
        <v>137</v>
      </c>
      <c r="AA11" s="137">
        <f t="shared" si="9"/>
        <v>1</v>
      </c>
      <c r="AB11" s="137">
        <f t="shared" si="9"/>
        <v>6</v>
      </c>
      <c r="AC11" s="137">
        <f t="shared" si="9"/>
        <v>66</v>
      </c>
      <c r="AD11" s="137">
        <f t="shared" si="9"/>
        <v>78</v>
      </c>
      <c r="AE11" s="137">
        <f t="shared" si="9"/>
        <v>86</v>
      </c>
      <c r="AF11" s="137">
        <f t="shared" si="9"/>
        <v>35</v>
      </c>
      <c r="AG11" s="137">
        <f t="shared" si="9"/>
        <v>24</v>
      </c>
      <c r="AH11" s="137">
        <f t="shared" si="9"/>
        <v>3</v>
      </c>
      <c r="AI11" s="137">
        <f t="shared" si="9"/>
        <v>2</v>
      </c>
      <c r="AJ11" s="138">
        <f t="shared" si="10"/>
        <v>301</v>
      </c>
      <c r="AK11" s="223"/>
      <c r="AL11" s="139" t="s">
        <v>137</v>
      </c>
      <c r="AM11" s="137">
        <f t="shared" si="11"/>
        <v>1</v>
      </c>
      <c r="AN11" s="137">
        <f t="shared" si="11"/>
        <v>18</v>
      </c>
      <c r="AO11" s="137">
        <f t="shared" si="11"/>
        <v>111</v>
      </c>
      <c r="AP11" s="137">
        <f t="shared" si="11"/>
        <v>178</v>
      </c>
      <c r="AQ11" s="137">
        <f t="shared" si="11"/>
        <v>395</v>
      </c>
      <c r="AR11" s="137">
        <f t="shared" si="11"/>
        <v>95</v>
      </c>
      <c r="AS11" s="137">
        <f t="shared" si="11"/>
        <v>56</v>
      </c>
      <c r="AT11" s="137">
        <f t="shared" si="11"/>
        <v>9</v>
      </c>
      <c r="AU11" s="137">
        <f t="shared" si="11"/>
        <v>11</v>
      </c>
      <c r="AV11" s="138">
        <f t="shared" si="12"/>
        <v>874</v>
      </c>
      <c r="AW11" s="223"/>
      <c r="AX11" s="139" t="s">
        <v>137</v>
      </c>
      <c r="AY11" s="137">
        <f t="shared" si="13"/>
        <v>2</v>
      </c>
      <c r="AZ11" s="137">
        <f t="shared" si="13"/>
        <v>9</v>
      </c>
      <c r="BA11" s="137">
        <f t="shared" si="13"/>
        <v>93</v>
      </c>
      <c r="BB11" s="137">
        <f t="shared" si="13"/>
        <v>172</v>
      </c>
      <c r="BC11" s="137">
        <f t="shared" si="13"/>
        <v>138</v>
      </c>
      <c r="BD11" s="137">
        <f t="shared" si="13"/>
        <v>69</v>
      </c>
      <c r="BE11" s="137">
        <f t="shared" si="13"/>
        <v>49</v>
      </c>
      <c r="BF11" s="137">
        <f t="shared" si="13"/>
        <v>5</v>
      </c>
      <c r="BG11" s="137">
        <f t="shared" si="13"/>
        <v>15</v>
      </c>
      <c r="BH11" s="138">
        <f t="shared" si="14"/>
        <v>552</v>
      </c>
    </row>
    <row r="12" spans="1:60" ht="21" customHeight="1" x14ac:dyDescent="0.15">
      <c r="A12" s="223"/>
      <c r="B12" s="139" t="s">
        <v>138</v>
      </c>
      <c r="C12" s="137">
        <f t="shared" si="5"/>
        <v>36</v>
      </c>
      <c r="D12" s="137">
        <f t="shared" si="5"/>
        <v>143</v>
      </c>
      <c r="E12" s="137">
        <f t="shared" si="5"/>
        <v>1743</v>
      </c>
      <c r="F12" s="137">
        <f t="shared" si="5"/>
        <v>2613</v>
      </c>
      <c r="G12" s="137">
        <f t="shared" si="5"/>
        <v>3892</v>
      </c>
      <c r="H12" s="137">
        <f t="shared" si="5"/>
        <v>1178</v>
      </c>
      <c r="I12" s="137">
        <f t="shared" si="5"/>
        <v>1262</v>
      </c>
      <c r="J12" s="137">
        <f t="shared" si="5"/>
        <v>177</v>
      </c>
      <c r="K12" s="137">
        <f t="shared" si="5"/>
        <v>188</v>
      </c>
      <c r="L12" s="138">
        <f t="shared" si="6"/>
        <v>11232</v>
      </c>
      <c r="M12" s="223"/>
      <c r="N12" s="139" t="s">
        <v>138</v>
      </c>
      <c r="O12" s="137">
        <f t="shared" si="7"/>
        <v>21</v>
      </c>
      <c r="P12" s="137">
        <f t="shared" si="7"/>
        <v>75</v>
      </c>
      <c r="Q12" s="137">
        <f t="shared" si="7"/>
        <v>850</v>
      </c>
      <c r="R12" s="137">
        <f t="shared" si="7"/>
        <v>1222</v>
      </c>
      <c r="S12" s="137">
        <f t="shared" si="7"/>
        <v>1822</v>
      </c>
      <c r="T12" s="137">
        <f t="shared" si="7"/>
        <v>561</v>
      </c>
      <c r="U12" s="137">
        <f t="shared" si="7"/>
        <v>545</v>
      </c>
      <c r="V12" s="137">
        <f t="shared" si="7"/>
        <v>89</v>
      </c>
      <c r="W12" s="137">
        <f t="shared" si="7"/>
        <v>67</v>
      </c>
      <c r="X12" s="138">
        <f t="shared" si="8"/>
        <v>5252</v>
      </c>
      <c r="Y12" s="223"/>
      <c r="Z12" s="139" t="s">
        <v>138</v>
      </c>
      <c r="AA12" s="137">
        <f t="shared" si="9"/>
        <v>4</v>
      </c>
      <c r="AB12" s="137">
        <f t="shared" si="9"/>
        <v>12</v>
      </c>
      <c r="AC12" s="137">
        <f t="shared" si="9"/>
        <v>239</v>
      </c>
      <c r="AD12" s="137">
        <f t="shared" si="9"/>
        <v>256</v>
      </c>
      <c r="AE12" s="137">
        <f t="shared" si="9"/>
        <v>376</v>
      </c>
      <c r="AF12" s="137">
        <f t="shared" si="9"/>
        <v>91</v>
      </c>
      <c r="AG12" s="137">
        <f t="shared" si="9"/>
        <v>95</v>
      </c>
      <c r="AH12" s="137">
        <f t="shared" si="9"/>
        <v>11</v>
      </c>
      <c r="AI12" s="137">
        <f t="shared" si="9"/>
        <v>17</v>
      </c>
      <c r="AJ12" s="138">
        <f t="shared" si="10"/>
        <v>1101</v>
      </c>
      <c r="AK12" s="223"/>
      <c r="AL12" s="139" t="s">
        <v>138</v>
      </c>
      <c r="AM12" s="137">
        <f t="shared" si="11"/>
        <v>2</v>
      </c>
      <c r="AN12" s="137">
        <f t="shared" si="11"/>
        <v>15</v>
      </c>
      <c r="AO12" s="137">
        <f t="shared" si="11"/>
        <v>321</v>
      </c>
      <c r="AP12" s="137">
        <f t="shared" si="11"/>
        <v>501</v>
      </c>
      <c r="AQ12" s="137">
        <f t="shared" si="11"/>
        <v>1105</v>
      </c>
      <c r="AR12" s="137">
        <f t="shared" si="11"/>
        <v>287</v>
      </c>
      <c r="AS12" s="137">
        <f t="shared" si="11"/>
        <v>298</v>
      </c>
      <c r="AT12" s="137">
        <f t="shared" si="11"/>
        <v>37</v>
      </c>
      <c r="AU12" s="137">
        <f t="shared" si="11"/>
        <v>47</v>
      </c>
      <c r="AV12" s="138">
        <f t="shared" si="12"/>
        <v>2613</v>
      </c>
      <c r="AW12" s="223"/>
      <c r="AX12" s="139" t="s">
        <v>138</v>
      </c>
      <c r="AY12" s="137">
        <f t="shared" si="13"/>
        <v>9</v>
      </c>
      <c r="AZ12" s="137">
        <f t="shared" si="13"/>
        <v>41</v>
      </c>
      <c r="BA12" s="137">
        <f t="shared" si="13"/>
        <v>333</v>
      </c>
      <c r="BB12" s="137">
        <f t="shared" si="13"/>
        <v>634</v>
      </c>
      <c r="BC12" s="137">
        <f t="shared" si="13"/>
        <v>589</v>
      </c>
      <c r="BD12" s="137">
        <f t="shared" si="13"/>
        <v>239</v>
      </c>
      <c r="BE12" s="137">
        <f t="shared" si="13"/>
        <v>324</v>
      </c>
      <c r="BF12" s="137">
        <f t="shared" si="13"/>
        <v>40</v>
      </c>
      <c r="BG12" s="137">
        <f t="shared" si="13"/>
        <v>57</v>
      </c>
      <c r="BH12" s="138">
        <f t="shared" si="14"/>
        <v>2266</v>
      </c>
    </row>
    <row r="13" spans="1:60" ht="21" customHeight="1" x14ac:dyDescent="0.15">
      <c r="A13" s="223"/>
      <c r="B13" s="139" t="s">
        <v>139</v>
      </c>
      <c r="C13" s="137">
        <f t="shared" si="5"/>
        <v>15</v>
      </c>
      <c r="D13" s="137">
        <f t="shared" si="5"/>
        <v>42</v>
      </c>
      <c r="E13" s="137">
        <f t="shared" si="5"/>
        <v>478</v>
      </c>
      <c r="F13" s="137">
        <f t="shared" si="5"/>
        <v>1186</v>
      </c>
      <c r="G13" s="137">
        <f t="shared" si="5"/>
        <v>2062</v>
      </c>
      <c r="H13" s="137">
        <f t="shared" si="5"/>
        <v>1052</v>
      </c>
      <c r="I13" s="137">
        <f t="shared" si="5"/>
        <v>2537</v>
      </c>
      <c r="J13" s="137">
        <f t="shared" si="5"/>
        <v>304</v>
      </c>
      <c r="K13" s="137">
        <f t="shared" si="5"/>
        <v>653</v>
      </c>
      <c r="L13" s="138">
        <f t="shared" si="6"/>
        <v>8329</v>
      </c>
      <c r="M13" s="223"/>
      <c r="N13" s="139" t="s">
        <v>139</v>
      </c>
      <c r="O13" s="137">
        <f t="shared" si="7"/>
        <v>6</v>
      </c>
      <c r="P13" s="137">
        <f t="shared" si="7"/>
        <v>23</v>
      </c>
      <c r="Q13" s="137">
        <f t="shared" si="7"/>
        <v>188</v>
      </c>
      <c r="R13" s="137">
        <f t="shared" si="7"/>
        <v>543</v>
      </c>
      <c r="S13" s="137">
        <f t="shared" si="7"/>
        <v>985</v>
      </c>
      <c r="T13" s="137">
        <f t="shared" si="7"/>
        <v>488</v>
      </c>
      <c r="U13" s="137">
        <f t="shared" si="7"/>
        <v>1177</v>
      </c>
      <c r="V13" s="137">
        <f t="shared" si="7"/>
        <v>177</v>
      </c>
      <c r="W13" s="137">
        <f t="shared" si="7"/>
        <v>259</v>
      </c>
      <c r="X13" s="138">
        <f t="shared" si="8"/>
        <v>3846</v>
      </c>
      <c r="Y13" s="223"/>
      <c r="Z13" s="139" t="s">
        <v>139</v>
      </c>
      <c r="AA13" s="137">
        <f t="shared" si="9"/>
        <v>6</v>
      </c>
      <c r="AB13" s="137">
        <f t="shared" si="9"/>
        <v>6</v>
      </c>
      <c r="AC13" s="137">
        <f t="shared" si="9"/>
        <v>74</v>
      </c>
      <c r="AD13" s="137">
        <f t="shared" si="9"/>
        <v>151</v>
      </c>
      <c r="AE13" s="137">
        <f t="shared" si="9"/>
        <v>165</v>
      </c>
      <c r="AF13" s="137">
        <f t="shared" si="9"/>
        <v>75</v>
      </c>
      <c r="AG13" s="137">
        <f t="shared" si="9"/>
        <v>223</v>
      </c>
      <c r="AH13" s="137">
        <f t="shared" si="9"/>
        <v>20</v>
      </c>
      <c r="AI13" s="137">
        <f t="shared" si="9"/>
        <v>56</v>
      </c>
      <c r="AJ13" s="138">
        <f t="shared" si="10"/>
        <v>776</v>
      </c>
      <c r="AK13" s="223"/>
      <c r="AL13" s="139" t="s">
        <v>139</v>
      </c>
      <c r="AM13" s="137">
        <f t="shared" si="11"/>
        <v>1</v>
      </c>
      <c r="AN13" s="137">
        <f t="shared" si="11"/>
        <v>3</v>
      </c>
      <c r="AO13" s="137">
        <f t="shared" si="11"/>
        <v>111</v>
      </c>
      <c r="AP13" s="137">
        <f t="shared" si="11"/>
        <v>243</v>
      </c>
      <c r="AQ13" s="137">
        <f t="shared" si="11"/>
        <v>599</v>
      </c>
      <c r="AR13" s="137">
        <f t="shared" si="11"/>
        <v>327</v>
      </c>
      <c r="AS13" s="137">
        <f t="shared" si="11"/>
        <v>652</v>
      </c>
      <c r="AT13" s="137">
        <f t="shared" si="11"/>
        <v>65</v>
      </c>
      <c r="AU13" s="137">
        <f t="shared" si="11"/>
        <v>191</v>
      </c>
      <c r="AV13" s="138">
        <f t="shared" si="12"/>
        <v>2192</v>
      </c>
      <c r="AW13" s="223"/>
      <c r="AX13" s="139" t="s">
        <v>139</v>
      </c>
      <c r="AY13" s="137">
        <f t="shared" si="13"/>
        <v>2</v>
      </c>
      <c r="AZ13" s="137">
        <f t="shared" si="13"/>
        <v>10</v>
      </c>
      <c r="BA13" s="137">
        <f t="shared" si="13"/>
        <v>105</v>
      </c>
      <c r="BB13" s="137">
        <f t="shared" si="13"/>
        <v>249</v>
      </c>
      <c r="BC13" s="137">
        <f t="shared" si="13"/>
        <v>313</v>
      </c>
      <c r="BD13" s="137">
        <f t="shared" si="13"/>
        <v>162</v>
      </c>
      <c r="BE13" s="137">
        <f t="shared" si="13"/>
        <v>485</v>
      </c>
      <c r="BF13" s="137">
        <f t="shared" si="13"/>
        <v>42</v>
      </c>
      <c r="BG13" s="137">
        <f t="shared" si="13"/>
        <v>147</v>
      </c>
      <c r="BH13" s="138">
        <f t="shared" si="14"/>
        <v>1515</v>
      </c>
    </row>
    <row r="14" spans="1:60" ht="21" customHeight="1" x14ac:dyDescent="0.15">
      <c r="A14" s="223"/>
      <c r="B14" s="139" t="s">
        <v>140</v>
      </c>
      <c r="C14" s="137">
        <f t="shared" si="5"/>
        <v>3</v>
      </c>
      <c r="D14" s="137">
        <f t="shared" si="5"/>
        <v>12</v>
      </c>
      <c r="E14" s="137">
        <f t="shared" si="5"/>
        <v>86</v>
      </c>
      <c r="F14" s="137">
        <f t="shared" si="5"/>
        <v>221</v>
      </c>
      <c r="G14" s="137">
        <f t="shared" si="5"/>
        <v>439</v>
      </c>
      <c r="H14" s="137">
        <f t="shared" si="5"/>
        <v>262</v>
      </c>
      <c r="I14" s="137">
        <f t="shared" si="5"/>
        <v>741</v>
      </c>
      <c r="J14" s="137">
        <f t="shared" si="5"/>
        <v>99</v>
      </c>
      <c r="K14" s="137">
        <f t="shared" si="5"/>
        <v>140</v>
      </c>
      <c r="L14" s="138">
        <f t="shared" si="6"/>
        <v>2003</v>
      </c>
      <c r="M14" s="223"/>
      <c r="N14" s="139" t="s">
        <v>140</v>
      </c>
      <c r="O14" s="137">
        <f t="shared" si="7"/>
        <v>0</v>
      </c>
      <c r="P14" s="137">
        <f t="shared" si="7"/>
        <v>6</v>
      </c>
      <c r="Q14" s="137">
        <f t="shared" si="7"/>
        <v>35</v>
      </c>
      <c r="R14" s="137">
        <f t="shared" si="7"/>
        <v>102</v>
      </c>
      <c r="S14" s="137">
        <f t="shared" si="7"/>
        <v>202</v>
      </c>
      <c r="T14" s="137">
        <f t="shared" si="7"/>
        <v>132</v>
      </c>
      <c r="U14" s="137">
        <f t="shared" si="7"/>
        <v>372</v>
      </c>
      <c r="V14" s="137">
        <f t="shared" si="7"/>
        <v>56</v>
      </c>
      <c r="W14" s="137">
        <f t="shared" si="7"/>
        <v>64</v>
      </c>
      <c r="X14" s="138">
        <f t="shared" si="8"/>
        <v>969</v>
      </c>
      <c r="Y14" s="223"/>
      <c r="Z14" s="139" t="s">
        <v>140</v>
      </c>
      <c r="AA14" s="137">
        <f t="shared" si="9"/>
        <v>2</v>
      </c>
      <c r="AB14" s="137">
        <f t="shared" si="9"/>
        <v>1</v>
      </c>
      <c r="AC14" s="137">
        <f t="shared" si="9"/>
        <v>21</v>
      </c>
      <c r="AD14" s="137">
        <f t="shared" si="9"/>
        <v>28</v>
      </c>
      <c r="AE14" s="137">
        <f t="shared" si="9"/>
        <v>43</v>
      </c>
      <c r="AF14" s="137">
        <f t="shared" si="9"/>
        <v>31</v>
      </c>
      <c r="AG14" s="137">
        <f t="shared" si="9"/>
        <v>72</v>
      </c>
      <c r="AH14" s="137">
        <f t="shared" si="9"/>
        <v>9</v>
      </c>
      <c r="AI14" s="137">
        <f t="shared" si="9"/>
        <v>18</v>
      </c>
      <c r="AJ14" s="138">
        <f t="shared" si="10"/>
        <v>225</v>
      </c>
      <c r="AK14" s="223"/>
      <c r="AL14" s="139" t="s">
        <v>140</v>
      </c>
      <c r="AM14" s="137">
        <f t="shared" si="11"/>
        <v>1</v>
      </c>
      <c r="AN14" s="137">
        <f t="shared" si="11"/>
        <v>0</v>
      </c>
      <c r="AO14" s="137">
        <f t="shared" si="11"/>
        <v>10</v>
      </c>
      <c r="AP14" s="137">
        <f t="shared" si="11"/>
        <v>32</v>
      </c>
      <c r="AQ14" s="137">
        <f t="shared" si="11"/>
        <v>114</v>
      </c>
      <c r="AR14" s="137">
        <f t="shared" si="11"/>
        <v>61</v>
      </c>
      <c r="AS14" s="137">
        <f t="shared" si="11"/>
        <v>162</v>
      </c>
      <c r="AT14" s="137">
        <f t="shared" si="11"/>
        <v>15</v>
      </c>
      <c r="AU14" s="137">
        <f t="shared" si="11"/>
        <v>34</v>
      </c>
      <c r="AV14" s="138">
        <f t="shared" si="12"/>
        <v>429</v>
      </c>
      <c r="AW14" s="223"/>
      <c r="AX14" s="139" t="s">
        <v>140</v>
      </c>
      <c r="AY14" s="137">
        <f t="shared" si="13"/>
        <v>0</v>
      </c>
      <c r="AZ14" s="137">
        <f t="shared" si="13"/>
        <v>5</v>
      </c>
      <c r="BA14" s="137">
        <f t="shared" si="13"/>
        <v>20</v>
      </c>
      <c r="BB14" s="137">
        <f t="shared" si="13"/>
        <v>59</v>
      </c>
      <c r="BC14" s="137">
        <f t="shared" si="13"/>
        <v>80</v>
      </c>
      <c r="BD14" s="137">
        <f t="shared" si="13"/>
        <v>38</v>
      </c>
      <c r="BE14" s="137">
        <f t="shared" si="13"/>
        <v>135</v>
      </c>
      <c r="BF14" s="137">
        <f t="shared" si="13"/>
        <v>19</v>
      </c>
      <c r="BG14" s="137">
        <f t="shared" si="13"/>
        <v>24</v>
      </c>
      <c r="BH14" s="138">
        <f t="shared" si="14"/>
        <v>380</v>
      </c>
    </row>
    <row r="15" spans="1:60" ht="21" customHeight="1" x14ac:dyDescent="0.15">
      <c r="A15" s="223"/>
      <c r="B15" s="139" t="s">
        <v>88</v>
      </c>
      <c r="C15" s="137">
        <f t="shared" si="5"/>
        <v>3</v>
      </c>
      <c r="D15" s="137">
        <f t="shared" si="5"/>
        <v>2</v>
      </c>
      <c r="E15" s="137">
        <f t="shared" si="5"/>
        <v>31</v>
      </c>
      <c r="F15" s="137">
        <f t="shared" si="5"/>
        <v>137</v>
      </c>
      <c r="G15" s="137">
        <f t="shared" si="5"/>
        <v>250</v>
      </c>
      <c r="H15" s="137">
        <f t="shared" si="5"/>
        <v>145</v>
      </c>
      <c r="I15" s="137">
        <f t="shared" si="5"/>
        <v>746</v>
      </c>
      <c r="J15" s="137">
        <f t="shared" si="5"/>
        <v>215</v>
      </c>
      <c r="K15" s="137">
        <f t="shared" si="5"/>
        <v>1186</v>
      </c>
      <c r="L15" s="138">
        <f t="shared" si="6"/>
        <v>2715</v>
      </c>
      <c r="M15" s="223"/>
      <c r="N15" s="139" t="s">
        <v>88</v>
      </c>
      <c r="O15" s="137">
        <f t="shared" si="7"/>
        <v>3</v>
      </c>
      <c r="P15" s="137">
        <f t="shared" si="7"/>
        <v>2</v>
      </c>
      <c r="Q15" s="137">
        <f t="shared" si="7"/>
        <v>12</v>
      </c>
      <c r="R15" s="137">
        <f t="shared" si="7"/>
        <v>70</v>
      </c>
      <c r="S15" s="137">
        <f t="shared" si="7"/>
        <v>119</v>
      </c>
      <c r="T15" s="137">
        <f t="shared" si="7"/>
        <v>75</v>
      </c>
      <c r="U15" s="137">
        <f t="shared" si="7"/>
        <v>343</v>
      </c>
      <c r="V15" s="137">
        <f t="shared" si="7"/>
        <v>157</v>
      </c>
      <c r="W15" s="137">
        <f t="shared" si="7"/>
        <v>621</v>
      </c>
      <c r="X15" s="138">
        <f t="shared" si="8"/>
        <v>1402</v>
      </c>
      <c r="Y15" s="223"/>
      <c r="Z15" s="139" t="s">
        <v>88</v>
      </c>
      <c r="AA15" s="137">
        <f t="shared" si="9"/>
        <v>0</v>
      </c>
      <c r="AB15" s="137">
        <f t="shared" si="9"/>
        <v>0</v>
      </c>
      <c r="AC15" s="137">
        <f t="shared" si="9"/>
        <v>8</v>
      </c>
      <c r="AD15" s="137">
        <f t="shared" si="9"/>
        <v>15</v>
      </c>
      <c r="AE15" s="137">
        <f t="shared" si="9"/>
        <v>32</v>
      </c>
      <c r="AF15" s="137">
        <f t="shared" si="9"/>
        <v>13</v>
      </c>
      <c r="AG15" s="137">
        <f t="shared" si="9"/>
        <v>77</v>
      </c>
      <c r="AH15" s="137">
        <f t="shared" si="9"/>
        <v>8</v>
      </c>
      <c r="AI15" s="137">
        <f t="shared" si="9"/>
        <v>139</v>
      </c>
      <c r="AJ15" s="138">
        <f t="shared" si="10"/>
        <v>292</v>
      </c>
      <c r="AK15" s="223"/>
      <c r="AL15" s="139" t="s">
        <v>88</v>
      </c>
      <c r="AM15" s="137">
        <f t="shared" si="11"/>
        <v>0</v>
      </c>
      <c r="AN15" s="137">
        <f t="shared" si="11"/>
        <v>0</v>
      </c>
      <c r="AO15" s="137">
        <f t="shared" si="11"/>
        <v>8</v>
      </c>
      <c r="AP15" s="137">
        <f t="shared" si="11"/>
        <v>25</v>
      </c>
      <c r="AQ15" s="137">
        <f t="shared" si="11"/>
        <v>70</v>
      </c>
      <c r="AR15" s="137">
        <f t="shared" si="11"/>
        <v>41</v>
      </c>
      <c r="AS15" s="137">
        <f t="shared" si="11"/>
        <v>224</v>
      </c>
      <c r="AT15" s="137">
        <f t="shared" si="11"/>
        <v>28</v>
      </c>
      <c r="AU15" s="137">
        <f t="shared" si="11"/>
        <v>317</v>
      </c>
      <c r="AV15" s="138">
        <f t="shared" si="12"/>
        <v>713</v>
      </c>
      <c r="AW15" s="223"/>
      <c r="AX15" s="139" t="s">
        <v>88</v>
      </c>
      <c r="AY15" s="137">
        <f t="shared" si="13"/>
        <v>0</v>
      </c>
      <c r="AZ15" s="137">
        <f t="shared" si="13"/>
        <v>0</v>
      </c>
      <c r="BA15" s="137">
        <f t="shared" si="13"/>
        <v>3</v>
      </c>
      <c r="BB15" s="137">
        <f t="shared" si="13"/>
        <v>27</v>
      </c>
      <c r="BC15" s="137">
        <f t="shared" si="13"/>
        <v>29</v>
      </c>
      <c r="BD15" s="137">
        <f t="shared" si="13"/>
        <v>16</v>
      </c>
      <c r="BE15" s="137">
        <f t="shared" si="13"/>
        <v>102</v>
      </c>
      <c r="BF15" s="137">
        <f t="shared" si="13"/>
        <v>22</v>
      </c>
      <c r="BG15" s="137">
        <f t="shared" si="13"/>
        <v>109</v>
      </c>
      <c r="BH15" s="138">
        <f t="shared" si="14"/>
        <v>308</v>
      </c>
    </row>
    <row r="16" spans="1:60" ht="21" customHeight="1" thickBot="1" x14ac:dyDescent="0.2">
      <c r="A16" s="223"/>
      <c r="B16" s="140" t="s">
        <v>90</v>
      </c>
      <c r="C16" s="141">
        <f t="shared" si="5"/>
        <v>0</v>
      </c>
      <c r="D16" s="141">
        <f t="shared" si="5"/>
        <v>0</v>
      </c>
      <c r="E16" s="141">
        <f t="shared" si="5"/>
        <v>6</v>
      </c>
      <c r="F16" s="141">
        <f t="shared" si="5"/>
        <v>21</v>
      </c>
      <c r="G16" s="141">
        <f t="shared" si="5"/>
        <v>31</v>
      </c>
      <c r="H16" s="141">
        <f t="shared" si="5"/>
        <v>17</v>
      </c>
      <c r="I16" s="141">
        <f t="shared" si="5"/>
        <v>29</v>
      </c>
      <c r="J16" s="141">
        <f t="shared" si="5"/>
        <v>17</v>
      </c>
      <c r="K16" s="141">
        <f t="shared" si="5"/>
        <v>59</v>
      </c>
      <c r="L16" s="142">
        <f t="shared" si="6"/>
        <v>180</v>
      </c>
      <c r="M16" s="223"/>
      <c r="N16" s="140" t="s">
        <v>90</v>
      </c>
      <c r="O16" s="141">
        <f t="shared" si="7"/>
        <v>0</v>
      </c>
      <c r="P16" s="141">
        <f t="shared" si="7"/>
        <v>0</v>
      </c>
      <c r="Q16" s="141">
        <f t="shared" si="7"/>
        <v>4</v>
      </c>
      <c r="R16" s="141">
        <f t="shared" si="7"/>
        <v>11</v>
      </c>
      <c r="S16" s="141">
        <f t="shared" si="7"/>
        <v>20</v>
      </c>
      <c r="T16" s="141">
        <f t="shared" si="7"/>
        <v>11</v>
      </c>
      <c r="U16" s="141">
        <f t="shared" si="7"/>
        <v>18</v>
      </c>
      <c r="V16" s="141">
        <f t="shared" si="7"/>
        <v>12</v>
      </c>
      <c r="W16" s="141">
        <f t="shared" si="7"/>
        <v>23</v>
      </c>
      <c r="X16" s="142">
        <f t="shared" si="8"/>
        <v>99</v>
      </c>
      <c r="Y16" s="223"/>
      <c r="Z16" s="140" t="s">
        <v>90</v>
      </c>
      <c r="AA16" s="141">
        <f t="shared" si="9"/>
        <v>0</v>
      </c>
      <c r="AB16" s="141">
        <f t="shared" si="9"/>
        <v>0</v>
      </c>
      <c r="AC16" s="141">
        <f t="shared" si="9"/>
        <v>1</v>
      </c>
      <c r="AD16" s="141">
        <f t="shared" si="9"/>
        <v>3</v>
      </c>
      <c r="AE16" s="141">
        <f t="shared" si="9"/>
        <v>2</v>
      </c>
      <c r="AF16" s="141">
        <f t="shared" si="9"/>
        <v>2</v>
      </c>
      <c r="AG16" s="141">
        <f t="shared" si="9"/>
        <v>2</v>
      </c>
      <c r="AH16" s="141">
        <f t="shared" si="9"/>
        <v>1</v>
      </c>
      <c r="AI16" s="141">
        <f t="shared" si="9"/>
        <v>9</v>
      </c>
      <c r="AJ16" s="142">
        <f t="shared" si="10"/>
        <v>20</v>
      </c>
      <c r="AK16" s="223"/>
      <c r="AL16" s="140" t="s">
        <v>90</v>
      </c>
      <c r="AM16" s="141">
        <f t="shared" si="11"/>
        <v>0</v>
      </c>
      <c r="AN16" s="141">
        <f t="shared" si="11"/>
        <v>0</v>
      </c>
      <c r="AO16" s="141">
        <f t="shared" si="11"/>
        <v>0</v>
      </c>
      <c r="AP16" s="141">
        <f t="shared" si="11"/>
        <v>3</v>
      </c>
      <c r="AQ16" s="141">
        <f t="shared" si="11"/>
        <v>7</v>
      </c>
      <c r="AR16" s="141">
        <f t="shared" si="11"/>
        <v>1</v>
      </c>
      <c r="AS16" s="141">
        <f t="shared" si="11"/>
        <v>5</v>
      </c>
      <c r="AT16" s="141">
        <f t="shared" si="11"/>
        <v>4</v>
      </c>
      <c r="AU16" s="141">
        <f t="shared" si="11"/>
        <v>9</v>
      </c>
      <c r="AV16" s="142">
        <f t="shared" si="12"/>
        <v>29</v>
      </c>
      <c r="AW16" s="223"/>
      <c r="AX16" s="140" t="s">
        <v>90</v>
      </c>
      <c r="AY16" s="141">
        <f t="shared" si="13"/>
        <v>0</v>
      </c>
      <c r="AZ16" s="141">
        <f t="shared" si="13"/>
        <v>0</v>
      </c>
      <c r="BA16" s="141">
        <f t="shared" si="13"/>
        <v>1</v>
      </c>
      <c r="BB16" s="141">
        <f t="shared" si="13"/>
        <v>4</v>
      </c>
      <c r="BC16" s="141">
        <f t="shared" si="13"/>
        <v>2</v>
      </c>
      <c r="BD16" s="141">
        <f t="shared" si="13"/>
        <v>3</v>
      </c>
      <c r="BE16" s="141">
        <f t="shared" si="13"/>
        <v>4</v>
      </c>
      <c r="BF16" s="141">
        <f t="shared" si="13"/>
        <v>0</v>
      </c>
      <c r="BG16" s="141">
        <f t="shared" si="13"/>
        <v>18</v>
      </c>
      <c r="BH16" s="142">
        <f t="shared" si="14"/>
        <v>32</v>
      </c>
    </row>
    <row r="17" spans="1:60" ht="21" customHeight="1" x14ac:dyDescent="0.15">
      <c r="A17" s="224"/>
      <c r="B17" s="136" t="s">
        <v>132</v>
      </c>
      <c r="C17" s="137">
        <f>SUM(C9:C16)</f>
        <v>221</v>
      </c>
      <c r="D17" s="137">
        <f t="shared" ref="D17:K17" si="15">SUM(D9:D16)</f>
        <v>864</v>
      </c>
      <c r="E17" s="137">
        <f t="shared" si="15"/>
        <v>6258</v>
      </c>
      <c r="F17" s="137">
        <f t="shared" si="15"/>
        <v>8022</v>
      </c>
      <c r="G17" s="137">
        <f t="shared" si="15"/>
        <v>11572</v>
      </c>
      <c r="H17" s="137">
        <f t="shared" si="15"/>
        <v>4277</v>
      </c>
      <c r="I17" s="137">
        <f t="shared" si="15"/>
        <v>6442</v>
      </c>
      <c r="J17" s="137">
        <f t="shared" si="15"/>
        <v>1020</v>
      </c>
      <c r="K17" s="143">
        <f t="shared" si="15"/>
        <v>2437</v>
      </c>
      <c r="L17" s="144">
        <f>IF(L9+L10+L11+L12+L13+L14+L15+L16=C17+D17+E17+F17+G17+H17+I17+J17+K17,L9+L10+L11+L12+L13+L14+L15+L16,"‘間違っています’")</f>
        <v>41113</v>
      </c>
      <c r="M17" s="224"/>
      <c r="N17" s="136" t="s">
        <v>132</v>
      </c>
      <c r="O17" s="137">
        <f t="shared" ref="O17:W17" si="16">SUM(O9:O16)</f>
        <v>177</v>
      </c>
      <c r="P17" s="137">
        <f t="shared" si="16"/>
        <v>529</v>
      </c>
      <c r="Q17" s="137">
        <f t="shared" si="16"/>
        <v>3525</v>
      </c>
      <c r="R17" s="137">
        <f t="shared" si="16"/>
        <v>3919</v>
      </c>
      <c r="S17" s="137">
        <f t="shared" si="16"/>
        <v>5896</v>
      </c>
      <c r="T17" s="137">
        <f>SUM(T9:T16)</f>
        <v>2107</v>
      </c>
      <c r="U17" s="137">
        <f t="shared" si="16"/>
        <v>3023</v>
      </c>
      <c r="V17" s="137">
        <f t="shared" si="16"/>
        <v>603</v>
      </c>
      <c r="W17" s="143">
        <f t="shared" si="16"/>
        <v>1128</v>
      </c>
      <c r="X17" s="144">
        <f>IF(X9+X10+X11+X12+X13+X14+X15+X16=O17+P17+Q17+R17+S17+T17+U17+V17+W17,X9+X10+X11+X12+X13+X14+X15+X16,"‘間違っています’")</f>
        <v>20907</v>
      </c>
      <c r="Y17" s="224"/>
      <c r="Z17" s="136" t="s">
        <v>132</v>
      </c>
      <c r="AA17" s="137">
        <f t="shared" ref="AA17:AI17" si="17">SUM(AA9:AA16)</f>
        <v>15</v>
      </c>
      <c r="AB17" s="137">
        <f t="shared" si="17"/>
        <v>55</v>
      </c>
      <c r="AC17" s="137">
        <f t="shared" si="17"/>
        <v>668</v>
      </c>
      <c r="AD17" s="137">
        <f t="shared" si="17"/>
        <v>777</v>
      </c>
      <c r="AE17" s="137">
        <f t="shared" si="17"/>
        <v>957</v>
      </c>
      <c r="AF17" s="137">
        <f t="shared" si="17"/>
        <v>337</v>
      </c>
      <c r="AG17" s="137">
        <f t="shared" si="17"/>
        <v>547</v>
      </c>
      <c r="AH17" s="137">
        <f t="shared" si="17"/>
        <v>71</v>
      </c>
      <c r="AI17" s="143">
        <f t="shared" si="17"/>
        <v>253</v>
      </c>
      <c r="AJ17" s="144">
        <f>IF(AJ9+AJ10+AJ11+AJ12+AJ13+AJ14+AJ15+AJ16=AA17+AB17+AC17+AD17+AE17+AF17+AG17+AH17+AI17,AJ9+AJ10+AJ11+AJ12+AJ13+AJ14+AJ15+AJ16,"‘間違っています’")</f>
        <v>3680</v>
      </c>
      <c r="AK17" s="224"/>
      <c r="AL17" s="136" t="s">
        <v>132</v>
      </c>
      <c r="AM17" s="137">
        <f t="shared" ref="AM17:AU17" si="18">SUM(AM9:AM16)</f>
        <v>9</v>
      </c>
      <c r="AN17" s="137">
        <f t="shared" si="18"/>
        <v>88</v>
      </c>
      <c r="AO17" s="137">
        <f t="shared" si="18"/>
        <v>904</v>
      </c>
      <c r="AP17" s="137">
        <f t="shared" si="18"/>
        <v>1408</v>
      </c>
      <c r="AQ17" s="137">
        <f t="shared" si="18"/>
        <v>3030</v>
      </c>
      <c r="AR17" s="137">
        <f t="shared" si="18"/>
        <v>1043</v>
      </c>
      <c r="AS17" s="137">
        <f t="shared" si="18"/>
        <v>1540</v>
      </c>
      <c r="AT17" s="137">
        <f t="shared" si="18"/>
        <v>181</v>
      </c>
      <c r="AU17" s="143">
        <f t="shared" si="18"/>
        <v>646</v>
      </c>
      <c r="AV17" s="144">
        <f>IF(AV9+AV10+AV11+AV12+AV13+AV14+AV15+AV16=AM17+AN17+AO17+AP17+AQ17+AR17+AS17+AT17+AU17,AV9+AV10+AV11+AV12+AV13+AV14+AV15+AV16,"‘間違っています’")</f>
        <v>8849</v>
      </c>
      <c r="AW17" s="224"/>
      <c r="AX17" s="136" t="s">
        <v>132</v>
      </c>
      <c r="AY17" s="137">
        <f t="shared" ref="AY17:BG17" si="19">SUM(AY9:AY16)</f>
        <v>20</v>
      </c>
      <c r="AZ17" s="137">
        <f t="shared" si="19"/>
        <v>192</v>
      </c>
      <c r="BA17" s="137">
        <f t="shared" si="19"/>
        <v>1161</v>
      </c>
      <c r="BB17" s="137">
        <f t="shared" si="19"/>
        <v>1918</v>
      </c>
      <c r="BC17" s="137">
        <f t="shared" si="19"/>
        <v>1689</v>
      </c>
      <c r="BD17" s="137">
        <f t="shared" si="19"/>
        <v>790</v>
      </c>
      <c r="BE17" s="137">
        <f t="shared" si="19"/>
        <v>1332</v>
      </c>
      <c r="BF17" s="137">
        <f t="shared" si="19"/>
        <v>165</v>
      </c>
      <c r="BG17" s="143">
        <f t="shared" si="19"/>
        <v>410</v>
      </c>
      <c r="BH17" s="144">
        <f>IF(BH9+BH10+BH11+BH12+BH13+BH14+BH15+BH16=AY17+AZ17+BA17+BB17+BC17+BD17+BE17+BF17+BG17,BH9+BH10+BH11+BH12+BH13+BH14+BH15+BH16,"‘間違っています’")</f>
        <v>7677</v>
      </c>
    </row>
    <row r="18" spans="1:60" ht="13.5" customHeight="1" x14ac:dyDescent="0.15">
      <c r="A18" s="145" t="s">
        <v>141</v>
      </c>
      <c r="B18" s="225" t="s">
        <v>142</v>
      </c>
      <c r="C18" s="226"/>
      <c r="D18" s="226"/>
      <c r="E18" s="226"/>
      <c r="F18" s="226"/>
      <c r="G18" s="226"/>
      <c r="H18" s="226"/>
      <c r="I18" s="226"/>
      <c r="J18" s="226"/>
      <c r="K18" s="226"/>
      <c r="L18" s="226"/>
      <c r="M18" s="145" t="s">
        <v>141</v>
      </c>
      <c r="N18" s="225" t="s">
        <v>142</v>
      </c>
      <c r="O18" s="226"/>
      <c r="P18" s="226"/>
      <c r="Q18" s="226"/>
      <c r="R18" s="226"/>
      <c r="S18" s="226"/>
      <c r="T18" s="226"/>
      <c r="U18" s="226"/>
      <c r="V18" s="226"/>
      <c r="W18" s="226"/>
      <c r="X18" s="226"/>
      <c r="Y18" s="145" t="s">
        <v>141</v>
      </c>
      <c r="Z18" s="225" t="s">
        <v>142</v>
      </c>
      <c r="AA18" s="226"/>
      <c r="AB18" s="226"/>
      <c r="AC18" s="226"/>
      <c r="AD18" s="226"/>
      <c r="AE18" s="226"/>
      <c r="AF18" s="226"/>
      <c r="AG18" s="226"/>
      <c r="AH18" s="226"/>
      <c r="AI18" s="226"/>
      <c r="AJ18" s="226"/>
      <c r="AK18" s="145" t="s">
        <v>141</v>
      </c>
      <c r="AL18" s="225" t="s">
        <v>142</v>
      </c>
      <c r="AM18" s="226"/>
      <c r="AN18" s="226"/>
      <c r="AO18" s="226"/>
      <c r="AP18" s="226"/>
      <c r="AQ18" s="226"/>
      <c r="AR18" s="226"/>
      <c r="AS18" s="226"/>
      <c r="AT18" s="226"/>
      <c r="AU18" s="226"/>
      <c r="AV18" s="226"/>
      <c r="AW18" s="145" t="s">
        <v>141</v>
      </c>
      <c r="AX18" s="225" t="s">
        <v>142</v>
      </c>
      <c r="AY18" s="226"/>
      <c r="AZ18" s="226"/>
      <c r="BA18" s="226"/>
      <c r="BB18" s="226"/>
      <c r="BC18" s="226"/>
      <c r="BD18" s="226"/>
      <c r="BE18" s="226"/>
      <c r="BF18" s="226"/>
      <c r="BG18" s="226"/>
      <c r="BH18" s="226"/>
    </row>
    <row r="19" spans="1:60" x14ac:dyDescent="0.15">
      <c r="B19" s="227"/>
      <c r="C19" s="227"/>
      <c r="D19" s="227"/>
      <c r="E19" s="227"/>
      <c r="F19" s="227"/>
      <c r="G19" s="227"/>
      <c r="H19" s="227"/>
      <c r="I19" s="227"/>
      <c r="J19" s="227"/>
      <c r="K19" s="227"/>
      <c r="L19" s="227"/>
      <c r="N19" s="227"/>
      <c r="O19" s="227"/>
      <c r="P19" s="227"/>
      <c r="Q19" s="227"/>
      <c r="R19" s="227"/>
      <c r="S19" s="227"/>
      <c r="T19" s="227"/>
      <c r="U19" s="227"/>
      <c r="V19" s="227"/>
      <c r="W19" s="227"/>
      <c r="X19" s="227"/>
      <c r="Z19" s="227"/>
      <c r="AA19" s="227"/>
      <c r="AB19" s="227"/>
      <c r="AC19" s="227"/>
      <c r="AD19" s="227"/>
      <c r="AE19" s="227"/>
      <c r="AF19" s="227"/>
      <c r="AG19" s="227"/>
      <c r="AH19" s="227"/>
      <c r="AI19" s="227"/>
      <c r="AJ19" s="227"/>
      <c r="AL19" s="227"/>
      <c r="AM19" s="227"/>
      <c r="AN19" s="227"/>
      <c r="AO19" s="227"/>
      <c r="AP19" s="227"/>
      <c r="AQ19" s="227"/>
      <c r="AR19" s="227"/>
      <c r="AS19" s="227"/>
      <c r="AT19" s="227"/>
      <c r="AU19" s="227"/>
      <c r="AV19" s="227"/>
      <c r="AX19" s="227"/>
      <c r="AY19" s="227"/>
      <c r="AZ19" s="227"/>
      <c r="BA19" s="227"/>
      <c r="BB19" s="227"/>
      <c r="BC19" s="227"/>
      <c r="BD19" s="227"/>
      <c r="BE19" s="227"/>
      <c r="BF19" s="227"/>
      <c r="BG19" s="227"/>
      <c r="BH19" s="227"/>
    </row>
    <row r="20" spans="1:60" x14ac:dyDescent="0.15">
      <c r="A20" s="146"/>
      <c r="B20" s="147"/>
      <c r="C20" s="148"/>
      <c r="D20" s="147"/>
      <c r="E20" s="147"/>
      <c r="F20" s="147"/>
      <c r="G20" s="147"/>
      <c r="H20" s="147"/>
      <c r="I20" s="147"/>
      <c r="J20" s="147"/>
      <c r="K20" s="147"/>
      <c r="L20" s="147"/>
      <c r="M20" s="146"/>
      <c r="N20" s="147"/>
      <c r="O20" s="148"/>
      <c r="P20" s="147"/>
      <c r="Q20" s="147"/>
      <c r="R20" s="147"/>
      <c r="S20" s="147"/>
      <c r="T20" s="147"/>
      <c r="U20" s="147"/>
      <c r="V20" s="147"/>
      <c r="W20" s="147"/>
      <c r="X20" s="147"/>
      <c r="Y20" s="146"/>
      <c r="Z20" s="147"/>
      <c r="AA20" s="148"/>
      <c r="AB20" s="147"/>
      <c r="AC20" s="147"/>
      <c r="AD20" s="147"/>
      <c r="AE20" s="147"/>
      <c r="AF20" s="147"/>
      <c r="AG20" s="147"/>
      <c r="AH20" s="147"/>
      <c r="AI20" s="147"/>
      <c r="AJ20" s="147"/>
      <c r="AK20" s="146"/>
      <c r="AL20" s="147"/>
      <c r="AM20" s="148"/>
      <c r="AN20" s="147"/>
      <c r="AO20" s="147"/>
      <c r="AP20" s="147"/>
      <c r="AQ20" s="147"/>
      <c r="AR20" s="147"/>
      <c r="AS20" s="147"/>
      <c r="AT20" s="147"/>
      <c r="AU20" s="147"/>
      <c r="AV20" s="147"/>
      <c r="AW20" s="146"/>
      <c r="AX20" s="147"/>
      <c r="AY20" s="148"/>
      <c r="AZ20" s="147"/>
      <c r="BA20" s="147"/>
      <c r="BB20" s="149"/>
      <c r="BC20" s="149"/>
      <c r="BD20" s="149"/>
      <c r="BE20" s="149"/>
      <c r="BF20" s="149"/>
      <c r="BG20" s="149"/>
      <c r="BH20" s="149"/>
    </row>
    <row r="21" spans="1:60" x14ac:dyDescent="0.15">
      <c r="A21" s="125" t="s">
        <v>143</v>
      </c>
      <c r="K21" s="125" t="s">
        <v>120</v>
      </c>
      <c r="M21" s="125" t="s">
        <v>143</v>
      </c>
      <c r="W21" s="125" t="s">
        <v>120</v>
      </c>
      <c r="Y21" s="125" t="s">
        <v>143</v>
      </c>
      <c r="AI21" s="125" t="s">
        <v>120</v>
      </c>
      <c r="AK21" s="125" t="s">
        <v>143</v>
      </c>
      <c r="AU21" s="125" t="s">
        <v>120</v>
      </c>
      <c r="AW21" s="125" t="s">
        <v>143</v>
      </c>
      <c r="BG21" s="125" t="s">
        <v>120</v>
      </c>
    </row>
    <row r="22" spans="1:60" ht="21" customHeight="1" x14ac:dyDescent="0.15">
      <c r="A22" s="219" t="s">
        <v>121</v>
      </c>
      <c r="B22" s="219"/>
      <c r="C22" s="219" t="s">
        <v>122</v>
      </c>
      <c r="D22" s="219"/>
      <c r="E22" s="219"/>
      <c r="F22" s="219"/>
      <c r="G22" s="219"/>
      <c r="H22" s="219"/>
      <c r="I22" s="219"/>
      <c r="J22" s="219"/>
      <c r="K22" s="219"/>
      <c r="L22" s="219"/>
      <c r="M22" s="219" t="s">
        <v>121</v>
      </c>
      <c r="N22" s="219"/>
      <c r="O22" s="219" t="s">
        <v>122</v>
      </c>
      <c r="P22" s="219"/>
      <c r="Q22" s="219"/>
      <c r="R22" s="219"/>
      <c r="S22" s="219"/>
      <c r="T22" s="219"/>
      <c r="U22" s="219"/>
      <c r="V22" s="219"/>
      <c r="W22" s="219"/>
      <c r="X22" s="219"/>
      <c r="Y22" s="219" t="s">
        <v>121</v>
      </c>
      <c r="Z22" s="219"/>
      <c r="AA22" s="219" t="s">
        <v>122</v>
      </c>
      <c r="AB22" s="219"/>
      <c r="AC22" s="219"/>
      <c r="AD22" s="219"/>
      <c r="AE22" s="219"/>
      <c r="AF22" s="219"/>
      <c r="AG22" s="219"/>
      <c r="AH22" s="219"/>
      <c r="AI22" s="219"/>
      <c r="AJ22" s="219"/>
      <c r="AK22" s="219" t="s">
        <v>121</v>
      </c>
      <c r="AL22" s="219"/>
      <c r="AM22" s="219" t="s">
        <v>122</v>
      </c>
      <c r="AN22" s="219"/>
      <c r="AO22" s="219"/>
      <c r="AP22" s="219"/>
      <c r="AQ22" s="219"/>
      <c r="AR22" s="219"/>
      <c r="AS22" s="219"/>
      <c r="AT22" s="219"/>
      <c r="AU22" s="219"/>
      <c r="AV22" s="219"/>
      <c r="AW22" s="219" t="s">
        <v>121</v>
      </c>
      <c r="AX22" s="219"/>
      <c r="AY22" s="219" t="s">
        <v>122</v>
      </c>
      <c r="AZ22" s="219"/>
      <c r="BA22" s="219"/>
      <c r="BB22" s="219"/>
      <c r="BC22" s="219"/>
      <c r="BD22" s="219"/>
      <c r="BE22" s="219"/>
      <c r="BF22" s="219"/>
      <c r="BG22" s="219"/>
      <c r="BH22" s="219"/>
    </row>
    <row r="23" spans="1:60" ht="21" customHeight="1" thickBot="1" x14ac:dyDescent="0.2">
      <c r="A23" s="220"/>
      <c r="B23" s="220"/>
      <c r="C23" s="133" t="s">
        <v>123</v>
      </c>
      <c r="D23" s="133" t="s">
        <v>124</v>
      </c>
      <c r="E23" s="133" t="s">
        <v>125</v>
      </c>
      <c r="F23" s="133" t="s">
        <v>126</v>
      </c>
      <c r="G23" s="133" t="s">
        <v>127</v>
      </c>
      <c r="H23" s="133" t="s">
        <v>128</v>
      </c>
      <c r="I23" s="133" t="s">
        <v>129</v>
      </c>
      <c r="J23" s="133" t="s">
        <v>130</v>
      </c>
      <c r="K23" s="134" t="s">
        <v>131</v>
      </c>
      <c r="L23" s="135" t="s">
        <v>132</v>
      </c>
      <c r="M23" s="220"/>
      <c r="N23" s="220"/>
      <c r="O23" s="133" t="s">
        <v>123</v>
      </c>
      <c r="P23" s="133" t="s">
        <v>124</v>
      </c>
      <c r="Q23" s="133" t="s">
        <v>125</v>
      </c>
      <c r="R23" s="133" t="s">
        <v>126</v>
      </c>
      <c r="S23" s="133" t="s">
        <v>127</v>
      </c>
      <c r="T23" s="133" t="s">
        <v>128</v>
      </c>
      <c r="U23" s="133" t="s">
        <v>129</v>
      </c>
      <c r="V23" s="133" t="s">
        <v>130</v>
      </c>
      <c r="W23" s="134" t="s">
        <v>131</v>
      </c>
      <c r="X23" s="135" t="s">
        <v>132</v>
      </c>
      <c r="Y23" s="220"/>
      <c r="Z23" s="220"/>
      <c r="AA23" s="133" t="s">
        <v>123</v>
      </c>
      <c r="AB23" s="133" t="s">
        <v>124</v>
      </c>
      <c r="AC23" s="133" t="s">
        <v>125</v>
      </c>
      <c r="AD23" s="133" t="s">
        <v>126</v>
      </c>
      <c r="AE23" s="133" t="s">
        <v>127</v>
      </c>
      <c r="AF23" s="133" t="s">
        <v>128</v>
      </c>
      <c r="AG23" s="133" t="s">
        <v>129</v>
      </c>
      <c r="AH23" s="133" t="s">
        <v>130</v>
      </c>
      <c r="AI23" s="134" t="s">
        <v>131</v>
      </c>
      <c r="AJ23" s="135" t="s">
        <v>132</v>
      </c>
      <c r="AK23" s="220"/>
      <c r="AL23" s="220"/>
      <c r="AM23" s="133" t="s">
        <v>123</v>
      </c>
      <c r="AN23" s="133" t="s">
        <v>124</v>
      </c>
      <c r="AO23" s="133" t="s">
        <v>125</v>
      </c>
      <c r="AP23" s="133" t="s">
        <v>126</v>
      </c>
      <c r="AQ23" s="133" t="s">
        <v>127</v>
      </c>
      <c r="AR23" s="133" t="s">
        <v>128</v>
      </c>
      <c r="AS23" s="133" t="s">
        <v>129</v>
      </c>
      <c r="AT23" s="133" t="s">
        <v>130</v>
      </c>
      <c r="AU23" s="134" t="s">
        <v>131</v>
      </c>
      <c r="AV23" s="135" t="s">
        <v>132</v>
      </c>
      <c r="AW23" s="220"/>
      <c r="AX23" s="220"/>
      <c r="AY23" s="133" t="s">
        <v>123</v>
      </c>
      <c r="AZ23" s="133" t="s">
        <v>124</v>
      </c>
      <c r="BA23" s="133" t="s">
        <v>125</v>
      </c>
      <c r="BB23" s="133" t="s">
        <v>126</v>
      </c>
      <c r="BC23" s="133" t="s">
        <v>127</v>
      </c>
      <c r="BD23" s="133" t="s">
        <v>128</v>
      </c>
      <c r="BE23" s="133" t="s">
        <v>129</v>
      </c>
      <c r="BF23" s="133" t="s">
        <v>130</v>
      </c>
      <c r="BG23" s="134" t="s">
        <v>131</v>
      </c>
      <c r="BH23" s="135" t="s">
        <v>132</v>
      </c>
    </row>
    <row r="24" spans="1:60" ht="21" customHeight="1" thickTop="1" x14ac:dyDescent="0.15">
      <c r="A24" s="222" t="s">
        <v>133</v>
      </c>
      <c r="B24" s="136" t="s">
        <v>123</v>
      </c>
      <c r="C24" s="150">
        <f>+O24+AA24+AM24+AY24</f>
        <v>102</v>
      </c>
      <c r="D24" s="150">
        <f t="shared" ref="D24:K31" si="20">+P24+AB24+AN24+AZ24</f>
        <v>275</v>
      </c>
      <c r="E24" s="150">
        <f t="shared" si="20"/>
        <v>1477</v>
      </c>
      <c r="F24" s="150">
        <f t="shared" si="20"/>
        <v>1086</v>
      </c>
      <c r="G24" s="150">
        <f t="shared" si="20"/>
        <v>1016</v>
      </c>
      <c r="H24" s="150">
        <f t="shared" si="20"/>
        <v>306</v>
      </c>
      <c r="I24" s="150">
        <f t="shared" si="20"/>
        <v>194</v>
      </c>
      <c r="J24" s="150">
        <f t="shared" si="20"/>
        <v>26</v>
      </c>
      <c r="K24" s="150">
        <f t="shared" si="20"/>
        <v>49</v>
      </c>
      <c r="L24" s="138">
        <f>SUM(C24:K24)</f>
        <v>4531</v>
      </c>
      <c r="M24" s="222" t="s">
        <v>135</v>
      </c>
      <c r="N24" s="136" t="s">
        <v>123</v>
      </c>
      <c r="O24" s="151">
        <v>95</v>
      </c>
      <c r="P24" s="151">
        <v>177</v>
      </c>
      <c r="Q24" s="151">
        <v>967</v>
      </c>
      <c r="R24" s="151">
        <v>538</v>
      </c>
      <c r="S24" s="151">
        <v>557</v>
      </c>
      <c r="T24" s="151">
        <v>152</v>
      </c>
      <c r="U24" s="151">
        <v>86</v>
      </c>
      <c r="V24" s="151">
        <v>10</v>
      </c>
      <c r="W24" s="152">
        <v>27</v>
      </c>
      <c r="X24" s="138">
        <f>SUM(O24:W24)</f>
        <v>2609</v>
      </c>
      <c r="Y24" s="222" t="s">
        <v>135</v>
      </c>
      <c r="Z24" s="136" t="s">
        <v>123</v>
      </c>
      <c r="AA24" s="151">
        <v>1</v>
      </c>
      <c r="AB24" s="151">
        <v>11</v>
      </c>
      <c r="AC24" s="151">
        <v>56</v>
      </c>
      <c r="AD24" s="151">
        <v>61</v>
      </c>
      <c r="AE24" s="151">
        <v>64</v>
      </c>
      <c r="AF24" s="151">
        <v>13</v>
      </c>
      <c r="AG24" s="151">
        <v>10</v>
      </c>
      <c r="AH24" s="151">
        <v>2</v>
      </c>
      <c r="AI24" s="152">
        <v>3</v>
      </c>
      <c r="AJ24" s="138">
        <f>SUM(AA24:AI24)</f>
        <v>221</v>
      </c>
      <c r="AK24" s="222" t="s">
        <v>135</v>
      </c>
      <c r="AL24" s="136" t="s">
        <v>123</v>
      </c>
      <c r="AM24" s="151">
        <v>3</v>
      </c>
      <c r="AN24" s="151">
        <v>20</v>
      </c>
      <c r="AO24" s="151">
        <v>113</v>
      </c>
      <c r="AP24" s="151">
        <v>137</v>
      </c>
      <c r="AQ24" s="151">
        <v>190</v>
      </c>
      <c r="AR24" s="151">
        <v>53</v>
      </c>
      <c r="AS24" s="151">
        <v>27</v>
      </c>
      <c r="AT24" s="151">
        <v>5</v>
      </c>
      <c r="AU24" s="152">
        <v>12</v>
      </c>
      <c r="AV24" s="138">
        <f>SUM(AM24:AU24)</f>
        <v>560</v>
      </c>
      <c r="AW24" s="222" t="s">
        <v>135</v>
      </c>
      <c r="AX24" s="136" t="s">
        <v>123</v>
      </c>
      <c r="AY24" s="151">
        <v>3</v>
      </c>
      <c r="AZ24" s="151">
        <v>67</v>
      </c>
      <c r="BA24" s="151">
        <v>341</v>
      </c>
      <c r="BB24" s="151">
        <v>350</v>
      </c>
      <c r="BC24" s="151">
        <v>205</v>
      </c>
      <c r="BD24" s="151">
        <v>88</v>
      </c>
      <c r="BE24" s="151">
        <v>71</v>
      </c>
      <c r="BF24" s="151">
        <v>9</v>
      </c>
      <c r="BG24" s="152">
        <v>7</v>
      </c>
      <c r="BH24" s="138">
        <f>SUM(AY24:BG24)</f>
        <v>1141</v>
      </c>
    </row>
    <row r="25" spans="1:60" ht="21" customHeight="1" x14ac:dyDescent="0.15">
      <c r="A25" s="223"/>
      <c r="B25" s="139" t="s">
        <v>136</v>
      </c>
      <c r="C25" s="150">
        <f t="shared" ref="C25:C31" si="21">+O25+AA25+AM25+AY25</f>
        <v>37</v>
      </c>
      <c r="D25" s="150">
        <f t="shared" si="20"/>
        <v>275</v>
      </c>
      <c r="E25" s="150">
        <f t="shared" si="20"/>
        <v>1501</v>
      </c>
      <c r="F25" s="150">
        <f t="shared" si="20"/>
        <v>1554</v>
      </c>
      <c r="G25" s="150">
        <f t="shared" si="20"/>
        <v>1839</v>
      </c>
      <c r="H25" s="150">
        <f t="shared" si="20"/>
        <v>447</v>
      </c>
      <c r="I25" s="150">
        <f t="shared" si="20"/>
        <v>291</v>
      </c>
      <c r="J25" s="150">
        <f t="shared" si="20"/>
        <v>52</v>
      </c>
      <c r="K25" s="150">
        <f t="shared" si="20"/>
        <v>45</v>
      </c>
      <c r="L25" s="138">
        <f t="shared" ref="L25:L31" si="22">SUM(C25:K25)</f>
        <v>6041</v>
      </c>
      <c r="M25" s="223"/>
      <c r="N25" s="139" t="s">
        <v>136</v>
      </c>
      <c r="O25" s="153">
        <v>31</v>
      </c>
      <c r="P25" s="153">
        <v>165</v>
      </c>
      <c r="Q25" s="153">
        <v>826</v>
      </c>
      <c r="R25" s="153">
        <v>738</v>
      </c>
      <c r="S25" s="153">
        <v>949</v>
      </c>
      <c r="T25" s="153">
        <v>206</v>
      </c>
      <c r="U25" s="153">
        <v>140</v>
      </c>
      <c r="V25" s="153">
        <v>23</v>
      </c>
      <c r="W25" s="154">
        <v>18</v>
      </c>
      <c r="X25" s="138">
        <f t="shared" ref="X25:X31" si="23">SUM(O25:W25)</f>
        <v>3096</v>
      </c>
      <c r="Y25" s="223"/>
      <c r="Z25" s="139" t="s">
        <v>136</v>
      </c>
      <c r="AA25" s="153">
        <v>1</v>
      </c>
      <c r="AB25" s="153">
        <v>19</v>
      </c>
      <c r="AC25" s="153">
        <v>196</v>
      </c>
      <c r="AD25" s="153">
        <v>168</v>
      </c>
      <c r="AE25" s="153">
        <v>166</v>
      </c>
      <c r="AF25" s="153">
        <v>45</v>
      </c>
      <c r="AG25" s="153">
        <v>27</v>
      </c>
      <c r="AH25" s="153">
        <v>7</v>
      </c>
      <c r="AI25" s="154">
        <v>3</v>
      </c>
      <c r="AJ25" s="138">
        <f t="shared" ref="AJ25:AJ31" si="24">SUM(AA25:AI25)</f>
        <v>632</v>
      </c>
      <c r="AK25" s="223"/>
      <c r="AL25" s="139" t="s">
        <v>136</v>
      </c>
      <c r="AM25" s="153">
        <v>1</v>
      </c>
      <c r="AN25" s="153">
        <v>32</v>
      </c>
      <c r="AO25" s="153">
        <v>217</v>
      </c>
      <c r="AP25" s="153">
        <v>246</v>
      </c>
      <c r="AQ25" s="153">
        <v>451</v>
      </c>
      <c r="AR25" s="153">
        <v>90</v>
      </c>
      <c r="AS25" s="153">
        <v>46</v>
      </c>
      <c r="AT25" s="153">
        <v>7</v>
      </c>
      <c r="AU25" s="154">
        <v>7</v>
      </c>
      <c r="AV25" s="138">
        <f t="shared" ref="AV25:AV31" si="25">SUM(AM25:AU25)</f>
        <v>1097</v>
      </c>
      <c r="AW25" s="223"/>
      <c r="AX25" s="139" t="s">
        <v>136</v>
      </c>
      <c r="AY25" s="153">
        <v>4</v>
      </c>
      <c r="AZ25" s="153">
        <v>59</v>
      </c>
      <c r="BA25" s="153">
        <v>262</v>
      </c>
      <c r="BB25" s="153">
        <v>402</v>
      </c>
      <c r="BC25" s="153">
        <v>273</v>
      </c>
      <c r="BD25" s="153">
        <v>106</v>
      </c>
      <c r="BE25" s="153">
        <v>78</v>
      </c>
      <c r="BF25" s="153">
        <v>15</v>
      </c>
      <c r="BG25" s="154">
        <v>17</v>
      </c>
      <c r="BH25" s="138">
        <f t="shared" ref="BH25:BH31" si="26">SUM(AY25:BG25)</f>
        <v>1216</v>
      </c>
    </row>
    <row r="26" spans="1:60" ht="21" customHeight="1" x14ac:dyDescent="0.15">
      <c r="A26" s="223"/>
      <c r="B26" s="139" t="s">
        <v>137</v>
      </c>
      <c r="C26" s="150">
        <f t="shared" si="21"/>
        <v>17</v>
      </c>
      <c r="D26" s="150">
        <f t="shared" si="20"/>
        <v>102</v>
      </c>
      <c r="E26" s="150">
        <f t="shared" si="20"/>
        <v>868</v>
      </c>
      <c r="F26" s="150">
        <f t="shared" si="20"/>
        <v>955</v>
      </c>
      <c r="G26" s="150">
        <f t="shared" si="20"/>
        <v>1370</v>
      </c>
      <c r="H26" s="150">
        <f t="shared" si="20"/>
        <v>273</v>
      </c>
      <c r="I26" s="150">
        <f t="shared" si="20"/>
        <v>155</v>
      </c>
      <c r="J26" s="150">
        <f t="shared" si="20"/>
        <v>20</v>
      </c>
      <c r="K26" s="150">
        <f t="shared" si="20"/>
        <v>19</v>
      </c>
      <c r="L26" s="138">
        <f t="shared" si="22"/>
        <v>3779</v>
      </c>
      <c r="M26" s="223"/>
      <c r="N26" s="139" t="s">
        <v>137</v>
      </c>
      <c r="O26" s="153">
        <v>13</v>
      </c>
      <c r="P26" s="153">
        <v>71</v>
      </c>
      <c r="Q26" s="153">
        <v>603</v>
      </c>
      <c r="R26" s="153">
        <v>569</v>
      </c>
      <c r="S26" s="153">
        <v>839</v>
      </c>
      <c r="T26" s="153">
        <v>166</v>
      </c>
      <c r="U26" s="153">
        <v>106</v>
      </c>
      <c r="V26" s="153">
        <v>11</v>
      </c>
      <c r="W26" s="154">
        <v>7</v>
      </c>
      <c r="X26" s="138">
        <f t="shared" si="23"/>
        <v>2385</v>
      </c>
      <c r="Y26" s="223"/>
      <c r="Z26" s="139" t="s">
        <v>137</v>
      </c>
      <c r="AA26" s="153">
        <v>1</v>
      </c>
      <c r="AB26" s="153">
        <v>6</v>
      </c>
      <c r="AC26" s="153">
        <v>65</v>
      </c>
      <c r="AD26" s="153">
        <v>71</v>
      </c>
      <c r="AE26" s="153">
        <v>71</v>
      </c>
      <c r="AF26" s="153">
        <v>21</v>
      </c>
      <c r="AG26" s="153">
        <v>14</v>
      </c>
      <c r="AH26" s="153">
        <v>1</v>
      </c>
      <c r="AI26" s="154">
        <v>1</v>
      </c>
      <c r="AJ26" s="138">
        <f t="shared" si="24"/>
        <v>251</v>
      </c>
      <c r="AK26" s="223"/>
      <c r="AL26" s="139" t="s">
        <v>137</v>
      </c>
      <c r="AM26" s="153">
        <v>1</v>
      </c>
      <c r="AN26" s="153">
        <v>16</v>
      </c>
      <c r="AO26" s="153">
        <v>107</v>
      </c>
      <c r="AP26" s="153">
        <v>155</v>
      </c>
      <c r="AQ26" s="153">
        <v>343</v>
      </c>
      <c r="AR26" s="153">
        <v>52</v>
      </c>
      <c r="AS26" s="153">
        <v>16</v>
      </c>
      <c r="AT26" s="153">
        <v>3</v>
      </c>
      <c r="AU26" s="154">
        <v>3</v>
      </c>
      <c r="AV26" s="138">
        <f t="shared" si="25"/>
        <v>696</v>
      </c>
      <c r="AW26" s="223"/>
      <c r="AX26" s="139" t="s">
        <v>137</v>
      </c>
      <c r="AY26" s="153">
        <v>2</v>
      </c>
      <c r="AZ26" s="153">
        <v>9</v>
      </c>
      <c r="BA26" s="153">
        <v>93</v>
      </c>
      <c r="BB26" s="153">
        <v>160</v>
      </c>
      <c r="BC26" s="153">
        <v>117</v>
      </c>
      <c r="BD26" s="153">
        <v>34</v>
      </c>
      <c r="BE26" s="153">
        <v>19</v>
      </c>
      <c r="BF26" s="153">
        <v>5</v>
      </c>
      <c r="BG26" s="154">
        <v>8</v>
      </c>
      <c r="BH26" s="138">
        <f t="shared" si="26"/>
        <v>447</v>
      </c>
    </row>
    <row r="27" spans="1:60" ht="21" customHeight="1" x14ac:dyDescent="0.15">
      <c r="A27" s="223"/>
      <c r="B27" s="139" t="s">
        <v>138</v>
      </c>
      <c r="C27" s="150">
        <f t="shared" si="21"/>
        <v>34</v>
      </c>
      <c r="D27" s="150">
        <f t="shared" si="20"/>
        <v>133</v>
      </c>
      <c r="E27" s="150">
        <f t="shared" si="20"/>
        <v>1697</v>
      </c>
      <c r="F27" s="150">
        <f t="shared" si="20"/>
        <v>2317</v>
      </c>
      <c r="G27" s="150">
        <f t="shared" si="20"/>
        <v>3210</v>
      </c>
      <c r="H27" s="150">
        <f t="shared" si="20"/>
        <v>588</v>
      </c>
      <c r="I27" s="150">
        <f t="shared" si="20"/>
        <v>523</v>
      </c>
      <c r="J27" s="150">
        <f t="shared" si="20"/>
        <v>88</v>
      </c>
      <c r="K27" s="150">
        <f t="shared" si="20"/>
        <v>74</v>
      </c>
      <c r="L27" s="138">
        <f t="shared" si="22"/>
        <v>8664</v>
      </c>
      <c r="M27" s="223"/>
      <c r="N27" s="139" t="s">
        <v>138</v>
      </c>
      <c r="O27" s="153">
        <v>19</v>
      </c>
      <c r="P27" s="153">
        <v>68</v>
      </c>
      <c r="Q27" s="153">
        <v>840</v>
      </c>
      <c r="R27" s="153">
        <v>1116</v>
      </c>
      <c r="S27" s="153">
        <v>1519</v>
      </c>
      <c r="T27" s="153">
        <v>284</v>
      </c>
      <c r="U27" s="153">
        <v>248</v>
      </c>
      <c r="V27" s="153">
        <v>38</v>
      </c>
      <c r="W27" s="154">
        <v>30</v>
      </c>
      <c r="X27" s="138">
        <f t="shared" si="23"/>
        <v>4162</v>
      </c>
      <c r="Y27" s="223"/>
      <c r="Z27" s="139" t="s">
        <v>138</v>
      </c>
      <c r="AA27" s="153">
        <v>4</v>
      </c>
      <c r="AB27" s="153">
        <v>12</v>
      </c>
      <c r="AC27" s="153">
        <v>235</v>
      </c>
      <c r="AD27" s="153">
        <v>222</v>
      </c>
      <c r="AE27" s="153">
        <v>317</v>
      </c>
      <c r="AF27" s="153">
        <v>50</v>
      </c>
      <c r="AG27" s="153">
        <v>39</v>
      </c>
      <c r="AH27" s="153">
        <v>11</v>
      </c>
      <c r="AI27" s="154">
        <v>5</v>
      </c>
      <c r="AJ27" s="138">
        <f t="shared" si="24"/>
        <v>895</v>
      </c>
      <c r="AK27" s="223"/>
      <c r="AL27" s="139" t="s">
        <v>138</v>
      </c>
      <c r="AM27" s="153">
        <v>2</v>
      </c>
      <c r="AN27" s="153">
        <v>12</v>
      </c>
      <c r="AO27" s="153">
        <v>294</v>
      </c>
      <c r="AP27" s="153">
        <v>409</v>
      </c>
      <c r="AQ27" s="153">
        <v>881</v>
      </c>
      <c r="AR27" s="153">
        <v>119</v>
      </c>
      <c r="AS27" s="153">
        <v>92</v>
      </c>
      <c r="AT27" s="153">
        <v>17</v>
      </c>
      <c r="AU27" s="154">
        <v>13</v>
      </c>
      <c r="AV27" s="138">
        <f t="shared" si="25"/>
        <v>1839</v>
      </c>
      <c r="AW27" s="223"/>
      <c r="AX27" s="139" t="s">
        <v>138</v>
      </c>
      <c r="AY27" s="153">
        <v>9</v>
      </c>
      <c r="AZ27" s="153">
        <v>41</v>
      </c>
      <c r="BA27" s="153">
        <v>328</v>
      </c>
      <c r="BB27" s="153">
        <v>570</v>
      </c>
      <c r="BC27" s="153">
        <v>493</v>
      </c>
      <c r="BD27" s="153">
        <v>135</v>
      </c>
      <c r="BE27" s="153">
        <v>144</v>
      </c>
      <c r="BF27" s="153">
        <v>22</v>
      </c>
      <c r="BG27" s="154">
        <v>26</v>
      </c>
      <c r="BH27" s="138">
        <f t="shared" si="26"/>
        <v>1768</v>
      </c>
    </row>
    <row r="28" spans="1:60" ht="21" customHeight="1" x14ac:dyDescent="0.15">
      <c r="A28" s="223"/>
      <c r="B28" s="139" t="s">
        <v>139</v>
      </c>
      <c r="C28" s="150">
        <f t="shared" si="21"/>
        <v>15</v>
      </c>
      <c r="D28" s="150">
        <f t="shared" si="20"/>
        <v>37</v>
      </c>
      <c r="E28" s="150">
        <f t="shared" si="20"/>
        <v>449</v>
      </c>
      <c r="F28" s="150">
        <f t="shared" si="20"/>
        <v>893</v>
      </c>
      <c r="G28" s="150">
        <f t="shared" si="20"/>
        <v>1292</v>
      </c>
      <c r="H28" s="150">
        <f t="shared" si="20"/>
        <v>449</v>
      </c>
      <c r="I28" s="150">
        <f>+U28+AG28+AS28+BE28</f>
        <v>678</v>
      </c>
      <c r="J28" s="150">
        <f t="shared" si="20"/>
        <v>114</v>
      </c>
      <c r="K28" s="150">
        <f t="shared" si="20"/>
        <v>167</v>
      </c>
      <c r="L28" s="138">
        <f t="shared" si="22"/>
        <v>4094</v>
      </c>
      <c r="M28" s="223"/>
      <c r="N28" s="139" t="s">
        <v>139</v>
      </c>
      <c r="O28" s="153">
        <v>6</v>
      </c>
      <c r="P28" s="153">
        <v>18</v>
      </c>
      <c r="Q28" s="153">
        <v>181</v>
      </c>
      <c r="R28" s="153">
        <v>447</v>
      </c>
      <c r="S28" s="153">
        <v>677</v>
      </c>
      <c r="T28" s="153">
        <v>219</v>
      </c>
      <c r="U28" s="153">
        <v>381</v>
      </c>
      <c r="V28" s="153">
        <v>68</v>
      </c>
      <c r="W28" s="154">
        <v>56</v>
      </c>
      <c r="X28" s="138">
        <f t="shared" si="23"/>
        <v>2053</v>
      </c>
      <c r="Y28" s="223"/>
      <c r="Z28" s="139" t="s">
        <v>139</v>
      </c>
      <c r="AA28" s="153">
        <v>6</v>
      </c>
      <c r="AB28" s="153">
        <v>6</v>
      </c>
      <c r="AC28" s="153">
        <v>64</v>
      </c>
      <c r="AD28" s="153">
        <v>111</v>
      </c>
      <c r="AE28" s="153">
        <v>98</v>
      </c>
      <c r="AF28" s="153">
        <v>30</v>
      </c>
      <c r="AG28" s="153">
        <v>74</v>
      </c>
      <c r="AH28" s="153">
        <v>9</v>
      </c>
      <c r="AI28" s="154">
        <v>19</v>
      </c>
      <c r="AJ28" s="138">
        <f t="shared" si="24"/>
        <v>417</v>
      </c>
      <c r="AK28" s="223"/>
      <c r="AL28" s="139" t="s">
        <v>139</v>
      </c>
      <c r="AM28" s="153">
        <v>1</v>
      </c>
      <c r="AN28" s="153">
        <v>3</v>
      </c>
      <c r="AO28" s="153">
        <v>104</v>
      </c>
      <c r="AP28" s="153">
        <v>149</v>
      </c>
      <c r="AQ28" s="153">
        <v>322</v>
      </c>
      <c r="AR28" s="153">
        <v>110</v>
      </c>
      <c r="AS28" s="153">
        <v>106</v>
      </c>
      <c r="AT28" s="153">
        <v>17</v>
      </c>
      <c r="AU28" s="154">
        <v>34</v>
      </c>
      <c r="AV28" s="138">
        <f t="shared" si="25"/>
        <v>846</v>
      </c>
      <c r="AW28" s="223"/>
      <c r="AX28" s="139" t="s">
        <v>139</v>
      </c>
      <c r="AY28" s="153">
        <v>2</v>
      </c>
      <c r="AZ28" s="153">
        <v>10</v>
      </c>
      <c r="BA28" s="153">
        <v>100</v>
      </c>
      <c r="BB28" s="153">
        <v>186</v>
      </c>
      <c r="BC28" s="153">
        <v>195</v>
      </c>
      <c r="BD28" s="153">
        <v>90</v>
      </c>
      <c r="BE28" s="153">
        <v>117</v>
      </c>
      <c r="BF28" s="153">
        <v>20</v>
      </c>
      <c r="BG28" s="154">
        <v>58</v>
      </c>
      <c r="BH28" s="138">
        <f t="shared" si="26"/>
        <v>778</v>
      </c>
    </row>
    <row r="29" spans="1:60" ht="21" customHeight="1" x14ac:dyDescent="0.15">
      <c r="A29" s="223"/>
      <c r="B29" s="139" t="s">
        <v>140</v>
      </c>
      <c r="C29" s="150">
        <f t="shared" si="21"/>
        <v>3</v>
      </c>
      <c r="D29" s="150">
        <f t="shared" si="20"/>
        <v>11</v>
      </c>
      <c r="E29" s="150">
        <f t="shared" si="20"/>
        <v>77</v>
      </c>
      <c r="F29" s="150">
        <f t="shared" si="20"/>
        <v>169</v>
      </c>
      <c r="G29" s="150">
        <f t="shared" si="20"/>
        <v>260</v>
      </c>
      <c r="H29" s="150">
        <f t="shared" si="20"/>
        <v>96</v>
      </c>
      <c r="I29" s="150">
        <f t="shared" si="20"/>
        <v>189</v>
      </c>
      <c r="J29" s="150">
        <f t="shared" si="20"/>
        <v>27</v>
      </c>
      <c r="K29" s="150">
        <f t="shared" si="20"/>
        <v>39</v>
      </c>
      <c r="L29" s="138">
        <f t="shared" si="22"/>
        <v>871</v>
      </c>
      <c r="M29" s="223"/>
      <c r="N29" s="139" t="s">
        <v>140</v>
      </c>
      <c r="O29" s="153">
        <v>0</v>
      </c>
      <c r="P29" s="153">
        <v>5</v>
      </c>
      <c r="Q29" s="153">
        <v>29</v>
      </c>
      <c r="R29" s="153">
        <v>88</v>
      </c>
      <c r="S29" s="153">
        <v>123</v>
      </c>
      <c r="T29" s="153">
        <v>46</v>
      </c>
      <c r="U29" s="153">
        <v>102</v>
      </c>
      <c r="V29" s="153">
        <v>16</v>
      </c>
      <c r="W29" s="154">
        <v>11</v>
      </c>
      <c r="X29" s="138">
        <f t="shared" si="23"/>
        <v>420</v>
      </c>
      <c r="Y29" s="223"/>
      <c r="Z29" s="139" t="s">
        <v>140</v>
      </c>
      <c r="AA29" s="153">
        <v>2</v>
      </c>
      <c r="AB29" s="153">
        <v>1</v>
      </c>
      <c r="AC29" s="153">
        <v>18</v>
      </c>
      <c r="AD29" s="153">
        <v>20</v>
      </c>
      <c r="AE29" s="153">
        <v>25</v>
      </c>
      <c r="AF29" s="153">
        <v>9</v>
      </c>
      <c r="AG29" s="153">
        <v>14</v>
      </c>
      <c r="AH29" s="153">
        <v>3</v>
      </c>
      <c r="AI29" s="154">
        <v>8</v>
      </c>
      <c r="AJ29" s="138">
        <f t="shared" si="24"/>
        <v>100</v>
      </c>
      <c r="AK29" s="223"/>
      <c r="AL29" s="139" t="s">
        <v>140</v>
      </c>
      <c r="AM29" s="153">
        <v>1</v>
      </c>
      <c r="AN29" s="153">
        <v>0</v>
      </c>
      <c r="AO29" s="153">
        <v>10</v>
      </c>
      <c r="AP29" s="153">
        <v>17</v>
      </c>
      <c r="AQ29" s="153">
        <v>58</v>
      </c>
      <c r="AR29" s="153">
        <v>20</v>
      </c>
      <c r="AS29" s="153">
        <v>29</v>
      </c>
      <c r="AT29" s="153">
        <v>3</v>
      </c>
      <c r="AU29" s="154">
        <v>5</v>
      </c>
      <c r="AV29" s="138">
        <f t="shared" si="25"/>
        <v>143</v>
      </c>
      <c r="AW29" s="223"/>
      <c r="AX29" s="139" t="s">
        <v>140</v>
      </c>
      <c r="AY29" s="153">
        <v>0</v>
      </c>
      <c r="AZ29" s="153">
        <v>5</v>
      </c>
      <c r="BA29" s="153">
        <v>20</v>
      </c>
      <c r="BB29" s="153">
        <v>44</v>
      </c>
      <c r="BC29" s="153">
        <v>54</v>
      </c>
      <c r="BD29" s="153">
        <v>21</v>
      </c>
      <c r="BE29" s="153">
        <v>44</v>
      </c>
      <c r="BF29" s="153">
        <v>5</v>
      </c>
      <c r="BG29" s="154">
        <v>15</v>
      </c>
      <c r="BH29" s="138">
        <f t="shared" si="26"/>
        <v>208</v>
      </c>
    </row>
    <row r="30" spans="1:60" ht="21" customHeight="1" x14ac:dyDescent="0.15">
      <c r="A30" s="223"/>
      <c r="B30" s="139" t="s">
        <v>88</v>
      </c>
      <c r="C30" s="150">
        <f t="shared" si="21"/>
        <v>2</v>
      </c>
      <c r="D30" s="150">
        <f t="shared" si="20"/>
        <v>1</v>
      </c>
      <c r="E30" s="150">
        <f t="shared" si="20"/>
        <v>25</v>
      </c>
      <c r="F30" s="150">
        <f t="shared" si="20"/>
        <v>90</v>
      </c>
      <c r="G30" s="150">
        <f t="shared" si="20"/>
        <v>116</v>
      </c>
      <c r="H30" s="150">
        <f t="shared" si="20"/>
        <v>54</v>
      </c>
      <c r="I30" s="150">
        <f t="shared" si="20"/>
        <v>148</v>
      </c>
      <c r="J30" s="150">
        <f t="shared" si="20"/>
        <v>55</v>
      </c>
      <c r="K30" s="150">
        <f t="shared" si="20"/>
        <v>197</v>
      </c>
      <c r="L30" s="138">
        <f t="shared" si="22"/>
        <v>688</v>
      </c>
      <c r="M30" s="223"/>
      <c r="N30" s="139" t="s">
        <v>88</v>
      </c>
      <c r="O30" s="153">
        <v>2</v>
      </c>
      <c r="P30" s="153">
        <v>1</v>
      </c>
      <c r="Q30" s="153">
        <v>8</v>
      </c>
      <c r="R30" s="153">
        <v>50</v>
      </c>
      <c r="S30" s="153">
        <v>70</v>
      </c>
      <c r="T30" s="153">
        <v>33</v>
      </c>
      <c r="U30" s="153">
        <v>92</v>
      </c>
      <c r="V30" s="153">
        <v>45</v>
      </c>
      <c r="W30" s="154">
        <v>110</v>
      </c>
      <c r="X30" s="138">
        <f t="shared" si="23"/>
        <v>411</v>
      </c>
      <c r="Y30" s="223"/>
      <c r="Z30" s="139" t="s">
        <v>88</v>
      </c>
      <c r="AA30" s="153">
        <v>0</v>
      </c>
      <c r="AB30" s="153">
        <v>0</v>
      </c>
      <c r="AC30" s="153">
        <v>7</v>
      </c>
      <c r="AD30" s="153">
        <v>7</v>
      </c>
      <c r="AE30" s="153">
        <v>6</v>
      </c>
      <c r="AF30" s="153">
        <v>4</v>
      </c>
      <c r="AG30" s="153">
        <v>9</v>
      </c>
      <c r="AH30" s="153">
        <v>2</v>
      </c>
      <c r="AI30" s="154">
        <v>22</v>
      </c>
      <c r="AJ30" s="138">
        <f t="shared" si="24"/>
        <v>57</v>
      </c>
      <c r="AK30" s="223"/>
      <c r="AL30" s="139" t="s">
        <v>88</v>
      </c>
      <c r="AM30" s="153">
        <v>0</v>
      </c>
      <c r="AN30" s="153">
        <v>0</v>
      </c>
      <c r="AO30" s="153">
        <v>7</v>
      </c>
      <c r="AP30" s="153">
        <v>12</v>
      </c>
      <c r="AQ30" s="153">
        <v>25</v>
      </c>
      <c r="AR30" s="153">
        <v>9</v>
      </c>
      <c r="AS30" s="153">
        <v>24</v>
      </c>
      <c r="AT30" s="153">
        <v>3</v>
      </c>
      <c r="AU30" s="154">
        <v>29</v>
      </c>
      <c r="AV30" s="138">
        <f t="shared" si="25"/>
        <v>109</v>
      </c>
      <c r="AW30" s="223"/>
      <c r="AX30" s="139" t="s">
        <v>88</v>
      </c>
      <c r="AY30" s="153">
        <v>0</v>
      </c>
      <c r="AZ30" s="153">
        <v>0</v>
      </c>
      <c r="BA30" s="153">
        <v>3</v>
      </c>
      <c r="BB30" s="153">
        <v>21</v>
      </c>
      <c r="BC30" s="153">
        <v>15</v>
      </c>
      <c r="BD30" s="153">
        <v>8</v>
      </c>
      <c r="BE30" s="153">
        <v>23</v>
      </c>
      <c r="BF30" s="153">
        <v>5</v>
      </c>
      <c r="BG30" s="154">
        <v>36</v>
      </c>
      <c r="BH30" s="138">
        <f t="shared" si="26"/>
        <v>111</v>
      </c>
    </row>
    <row r="31" spans="1:60" ht="21" customHeight="1" thickBot="1" x14ac:dyDescent="0.2">
      <c r="A31" s="223"/>
      <c r="B31" s="140" t="s">
        <v>90</v>
      </c>
      <c r="C31" s="155">
        <f t="shared" si="21"/>
        <v>0</v>
      </c>
      <c r="D31" s="155">
        <f t="shared" si="20"/>
        <v>0</v>
      </c>
      <c r="E31" s="155">
        <f t="shared" si="20"/>
        <v>6</v>
      </c>
      <c r="F31" s="155">
        <f t="shared" si="20"/>
        <v>13</v>
      </c>
      <c r="G31" s="155">
        <f t="shared" si="20"/>
        <v>15</v>
      </c>
      <c r="H31" s="155">
        <f t="shared" si="20"/>
        <v>2</v>
      </c>
      <c r="I31" s="155">
        <f t="shared" si="20"/>
        <v>6</v>
      </c>
      <c r="J31" s="155">
        <f t="shared" si="20"/>
        <v>5</v>
      </c>
      <c r="K31" s="155">
        <f t="shared" si="20"/>
        <v>15</v>
      </c>
      <c r="L31" s="138">
        <f t="shared" si="22"/>
        <v>62</v>
      </c>
      <c r="M31" s="223"/>
      <c r="N31" s="140" t="s">
        <v>90</v>
      </c>
      <c r="O31" s="156">
        <v>0</v>
      </c>
      <c r="P31" s="156">
        <v>0</v>
      </c>
      <c r="Q31" s="156">
        <v>4</v>
      </c>
      <c r="R31" s="156">
        <v>6</v>
      </c>
      <c r="S31" s="156">
        <v>13</v>
      </c>
      <c r="T31" s="156">
        <v>1</v>
      </c>
      <c r="U31" s="156">
        <v>5</v>
      </c>
      <c r="V31" s="156">
        <v>5</v>
      </c>
      <c r="W31" s="157">
        <v>8</v>
      </c>
      <c r="X31" s="138">
        <f t="shared" si="23"/>
        <v>42</v>
      </c>
      <c r="Y31" s="223"/>
      <c r="Z31" s="140" t="s">
        <v>90</v>
      </c>
      <c r="AA31" s="156">
        <v>0</v>
      </c>
      <c r="AB31" s="156">
        <v>0</v>
      </c>
      <c r="AC31" s="156">
        <v>1</v>
      </c>
      <c r="AD31" s="156">
        <v>2</v>
      </c>
      <c r="AE31" s="156">
        <v>0</v>
      </c>
      <c r="AF31" s="156">
        <v>0</v>
      </c>
      <c r="AG31" s="156">
        <v>0</v>
      </c>
      <c r="AH31" s="156">
        <v>0</v>
      </c>
      <c r="AI31" s="157">
        <v>1</v>
      </c>
      <c r="AJ31" s="138">
        <f t="shared" si="24"/>
        <v>4</v>
      </c>
      <c r="AK31" s="223"/>
      <c r="AL31" s="140" t="s">
        <v>90</v>
      </c>
      <c r="AM31" s="156">
        <v>0</v>
      </c>
      <c r="AN31" s="156">
        <v>0</v>
      </c>
      <c r="AO31" s="156">
        <v>0</v>
      </c>
      <c r="AP31" s="156">
        <v>2</v>
      </c>
      <c r="AQ31" s="156">
        <v>1</v>
      </c>
      <c r="AR31" s="156">
        <v>1</v>
      </c>
      <c r="AS31" s="156">
        <v>0</v>
      </c>
      <c r="AT31" s="156">
        <v>0</v>
      </c>
      <c r="AU31" s="157">
        <v>3</v>
      </c>
      <c r="AV31" s="138">
        <f t="shared" si="25"/>
        <v>7</v>
      </c>
      <c r="AW31" s="223"/>
      <c r="AX31" s="140" t="s">
        <v>90</v>
      </c>
      <c r="AY31" s="156">
        <v>0</v>
      </c>
      <c r="AZ31" s="156">
        <v>0</v>
      </c>
      <c r="BA31" s="156">
        <v>1</v>
      </c>
      <c r="BB31" s="156">
        <v>3</v>
      </c>
      <c r="BC31" s="156">
        <v>1</v>
      </c>
      <c r="BD31" s="156">
        <v>0</v>
      </c>
      <c r="BE31" s="156">
        <v>1</v>
      </c>
      <c r="BF31" s="156">
        <v>0</v>
      </c>
      <c r="BG31" s="157">
        <v>3</v>
      </c>
      <c r="BH31" s="138">
        <f t="shared" si="26"/>
        <v>9</v>
      </c>
    </row>
    <row r="32" spans="1:60" ht="21" customHeight="1" x14ac:dyDescent="0.15">
      <c r="A32" s="224"/>
      <c r="B32" s="136" t="s">
        <v>132</v>
      </c>
      <c r="C32" s="158">
        <f t="shared" ref="C32:K32" si="27">SUM(C24:C31)</f>
        <v>210</v>
      </c>
      <c r="D32" s="158">
        <f t="shared" si="27"/>
        <v>834</v>
      </c>
      <c r="E32" s="158">
        <f t="shared" si="27"/>
        <v>6100</v>
      </c>
      <c r="F32" s="158">
        <f t="shared" si="27"/>
        <v>7077</v>
      </c>
      <c r="G32" s="158">
        <f t="shared" si="27"/>
        <v>9118</v>
      </c>
      <c r="H32" s="158">
        <f t="shared" si="27"/>
        <v>2215</v>
      </c>
      <c r="I32" s="158">
        <f t="shared" si="27"/>
        <v>2184</v>
      </c>
      <c r="J32" s="158">
        <f t="shared" si="27"/>
        <v>387</v>
      </c>
      <c r="K32" s="143">
        <f t="shared" si="27"/>
        <v>605</v>
      </c>
      <c r="L32" s="144">
        <f>IF(L24+L25+L26+L27+L28+L29+L30+L31=C32+D32+E32+F32+G32+H32+I32+J32+K32,L24+L25+L26+L27+L28+L29+L30+L31,"‘間違っています’")</f>
        <v>28730</v>
      </c>
      <c r="M32" s="224"/>
      <c r="N32" s="136" t="s">
        <v>132</v>
      </c>
      <c r="O32" s="137">
        <f t="shared" ref="O32:W32" si="28">SUM(O24:O31)</f>
        <v>166</v>
      </c>
      <c r="P32" s="137">
        <f t="shared" si="28"/>
        <v>505</v>
      </c>
      <c r="Q32" s="137">
        <f t="shared" si="28"/>
        <v>3458</v>
      </c>
      <c r="R32" s="137">
        <f t="shared" si="28"/>
        <v>3552</v>
      </c>
      <c r="S32" s="137">
        <f t="shared" si="28"/>
        <v>4747</v>
      </c>
      <c r="T32" s="137">
        <f t="shared" si="28"/>
        <v>1107</v>
      </c>
      <c r="U32" s="137">
        <f t="shared" si="28"/>
        <v>1160</v>
      </c>
      <c r="V32" s="137">
        <f t="shared" si="28"/>
        <v>216</v>
      </c>
      <c r="W32" s="159">
        <f t="shared" si="28"/>
        <v>267</v>
      </c>
      <c r="X32" s="144">
        <f>IF(X24+X25+X26+X27+X28+X29+X30+X31=O32+P32+Q32+R32+S32+T32+U32+V32+W32,X24+X25+X26+X27+X28+X29+X30+X31,"‘間違っています’")</f>
        <v>15178</v>
      </c>
      <c r="Y32" s="224"/>
      <c r="Z32" s="136" t="s">
        <v>132</v>
      </c>
      <c r="AA32" s="137">
        <f t="shared" ref="AA32:AI32" si="29">SUM(AA24:AA31)</f>
        <v>15</v>
      </c>
      <c r="AB32" s="137">
        <f t="shared" si="29"/>
        <v>55</v>
      </c>
      <c r="AC32" s="137">
        <f t="shared" si="29"/>
        <v>642</v>
      </c>
      <c r="AD32" s="137">
        <f t="shared" si="29"/>
        <v>662</v>
      </c>
      <c r="AE32" s="137">
        <f t="shared" si="29"/>
        <v>747</v>
      </c>
      <c r="AF32" s="137">
        <f t="shared" si="29"/>
        <v>172</v>
      </c>
      <c r="AG32" s="137">
        <f t="shared" si="29"/>
        <v>187</v>
      </c>
      <c r="AH32" s="137">
        <f t="shared" si="29"/>
        <v>35</v>
      </c>
      <c r="AI32" s="159">
        <f t="shared" si="29"/>
        <v>62</v>
      </c>
      <c r="AJ32" s="144">
        <f>IF(AJ24+AJ25+AJ26+AJ27+AJ28+AJ29+AJ30+AJ31=AA32+AB32+AC32+AD32+AE32+AF32+AG32+AH32+AI32,AJ24+AJ25+AJ26+AJ27+AJ28+AJ29+AJ30+AJ31,"‘間違っています’")</f>
        <v>2577</v>
      </c>
      <c r="AK32" s="224"/>
      <c r="AL32" s="136" t="s">
        <v>132</v>
      </c>
      <c r="AM32" s="137">
        <f t="shared" ref="AM32:AU32" si="30">SUM(AM24:AM31)</f>
        <v>9</v>
      </c>
      <c r="AN32" s="137">
        <f t="shared" si="30"/>
        <v>83</v>
      </c>
      <c r="AO32" s="137">
        <f t="shared" si="30"/>
        <v>852</v>
      </c>
      <c r="AP32" s="137">
        <f t="shared" si="30"/>
        <v>1127</v>
      </c>
      <c r="AQ32" s="137">
        <f t="shared" si="30"/>
        <v>2271</v>
      </c>
      <c r="AR32" s="137">
        <f t="shared" si="30"/>
        <v>454</v>
      </c>
      <c r="AS32" s="137">
        <f t="shared" si="30"/>
        <v>340</v>
      </c>
      <c r="AT32" s="137">
        <f t="shared" si="30"/>
        <v>55</v>
      </c>
      <c r="AU32" s="159">
        <f t="shared" si="30"/>
        <v>106</v>
      </c>
      <c r="AV32" s="144">
        <f>IF(AV24+AV25+AV26+AV27+AV28+AV29+AV30+AV31=AM32+AN32+AO32+AP32+AQ32+AR32+AS32+AT32+AU32,AV24+AV25+AV26+AV27+AV28+AV29+AV30+AV31,"‘間違っています’")</f>
        <v>5297</v>
      </c>
      <c r="AW32" s="224"/>
      <c r="AX32" s="136" t="s">
        <v>132</v>
      </c>
      <c r="AY32" s="137">
        <f t="shared" ref="AY32:BG32" si="31">SUM(AY24:AY31)</f>
        <v>20</v>
      </c>
      <c r="AZ32" s="137">
        <f t="shared" si="31"/>
        <v>191</v>
      </c>
      <c r="BA32" s="137">
        <f t="shared" si="31"/>
        <v>1148</v>
      </c>
      <c r="BB32" s="137">
        <f t="shared" si="31"/>
        <v>1736</v>
      </c>
      <c r="BC32" s="137">
        <f t="shared" si="31"/>
        <v>1353</v>
      </c>
      <c r="BD32" s="137">
        <f t="shared" si="31"/>
        <v>482</v>
      </c>
      <c r="BE32" s="137">
        <f t="shared" si="31"/>
        <v>497</v>
      </c>
      <c r="BF32" s="137">
        <f t="shared" si="31"/>
        <v>81</v>
      </c>
      <c r="BG32" s="159">
        <f t="shared" si="31"/>
        <v>170</v>
      </c>
      <c r="BH32" s="144">
        <f>IF(BH24+BH25+BH26+BH27+BH28+BH29+BH30+BH31=AY32+AZ32+BA32+BB32+BC32+BD32+BE32+BF32+BG32,BH24+BH25+BH26+BH27+BH28+BH29+BH30+BH31,"‘間違っています’")</f>
        <v>5678</v>
      </c>
    </row>
    <row r="33" spans="1:60" ht="13.5" customHeight="1" x14ac:dyDescent="0.15">
      <c r="A33" s="145" t="s">
        <v>141</v>
      </c>
      <c r="B33" s="225" t="s">
        <v>142</v>
      </c>
      <c r="C33" s="226"/>
      <c r="D33" s="226"/>
      <c r="E33" s="226"/>
      <c r="F33" s="226"/>
      <c r="G33" s="226"/>
      <c r="H33" s="226"/>
      <c r="I33" s="226"/>
      <c r="J33" s="226"/>
      <c r="K33" s="226"/>
      <c r="L33" s="226"/>
      <c r="M33" s="145" t="s">
        <v>141</v>
      </c>
      <c r="N33" s="225" t="s">
        <v>142</v>
      </c>
      <c r="O33" s="226"/>
      <c r="P33" s="226"/>
      <c r="Q33" s="226"/>
      <c r="R33" s="226"/>
      <c r="S33" s="226"/>
      <c r="T33" s="226"/>
      <c r="U33" s="226"/>
      <c r="V33" s="226"/>
      <c r="W33" s="226"/>
      <c r="X33" s="226"/>
      <c r="Y33" s="145" t="s">
        <v>141</v>
      </c>
      <c r="Z33" s="225" t="s">
        <v>142</v>
      </c>
      <c r="AA33" s="226"/>
      <c r="AB33" s="226"/>
      <c r="AC33" s="226"/>
      <c r="AD33" s="226"/>
      <c r="AE33" s="226"/>
      <c r="AF33" s="226"/>
      <c r="AG33" s="226"/>
      <c r="AH33" s="226"/>
      <c r="AI33" s="226"/>
      <c r="AJ33" s="226"/>
      <c r="AK33" s="145" t="s">
        <v>141</v>
      </c>
      <c r="AL33" s="225" t="s">
        <v>142</v>
      </c>
      <c r="AM33" s="226"/>
      <c r="AN33" s="226"/>
      <c r="AO33" s="226"/>
      <c r="AP33" s="226"/>
      <c r="AQ33" s="226"/>
      <c r="AR33" s="226"/>
      <c r="AS33" s="226"/>
      <c r="AT33" s="226"/>
      <c r="AU33" s="226"/>
      <c r="AV33" s="226"/>
      <c r="AW33" s="145" t="s">
        <v>141</v>
      </c>
      <c r="AX33" s="225" t="s">
        <v>142</v>
      </c>
      <c r="AY33" s="226"/>
      <c r="AZ33" s="226"/>
      <c r="BA33" s="226"/>
      <c r="BB33" s="226"/>
      <c r="BC33" s="226"/>
      <c r="BD33" s="226"/>
      <c r="BE33" s="226"/>
      <c r="BF33" s="226"/>
      <c r="BG33" s="226"/>
      <c r="BH33" s="226"/>
    </row>
    <row r="34" spans="1:60" x14ac:dyDescent="0.15">
      <c r="A34" s="145"/>
      <c r="B34" s="227"/>
      <c r="C34" s="227"/>
      <c r="D34" s="227"/>
      <c r="E34" s="227"/>
      <c r="F34" s="227"/>
      <c r="G34" s="227"/>
      <c r="H34" s="227"/>
      <c r="I34" s="227"/>
      <c r="J34" s="227"/>
      <c r="K34" s="227"/>
      <c r="L34" s="227"/>
      <c r="M34" s="145"/>
      <c r="N34" s="227"/>
      <c r="O34" s="227"/>
      <c r="P34" s="227"/>
      <c r="Q34" s="227"/>
      <c r="R34" s="227"/>
      <c r="S34" s="227"/>
      <c r="T34" s="227"/>
      <c r="U34" s="227"/>
      <c r="V34" s="227"/>
      <c r="W34" s="227"/>
      <c r="X34" s="227"/>
      <c r="Y34" s="145"/>
      <c r="Z34" s="227"/>
      <c r="AA34" s="227"/>
      <c r="AB34" s="227"/>
      <c r="AC34" s="227"/>
      <c r="AD34" s="227"/>
      <c r="AE34" s="227"/>
      <c r="AF34" s="227"/>
      <c r="AG34" s="227"/>
      <c r="AH34" s="227"/>
      <c r="AI34" s="227"/>
      <c r="AJ34" s="227"/>
      <c r="AK34" s="145"/>
      <c r="AL34" s="227"/>
      <c r="AM34" s="227"/>
      <c r="AN34" s="227"/>
      <c r="AO34" s="227"/>
      <c r="AP34" s="227"/>
      <c r="AQ34" s="227"/>
      <c r="AR34" s="227"/>
      <c r="AS34" s="227"/>
      <c r="AT34" s="227"/>
      <c r="AU34" s="227"/>
      <c r="AV34" s="227"/>
      <c r="AW34" s="145"/>
      <c r="AX34" s="227"/>
      <c r="AY34" s="227"/>
      <c r="AZ34" s="227"/>
      <c r="BA34" s="227"/>
      <c r="BB34" s="227"/>
      <c r="BC34" s="227"/>
      <c r="BD34" s="227"/>
      <c r="BE34" s="227"/>
      <c r="BF34" s="227"/>
      <c r="BG34" s="227"/>
      <c r="BH34" s="227"/>
    </row>
    <row r="35" spans="1:60" x14ac:dyDescent="0.15">
      <c r="A35" s="145" t="s">
        <v>144</v>
      </c>
      <c r="B35" s="145" t="s">
        <v>145</v>
      </c>
      <c r="M35" s="145" t="s">
        <v>144</v>
      </c>
      <c r="N35" s="145" t="s">
        <v>145</v>
      </c>
      <c r="Y35" s="145" t="s">
        <v>144</v>
      </c>
      <c r="Z35" s="145" t="s">
        <v>145</v>
      </c>
      <c r="AK35" s="145" t="s">
        <v>144</v>
      </c>
      <c r="AL35" s="145" t="s">
        <v>145</v>
      </c>
      <c r="AW35" s="145" t="s">
        <v>144</v>
      </c>
      <c r="AX35" s="145" t="s">
        <v>145</v>
      </c>
    </row>
    <row r="37" spans="1:60" x14ac:dyDescent="0.15">
      <c r="A37" s="125" t="s">
        <v>146</v>
      </c>
      <c r="K37" s="125" t="s">
        <v>120</v>
      </c>
      <c r="M37" s="125" t="s">
        <v>146</v>
      </c>
      <c r="W37" s="125" t="s">
        <v>120</v>
      </c>
      <c r="Y37" s="125" t="s">
        <v>146</v>
      </c>
      <c r="AI37" s="125" t="s">
        <v>120</v>
      </c>
      <c r="AK37" s="125" t="s">
        <v>146</v>
      </c>
      <c r="AU37" s="125" t="s">
        <v>120</v>
      </c>
      <c r="AW37" s="125" t="s">
        <v>146</v>
      </c>
      <c r="BG37" s="125" t="s">
        <v>120</v>
      </c>
    </row>
    <row r="38" spans="1:60" ht="21" customHeight="1" x14ac:dyDescent="0.15">
      <c r="A38" s="219" t="s">
        <v>121</v>
      </c>
      <c r="B38" s="219"/>
      <c r="C38" s="219" t="s">
        <v>122</v>
      </c>
      <c r="D38" s="219"/>
      <c r="E38" s="219"/>
      <c r="F38" s="219"/>
      <c r="G38" s="219"/>
      <c r="H38" s="219"/>
      <c r="I38" s="219"/>
      <c r="J38" s="219"/>
      <c r="K38" s="219"/>
      <c r="L38" s="219"/>
      <c r="M38" s="219" t="s">
        <v>121</v>
      </c>
      <c r="N38" s="219"/>
      <c r="O38" s="219" t="s">
        <v>122</v>
      </c>
      <c r="P38" s="219"/>
      <c r="Q38" s="219"/>
      <c r="R38" s="219"/>
      <c r="S38" s="219"/>
      <c r="T38" s="219"/>
      <c r="U38" s="219"/>
      <c r="V38" s="219"/>
      <c r="W38" s="219"/>
      <c r="X38" s="219"/>
      <c r="Y38" s="219" t="s">
        <v>121</v>
      </c>
      <c r="Z38" s="219"/>
      <c r="AA38" s="219" t="s">
        <v>122</v>
      </c>
      <c r="AB38" s="219"/>
      <c r="AC38" s="219"/>
      <c r="AD38" s="219"/>
      <c r="AE38" s="219"/>
      <c r="AF38" s="219"/>
      <c r="AG38" s="219"/>
      <c r="AH38" s="219"/>
      <c r="AI38" s="219"/>
      <c r="AJ38" s="219"/>
      <c r="AK38" s="219" t="s">
        <v>121</v>
      </c>
      <c r="AL38" s="219"/>
      <c r="AM38" s="219" t="s">
        <v>122</v>
      </c>
      <c r="AN38" s="219"/>
      <c r="AO38" s="219"/>
      <c r="AP38" s="219"/>
      <c r="AQ38" s="219"/>
      <c r="AR38" s="219"/>
      <c r="AS38" s="219"/>
      <c r="AT38" s="219"/>
      <c r="AU38" s="219"/>
      <c r="AV38" s="219"/>
      <c r="AW38" s="219" t="s">
        <v>121</v>
      </c>
      <c r="AX38" s="219"/>
      <c r="AY38" s="219" t="s">
        <v>122</v>
      </c>
      <c r="AZ38" s="219"/>
      <c r="BA38" s="219"/>
      <c r="BB38" s="219"/>
      <c r="BC38" s="219"/>
      <c r="BD38" s="219"/>
      <c r="BE38" s="219"/>
      <c r="BF38" s="219"/>
      <c r="BG38" s="219"/>
      <c r="BH38" s="219"/>
    </row>
    <row r="39" spans="1:60" ht="21" customHeight="1" thickBot="1" x14ac:dyDescent="0.2">
      <c r="A39" s="220"/>
      <c r="B39" s="220"/>
      <c r="C39" s="133" t="s">
        <v>123</v>
      </c>
      <c r="D39" s="133" t="s">
        <v>124</v>
      </c>
      <c r="E39" s="133" t="s">
        <v>125</v>
      </c>
      <c r="F39" s="133" t="s">
        <v>126</v>
      </c>
      <c r="G39" s="133" t="s">
        <v>127</v>
      </c>
      <c r="H39" s="133" t="s">
        <v>128</v>
      </c>
      <c r="I39" s="133" t="s">
        <v>129</v>
      </c>
      <c r="J39" s="133" t="s">
        <v>130</v>
      </c>
      <c r="K39" s="134" t="s">
        <v>131</v>
      </c>
      <c r="L39" s="135" t="s">
        <v>132</v>
      </c>
      <c r="M39" s="220"/>
      <c r="N39" s="220"/>
      <c r="O39" s="133" t="s">
        <v>123</v>
      </c>
      <c r="P39" s="133" t="s">
        <v>124</v>
      </c>
      <c r="Q39" s="133" t="s">
        <v>125</v>
      </c>
      <c r="R39" s="133" t="s">
        <v>126</v>
      </c>
      <c r="S39" s="133" t="s">
        <v>127</v>
      </c>
      <c r="T39" s="133" t="s">
        <v>128</v>
      </c>
      <c r="U39" s="133" t="s">
        <v>129</v>
      </c>
      <c r="V39" s="133" t="s">
        <v>130</v>
      </c>
      <c r="W39" s="134" t="s">
        <v>131</v>
      </c>
      <c r="X39" s="135" t="s">
        <v>132</v>
      </c>
      <c r="Y39" s="220"/>
      <c r="Z39" s="220"/>
      <c r="AA39" s="133" t="s">
        <v>123</v>
      </c>
      <c r="AB39" s="133" t="s">
        <v>124</v>
      </c>
      <c r="AC39" s="133" t="s">
        <v>125</v>
      </c>
      <c r="AD39" s="133" t="s">
        <v>126</v>
      </c>
      <c r="AE39" s="133" t="s">
        <v>127</v>
      </c>
      <c r="AF39" s="133" t="s">
        <v>128</v>
      </c>
      <c r="AG39" s="133" t="s">
        <v>129</v>
      </c>
      <c r="AH39" s="133" t="s">
        <v>130</v>
      </c>
      <c r="AI39" s="134" t="s">
        <v>131</v>
      </c>
      <c r="AJ39" s="135" t="s">
        <v>132</v>
      </c>
      <c r="AK39" s="220"/>
      <c r="AL39" s="220"/>
      <c r="AM39" s="133" t="s">
        <v>123</v>
      </c>
      <c r="AN39" s="133" t="s">
        <v>124</v>
      </c>
      <c r="AO39" s="133" t="s">
        <v>125</v>
      </c>
      <c r="AP39" s="133" t="s">
        <v>126</v>
      </c>
      <c r="AQ39" s="133" t="s">
        <v>127</v>
      </c>
      <c r="AR39" s="133" t="s">
        <v>128</v>
      </c>
      <c r="AS39" s="133" t="s">
        <v>129</v>
      </c>
      <c r="AT39" s="133" t="s">
        <v>130</v>
      </c>
      <c r="AU39" s="134" t="s">
        <v>131</v>
      </c>
      <c r="AV39" s="135" t="s">
        <v>132</v>
      </c>
      <c r="AW39" s="220"/>
      <c r="AX39" s="220"/>
      <c r="AY39" s="133" t="s">
        <v>123</v>
      </c>
      <c r="AZ39" s="133" t="s">
        <v>124</v>
      </c>
      <c r="BA39" s="133" t="s">
        <v>125</v>
      </c>
      <c r="BB39" s="133" t="s">
        <v>126</v>
      </c>
      <c r="BC39" s="133" t="s">
        <v>127</v>
      </c>
      <c r="BD39" s="133" t="s">
        <v>128</v>
      </c>
      <c r="BE39" s="133" t="s">
        <v>129</v>
      </c>
      <c r="BF39" s="133" t="s">
        <v>130</v>
      </c>
      <c r="BG39" s="134" t="s">
        <v>131</v>
      </c>
      <c r="BH39" s="135" t="s">
        <v>132</v>
      </c>
    </row>
    <row r="40" spans="1:60" ht="21" customHeight="1" thickTop="1" x14ac:dyDescent="0.15">
      <c r="A40" s="222" t="s">
        <v>133</v>
      </c>
      <c r="B40" s="136" t="s">
        <v>123</v>
      </c>
      <c r="C40" s="150">
        <f>+O40+AA40+AM40+AY40</f>
        <v>3</v>
      </c>
      <c r="D40" s="150">
        <f t="shared" ref="D40:K47" si="32">+P40+AB40+AN40+AZ40</f>
        <v>3</v>
      </c>
      <c r="E40" s="150">
        <f t="shared" si="32"/>
        <v>7</v>
      </c>
      <c r="F40" s="150">
        <f t="shared" si="32"/>
        <v>45</v>
      </c>
      <c r="G40" s="150">
        <f t="shared" si="32"/>
        <v>188</v>
      </c>
      <c r="H40" s="150">
        <f t="shared" si="32"/>
        <v>169</v>
      </c>
      <c r="I40" s="150">
        <f t="shared" si="32"/>
        <v>103</v>
      </c>
      <c r="J40" s="150">
        <f t="shared" si="32"/>
        <v>26</v>
      </c>
      <c r="K40" s="150">
        <f t="shared" si="32"/>
        <v>22</v>
      </c>
      <c r="L40" s="138">
        <f>SUM(C40:K40)</f>
        <v>566</v>
      </c>
      <c r="M40" s="222" t="s">
        <v>135</v>
      </c>
      <c r="N40" s="136" t="s">
        <v>123</v>
      </c>
      <c r="O40" s="160">
        <v>3</v>
      </c>
      <c r="P40" s="160">
        <v>3</v>
      </c>
      <c r="Q40" s="160">
        <v>4</v>
      </c>
      <c r="R40" s="160">
        <v>23</v>
      </c>
      <c r="S40" s="160">
        <v>134</v>
      </c>
      <c r="T40" s="160">
        <v>94</v>
      </c>
      <c r="U40" s="160">
        <v>46</v>
      </c>
      <c r="V40" s="160">
        <v>16</v>
      </c>
      <c r="W40" s="161">
        <v>8</v>
      </c>
      <c r="X40" s="162">
        <f>SUM(O40:W40)</f>
        <v>331</v>
      </c>
      <c r="Y40" s="222" t="s">
        <v>135</v>
      </c>
      <c r="Z40" s="136" t="s">
        <v>123</v>
      </c>
      <c r="AA40" s="151">
        <v>0</v>
      </c>
      <c r="AB40" s="151">
        <v>0</v>
      </c>
      <c r="AC40" s="151">
        <v>0</v>
      </c>
      <c r="AD40" s="151">
        <v>5</v>
      </c>
      <c r="AE40" s="151">
        <v>4</v>
      </c>
      <c r="AF40" s="151">
        <v>9</v>
      </c>
      <c r="AG40" s="151">
        <v>6</v>
      </c>
      <c r="AH40" s="151">
        <v>2</v>
      </c>
      <c r="AI40" s="152">
        <v>2</v>
      </c>
      <c r="AJ40" s="138">
        <f>SUM(AA40:AI40)</f>
        <v>28</v>
      </c>
      <c r="AK40" s="222" t="s">
        <v>135</v>
      </c>
      <c r="AL40" s="136" t="s">
        <v>123</v>
      </c>
      <c r="AM40" s="151">
        <v>0</v>
      </c>
      <c r="AN40" s="151">
        <v>0</v>
      </c>
      <c r="AO40" s="151">
        <v>2</v>
      </c>
      <c r="AP40" s="151">
        <v>7</v>
      </c>
      <c r="AQ40" s="151">
        <v>30</v>
      </c>
      <c r="AR40" s="151">
        <v>38</v>
      </c>
      <c r="AS40" s="151">
        <v>21</v>
      </c>
      <c r="AT40" s="151">
        <v>2</v>
      </c>
      <c r="AU40" s="152">
        <v>5</v>
      </c>
      <c r="AV40" s="138">
        <f>SUM(AM40:AU40)</f>
        <v>105</v>
      </c>
      <c r="AW40" s="222" t="s">
        <v>135</v>
      </c>
      <c r="AX40" s="136" t="s">
        <v>123</v>
      </c>
      <c r="AY40" s="151">
        <v>0</v>
      </c>
      <c r="AZ40" s="151">
        <v>0</v>
      </c>
      <c r="BA40" s="151">
        <v>1</v>
      </c>
      <c r="BB40" s="151">
        <v>10</v>
      </c>
      <c r="BC40" s="151">
        <v>20</v>
      </c>
      <c r="BD40" s="151">
        <v>28</v>
      </c>
      <c r="BE40" s="151">
        <v>30</v>
      </c>
      <c r="BF40" s="151">
        <v>6</v>
      </c>
      <c r="BG40" s="152">
        <v>7</v>
      </c>
      <c r="BH40" s="138">
        <f>SUM(AY40:BG40)</f>
        <v>102</v>
      </c>
    </row>
    <row r="41" spans="1:60" ht="21" customHeight="1" x14ac:dyDescent="0.15">
      <c r="A41" s="223"/>
      <c r="B41" s="139" t="s">
        <v>136</v>
      </c>
      <c r="C41" s="150">
        <f t="shared" ref="C41:C47" si="33">+O41+AA41+AM41+AY41</f>
        <v>1</v>
      </c>
      <c r="D41" s="150">
        <f t="shared" si="32"/>
        <v>6</v>
      </c>
      <c r="E41" s="150">
        <f t="shared" si="32"/>
        <v>36</v>
      </c>
      <c r="F41" s="150">
        <f t="shared" si="32"/>
        <v>103</v>
      </c>
      <c r="G41" s="150">
        <f t="shared" si="32"/>
        <v>283</v>
      </c>
      <c r="H41" s="150">
        <f t="shared" si="32"/>
        <v>237</v>
      </c>
      <c r="I41" s="150">
        <f t="shared" si="32"/>
        <v>209</v>
      </c>
      <c r="J41" s="150">
        <f t="shared" si="32"/>
        <v>52</v>
      </c>
      <c r="K41" s="150">
        <f t="shared" si="32"/>
        <v>43</v>
      </c>
      <c r="L41" s="138">
        <f t="shared" ref="L41:L47" si="34">SUM(C41:K41)</f>
        <v>970</v>
      </c>
      <c r="M41" s="223"/>
      <c r="N41" s="139" t="s">
        <v>136</v>
      </c>
      <c r="O41" s="163">
        <v>1</v>
      </c>
      <c r="P41" s="163">
        <v>5</v>
      </c>
      <c r="Q41" s="163">
        <v>16</v>
      </c>
      <c r="R41" s="163">
        <v>44</v>
      </c>
      <c r="S41" s="163">
        <v>155</v>
      </c>
      <c r="T41" s="163">
        <v>123</v>
      </c>
      <c r="U41" s="163">
        <v>95</v>
      </c>
      <c r="V41" s="163">
        <v>28</v>
      </c>
      <c r="W41" s="164">
        <v>17</v>
      </c>
      <c r="X41" s="162">
        <f t="shared" ref="X41:X47" si="35">SUM(O41:W41)</f>
        <v>484</v>
      </c>
      <c r="Y41" s="223"/>
      <c r="Z41" s="139" t="s">
        <v>136</v>
      </c>
      <c r="AA41" s="153">
        <v>0</v>
      </c>
      <c r="AB41" s="153">
        <v>0</v>
      </c>
      <c r="AC41" s="153">
        <v>7</v>
      </c>
      <c r="AD41" s="153">
        <v>12</v>
      </c>
      <c r="AE41" s="153">
        <v>19</v>
      </c>
      <c r="AF41" s="153">
        <v>23</v>
      </c>
      <c r="AG41" s="153">
        <v>11</v>
      </c>
      <c r="AH41" s="153">
        <v>8</v>
      </c>
      <c r="AI41" s="154">
        <v>4</v>
      </c>
      <c r="AJ41" s="138">
        <f t="shared" ref="AJ41:AJ47" si="36">SUM(AA41:AI41)</f>
        <v>84</v>
      </c>
      <c r="AK41" s="223"/>
      <c r="AL41" s="139" t="s">
        <v>136</v>
      </c>
      <c r="AM41" s="153">
        <v>0</v>
      </c>
      <c r="AN41" s="153">
        <v>0</v>
      </c>
      <c r="AO41" s="153">
        <v>11</v>
      </c>
      <c r="AP41" s="153">
        <v>36</v>
      </c>
      <c r="AQ41" s="153">
        <v>69</v>
      </c>
      <c r="AR41" s="153">
        <v>50</v>
      </c>
      <c r="AS41" s="153">
        <v>49</v>
      </c>
      <c r="AT41" s="153">
        <v>9</v>
      </c>
      <c r="AU41" s="154">
        <v>13</v>
      </c>
      <c r="AV41" s="138">
        <f t="shared" ref="AV41:AV47" si="37">SUM(AM41:AU41)</f>
        <v>237</v>
      </c>
      <c r="AW41" s="223"/>
      <c r="AX41" s="139" t="s">
        <v>136</v>
      </c>
      <c r="AY41" s="153">
        <v>0</v>
      </c>
      <c r="AZ41" s="153">
        <v>1</v>
      </c>
      <c r="BA41" s="153">
        <v>2</v>
      </c>
      <c r="BB41" s="153">
        <v>11</v>
      </c>
      <c r="BC41" s="153">
        <v>40</v>
      </c>
      <c r="BD41" s="153">
        <v>41</v>
      </c>
      <c r="BE41" s="153">
        <v>54</v>
      </c>
      <c r="BF41" s="153">
        <v>7</v>
      </c>
      <c r="BG41" s="154">
        <v>9</v>
      </c>
      <c r="BH41" s="138">
        <f t="shared" ref="BH41:BH47" si="38">SUM(AY41:BG41)</f>
        <v>165</v>
      </c>
    </row>
    <row r="42" spans="1:60" ht="21" customHeight="1" x14ac:dyDescent="0.15">
      <c r="A42" s="223"/>
      <c r="B42" s="139" t="s">
        <v>137</v>
      </c>
      <c r="C42" s="150">
        <f t="shared" si="33"/>
        <v>4</v>
      </c>
      <c r="D42" s="150">
        <f t="shared" si="32"/>
        <v>4</v>
      </c>
      <c r="E42" s="150">
        <f t="shared" si="32"/>
        <v>25</v>
      </c>
      <c r="F42" s="150">
        <f t="shared" si="32"/>
        <v>101</v>
      </c>
      <c r="G42" s="150">
        <f t="shared" si="32"/>
        <v>202</v>
      </c>
      <c r="H42" s="150">
        <f t="shared" si="32"/>
        <v>191</v>
      </c>
      <c r="I42" s="150">
        <f t="shared" si="32"/>
        <v>175</v>
      </c>
      <c r="J42" s="150">
        <f t="shared" si="32"/>
        <v>32</v>
      </c>
      <c r="K42" s="150">
        <f t="shared" si="32"/>
        <v>33</v>
      </c>
      <c r="L42" s="138">
        <f t="shared" si="34"/>
        <v>767</v>
      </c>
      <c r="M42" s="223"/>
      <c r="N42" s="139" t="s">
        <v>137</v>
      </c>
      <c r="O42" s="163">
        <v>4</v>
      </c>
      <c r="P42" s="163">
        <v>2</v>
      </c>
      <c r="Q42" s="163">
        <v>20</v>
      </c>
      <c r="R42" s="163">
        <v>59</v>
      </c>
      <c r="S42" s="163">
        <v>114</v>
      </c>
      <c r="T42" s="163">
        <v>99</v>
      </c>
      <c r="U42" s="163">
        <v>95</v>
      </c>
      <c r="V42" s="163">
        <v>24</v>
      </c>
      <c r="W42" s="164">
        <v>17</v>
      </c>
      <c r="X42" s="162">
        <f t="shared" si="35"/>
        <v>434</v>
      </c>
      <c r="Y42" s="223"/>
      <c r="Z42" s="139" t="s">
        <v>137</v>
      </c>
      <c r="AA42" s="153">
        <v>0</v>
      </c>
      <c r="AB42" s="153">
        <v>0</v>
      </c>
      <c r="AC42" s="153">
        <v>1</v>
      </c>
      <c r="AD42" s="153">
        <v>7</v>
      </c>
      <c r="AE42" s="153">
        <v>15</v>
      </c>
      <c r="AF42" s="153">
        <v>14</v>
      </c>
      <c r="AG42" s="153">
        <v>10</v>
      </c>
      <c r="AH42" s="153">
        <v>2</v>
      </c>
      <c r="AI42" s="154">
        <v>1</v>
      </c>
      <c r="AJ42" s="138">
        <f t="shared" si="36"/>
        <v>50</v>
      </c>
      <c r="AK42" s="223"/>
      <c r="AL42" s="139" t="s">
        <v>137</v>
      </c>
      <c r="AM42" s="153">
        <v>0</v>
      </c>
      <c r="AN42" s="153">
        <v>2</v>
      </c>
      <c r="AO42" s="153">
        <v>4</v>
      </c>
      <c r="AP42" s="153">
        <v>23</v>
      </c>
      <c r="AQ42" s="153">
        <v>52</v>
      </c>
      <c r="AR42" s="153">
        <v>43</v>
      </c>
      <c r="AS42" s="153">
        <v>40</v>
      </c>
      <c r="AT42" s="153">
        <v>6</v>
      </c>
      <c r="AU42" s="154">
        <v>8</v>
      </c>
      <c r="AV42" s="138">
        <f t="shared" si="37"/>
        <v>178</v>
      </c>
      <c r="AW42" s="223"/>
      <c r="AX42" s="139" t="s">
        <v>137</v>
      </c>
      <c r="AY42" s="153">
        <v>0</v>
      </c>
      <c r="AZ42" s="153">
        <v>0</v>
      </c>
      <c r="BA42" s="153">
        <v>0</v>
      </c>
      <c r="BB42" s="153">
        <v>12</v>
      </c>
      <c r="BC42" s="153">
        <v>21</v>
      </c>
      <c r="BD42" s="153">
        <v>35</v>
      </c>
      <c r="BE42" s="153">
        <v>30</v>
      </c>
      <c r="BF42" s="153">
        <v>0</v>
      </c>
      <c r="BG42" s="154">
        <v>7</v>
      </c>
      <c r="BH42" s="138">
        <f t="shared" si="38"/>
        <v>105</v>
      </c>
    </row>
    <row r="43" spans="1:60" ht="21" customHeight="1" x14ac:dyDescent="0.15">
      <c r="A43" s="223"/>
      <c r="B43" s="139" t="s">
        <v>138</v>
      </c>
      <c r="C43" s="150">
        <f t="shared" si="33"/>
        <v>2</v>
      </c>
      <c r="D43" s="150">
        <f t="shared" si="32"/>
        <v>10</v>
      </c>
      <c r="E43" s="150">
        <f t="shared" si="32"/>
        <v>46</v>
      </c>
      <c r="F43" s="150">
        <f t="shared" si="32"/>
        <v>296</v>
      </c>
      <c r="G43" s="150">
        <f t="shared" si="32"/>
        <v>682</v>
      </c>
      <c r="H43" s="150">
        <f t="shared" si="32"/>
        <v>590</v>
      </c>
      <c r="I43" s="150">
        <f t="shared" si="32"/>
        <v>739</v>
      </c>
      <c r="J43" s="150">
        <f t="shared" si="32"/>
        <v>89</v>
      </c>
      <c r="K43" s="150">
        <f t="shared" si="32"/>
        <v>114</v>
      </c>
      <c r="L43" s="138">
        <f t="shared" si="34"/>
        <v>2568</v>
      </c>
      <c r="M43" s="223"/>
      <c r="N43" s="139" t="s">
        <v>138</v>
      </c>
      <c r="O43" s="163">
        <v>2</v>
      </c>
      <c r="P43" s="163">
        <v>7</v>
      </c>
      <c r="Q43" s="163">
        <v>10</v>
      </c>
      <c r="R43" s="163">
        <v>106</v>
      </c>
      <c r="S43" s="163">
        <v>303</v>
      </c>
      <c r="T43" s="163">
        <v>277</v>
      </c>
      <c r="U43" s="163">
        <v>297</v>
      </c>
      <c r="V43" s="163">
        <v>51</v>
      </c>
      <c r="W43" s="164">
        <v>37</v>
      </c>
      <c r="X43" s="162">
        <f t="shared" si="35"/>
        <v>1090</v>
      </c>
      <c r="Y43" s="223"/>
      <c r="Z43" s="139" t="s">
        <v>138</v>
      </c>
      <c r="AA43" s="153">
        <v>0</v>
      </c>
      <c r="AB43" s="153">
        <v>0</v>
      </c>
      <c r="AC43" s="153">
        <v>4</v>
      </c>
      <c r="AD43" s="153">
        <v>34</v>
      </c>
      <c r="AE43" s="153">
        <v>59</v>
      </c>
      <c r="AF43" s="153">
        <v>41</v>
      </c>
      <c r="AG43" s="153">
        <v>56</v>
      </c>
      <c r="AH43" s="153">
        <v>0</v>
      </c>
      <c r="AI43" s="154">
        <v>12</v>
      </c>
      <c r="AJ43" s="138">
        <f t="shared" si="36"/>
        <v>206</v>
      </c>
      <c r="AK43" s="223"/>
      <c r="AL43" s="139" t="s">
        <v>138</v>
      </c>
      <c r="AM43" s="153">
        <v>0</v>
      </c>
      <c r="AN43" s="153">
        <v>3</v>
      </c>
      <c r="AO43" s="153">
        <v>27</v>
      </c>
      <c r="AP43" s="153">
        <v>92</v>
      </c>
      <c r="AQ43" s="153">
        <v>224</v>
      </c>
      <c r="AR43" s="153">
        <v>168</v>
      </c>
      <c r="AS43" s="153">
        <v>206</v>
      </c>
      <c r="AT43" s="153">
        <v>20</v>
      </c>
      <c r="AU43" s="154">
        <v>34</v>
      </c>
      <c r="AV43" s="138">
        <f t="shared" si="37"/>
        <v>774</v>
      </c>
      <c r="AW43" s="223"/>
      <c r="AX43" s="139" t="s">
        <v>138</v>
      </c>
      <c r="AY43" s="153">
        <v>0</v>
      </c>
      <c r="AZ43" s="153">
        <v>0</v>
      </c>
      <c r="BA43" s="153">
        <v>5</v>
      </c>
      <c r="BB43" s="153">
        <v>64</v>
      </c>
      <c r="BC43" s="153">
        <v>96</v>
      </c>
      <c r="BD43" s="153">
        <v>104</v>
      </c>
      <c r="BE43" s="153">
        <v>180</v>
      </c>
      <c r="BF43" s="153">
        <v>18</v>
      </c>
      <c r="BG43" s="154">
        <v>31</v>
      </c>
      <c r="BH43" s="138">
        <f t="shared" si="38"/>
        <v>498</v>
      </c>
    </row>
    <row r="44" spans="1:60" ht="21" customHeight="1" x14ac:dyDescent="0.15">
      <c r="A44" s="223"/>
      <c r="B44" s="139" t="s">
        <v>139</v>
      </c>
      <c r="C44" s="150">
        <f t="shared" si="33"/>
        <v>0</v>
      </c>
      <c r="D44" s="150">
        <f t="shared" si="32"/>
        <v>5</v>
      </c>
      <c r="E44" s="150">
        <f t="shared" si="32"/>
        <v>29</v>
      </c>
      <c r="F44" s="150">
        <f t="shared" si="32"/>
        <v>293</v>
      </c>
      <c r="G44" s="150">
        <f t="shared" si="32"/>
        <v>770</v>
      </c>
      <c r="H44" s="150">
        <f t="shared" si="32"/>
        <v>603</v>
      </c>
      <c r="I44" s="150">
        <f t="shared" si="32"/>
        <v>1859</v>
      </c>
      <c r="J44" s="150">
        <f t="shared" si="32"/>
        <v>190</v>
      </c>
      <c r="K44" s="150">
        <f t="shared" si="32"/>
        <v>486</v>
      </c>
      <c r="L44" s="138">
        <f t="shared" si="34"/>
        <v>4235</v>
      </c>
      <c r="M44" s="223"/>
      <c r="N44" s="139" t="s">
        <v>139</v>
      </c>
      <c r="O44" s="163">
        <v>0</v>
      </c>
      <c r="P44" s="163">
        <v>5</v>
      </c>
      <c r="Q44" s="163">
        <v>7</v>
      </c>
      <c r="R44" s="163">
        <v>96</v>
      </c>
      <c r="S44" s="163">
        <v>308</v>
      </c>
      <c r="T44" s="163">
        <v>269</v>
      </c>
      <c r="U44" s="163">
        <v>796</v>
      </c>
      <c r="V44" s="163">
        <v>109</v>
      </c>
      <c r="W44" s="164">
        <v>203</v>
      </c>
      <c r="X44" s="162">
        <f t="shared" si="35"/>
        <v>1793</v>
      </c>
      <c r="Y44" s="223"/>
      <c r="Z44" s="139" t="s">
        <v>139</v>
      </c>
      <c r="AA44" s="153">
        <v>0</v>
      </c>
      <c r="AB44" s="153">
        <v>0</v>
      </c>
      <c r="AC44" s="153">
        <v>10</v>
      </c>
      <c r="AD44" s="153">
        <v>40</v>
      </c>
      <c r="AE44" s="153">
        <v>67</v>
      </c>
      <c r="AF44" s="153">
        <v>45</v>
      </c>
      <c r="AG44" s="153">
        <v>149</v>
      </c>
      <c r="AH44" s="153">
        <v>11</v>
      </c>
      <c r="AI44" s="154">
        <v>37</v>
      </c>
      <c r="AJ44" s="138">
        <f t="shared" si="36"/>
        <v>359</v>
      </c>
      <c r="AK44" s="223"/>
      <c r="AL44" s="139" t="s">
        <v>139</v>
      </c>
      <c r="AM44" s="153">
        <v>0</v>
      </c>
      <c r="AN44" s="153">
        <v>0</v>
      </c>
      <c r="AO44" s="153">
        <v>7</v>
      </c>
      <c r="AP44" s="153">
        <v>94</v>
      </c>
      <c r="AQ44" s="153">
        <v>277</v>
      </c>
      <c r="AR44" s="153">
        <v>217</v>
      </c>
      <c r="AS44" s="153">
        <v>546</v>
      </c>
      <c r="AT44" s="153">
        <v>48</v>
      </c>
      <c r="AU44" s="154">
        <v>157</v>
      </c>
      <c r="AV44" s="138">
        <f t="shared" si="37"/>
        <v>1346</v>
      </c>
      <c r="AW44" s="223"/>
      <c r="AX44" s="139" t="s">
        <v>139</v>
      </c>
      <c r="AY44" s="153">
        <v>0</v>
      </c>
      <c r="AZ44" s="153">
        <v>0</v>
      </c>
      <c r="BA44" s="153">
        <v>5</v>
      </c>
      <c r="BB44" s="153">
        <v>63</v>
      </c>
      <c r="BC44" s="153">
        <v>118</v>
      </c>
      <c r="BD44" s="153">
        <v>72</v>
      </c>
      <c r="BE44" s="153">
        <v>368</v>
      </c>
      <c r="BF44" s="153">
        <v>22</v>
      </c>
      <c r="BG44" s="154">
        <v>89</v>
      </c>
      <c r="BH44" s="138">
        <f t="shared" si="38"/>
        <v>737</v>
      </c>
    </row>
    <row r="45" spans="1:60" ht="21" customHeight="1" x14ac:dyDescent="0.15">
      <c r="A45" s="223"/>
      <c r="B45" s="139" t="s">
        <v>140</v>
      </c>
      <c r="C45" s="150">
        <f t="shared" si="33"/>
        <v>0</v>
      </c>
      <c r="D45" s="150">
        <f t="shared" si="32"/>
        <v>1</v>
      </c>
      <c r="E45" s="150">
        <f t="shared" si="32"/>
        <v>9</v>
      </c>
      <c r="F45" s="150">
        <f t="shared" si="32"/>
        <v>52</v>
      </c>
      <c r="G45" s="150">
        <f t="shared" si="32"/>
        <v>179</v>
      </c>
      <c r="H45" s="150">
        <f t="shared" si="32"/>
        <v>166</v>
      </c>
      <c r="I45" s="150">
        <f t="shared" si="32"/>
        <v>552</v>
      </c>
      <c r="J45" s="150">
        <f t="shared" si="32"/>
        <v>72</v>
      </c>
      <c r="K45" s="150">
        <f t="shared" si="32"/>
        <v>101</v>
      </c>
      <c r="L45" s="138">
        <f t="shared" si="34"/>
        <v>1132</v>
      </c>
      <c r="M45" s="223"/>
      <c r="N45" s="139" t="s">
        <v>140</v>
      </c>
      <c r="O45" s="163">
        <v>0</v>
      </c>
      <c r="P45" s="163">
        <v>1</v>
      </c>
      <c r="Q45" s="163">
        <v>6</v>
      </c>
      <c r="R45" s="163">
        <v>14</v>
      </c>
      <c r="S45" s="163">
        <v>79</v>
      </c>
      <c r="T45" s="163">
        <v>86</v>
      </c>
      <c r="U45" s="163">
        <v>270</v>
      </c>
      <c r="V45" s="163">
        <v>40</v>
      </c>
      <c r="W45" s="164">
        <v>53</v>
      </c>
      <c r="X45" s="162">
        <f t="shared" si="35"/>
        <v>549</v>
      </c>
      <c r="Y45" s="223"/>
      <c r="Z45" s="139" t="s">
        <v>140</v>
      </c>
      <c r="AA45" s="153">
        <v>0</v>
      </c>
      <c r="AB45" s="153">
        <v>0</v>
      </c>
      <c r="AC45" s="153">
        <v>3</v>
      </c>
      <c r="AD45" s="153">
        <v>8</v>
      </c>
      <c r="AE45" s="153">
        <v>18</v>
      </c>
      <c r="AF45" s="153">
        <v>22</v>
      </c>
      <c r="AG45" s="153">
        <v>58</v>
      </c>
      <c r="AH45" s="153">
        <v>6</v>
      </c>
      <c r="AI45" s="154">
        <v>10</v>
      </c>
      <c r="AJ45" s="138">
        <f t="shared" si="36"/>
        <v>125</v>
      </c>
      <c r="AK45" s="223"/>
      <c r="AL45" s="139" t="s">
        <v>140</v>
      </c>
      <c r="AM45" s="153">
        <v>0</v>
      </c>
      <c r="AN45" s="153">
        <v>0</v>
      </c>
      <c r="AO45" s="153">
        <v>0</v>
      </c>
      <c r="AP45" s="153">
        <v>15</v>
      </c>
      <c r="AQ45" s="153">
        <v>56</v>
      </c>
      <c r="AR45" s="153">
        <v>41</v>
      </c>
      <c r="AS45" s="153">
        <v>133</v>
      </c>
      <c r="AT45" s="153">
        <v>12</v>
      </c>
      <c r="AU45" s="154">
        <v>29</v>
      </c>
      <c r="AV45" s="138">
        <f t="shared" si="37"/>
        <v>286</v>
      </c>
      <c r="AW45" s="223"/>
      <c r="AX45" s="139" t="s">
        <v>140</v>
      </c>
      <c r="AY45" s="153">
        <v>0</v>
      </c>
      <c r="AZ45" s="153">
        <v>0</v>
      </c>
      <c r="BA45" s="153">
        <v>0</v>
      </c>
      <c r="BB45" s="153">
        <v>15</v>
      </c>
      <c r="BC45" s="153">
        <v>26</v>
      </c>
      <c r="BD45" s="153">
        <v>17</v>
      </c>
      <c r="BE45" s="153">
        <v>91</v>
      </c>
      <c r="BF45" s="153">
        <v>14</v>
      </c>
      <c r="BG45" s="154">
        <v>9</v>
      </c>
      <c r="BH45" s="138">
        <f t="shared" si="38"/>
        <v>172</v>
      </c>
    </row>
    <row r="46" spans="1:60" ht="21" customHeight="1" x14ac:dyDescent="0.15">
      <c r="A46" s="223"/>
      <c r="B46" s="139" t="s">
        <v>88</v>
      </c>
      <c r="C46" s="150">
        <f t="shared" si="33"/>
        <v>1</v>
      </c>
      <c r="D46" s="150">
        <f t="shared" si="32"/>
        <v>1</v>
      </c>
      <c r="E46" s="150">
        <f t="shared" si="32"/>
        <v>6</v>
      </c>
      <c r="F46" s="150">
        <f t="shared" si="32"/>
        <v>47</v>
      </c>
      <c r="G46" s="150">
        <f t="shared" si="32"/>
        <v>134</v>
      </c>
      <c r="H46" s="150">
        <f t="shared" si="32"/>
        <v>91</v>
      </c>
      <c r="I46" s="150">
        <f t="shared" si="32"/>
        <v>598</v>
      </c>
      <c r="J46" s="150">
        <f t="shared" si="32"/>
        <v>160</v>
      </c>
      <c r="K46" s="150">
        <f t="shared" si="32"/>
        <v>989</v>
      </c>
      <c r="L46" s="138">
        <f t="shared" si="34"/>
        <v>2027</v>
      </c>
      <c r="M46" s="223"/>
      <c r="N46" s="139" t="s">
        <v>88</v>
      </c>
      <c r="O46" s="163">
        <v>1</v>
      </c>
      <c r="P46" s="163">
        <v>1</v>
      </c>
      <c r="Q46" s="163">
        <v>4</v>
      </c>
      <c r="R46" s="163">
        <v>20</v>
      </c>
      <c r="S46" s="163">
        <v>49</v>
      </c>
      <c r="T46" s="163">
        <v>42</v>
      </c>
      <c r="U46" s="163">
        <v>251</v>
      </c>
      <c r="V46" s="163">
        <v>112</v>
      </c>
      <c r="W46" s="164">
        <v>511</v>
      </c>
      <c r="X46" s="162">
        <f t="shared" si="35"/>
        <v>991</v>
      </c>
      <c r="Y46" s="223"/>
      <c r="Z46" s="139" t="s">
        <v>88</v>
      </c>
      <c r="AA46" s="153">
        <v>0</v>
      </c>
      <c r="AB46" s="153">
        <v>0</v>
      </c>
      <c r="AC46" s="153">
        <v>1</v>
      </c>
      <c r="AD46" s="153">
        <v>8</v>
      </c>
      <c r="AE46" s="153">
        <v>26</v>
      </c>
      <c r="AF46" s="153">
        <v>9</v>
      </c>
      <c r="AG46" s="153">
        <v>68</v>
      </c>
      <c r="AH46" s="153">
        <v>6</v>
      </c>
      <c r="AI46" s="154">
        <v>117</v>
      </c>
      <c r="AJ46" s="138">
        <f t="shared" si="36"/>
        <v>235</v>
      </c>
      <c r="AK46" s="223"/>
      <c r="AL46" s="139" t="s">
        <v>88</v>
      </c>
      <c r="AM46" s="153">
        <v>0</v>
      </c>
      <c r="AN46" s="153">
        <v>0</v>
      </c>
      <c r="AO46" s="153">
        <v>1</v>
      </c>
      <c r="AP46" s="153">
        <v>13</v>
      </c>
      <c r="AQ46" s="153">
        <v>45</v>
      </c>
      <c r="AR46" s="153">
        <v>32</v>
      </c>
      <c r="AS46" s="153">
        <v>200</v>
      </c>
      <c r="AT46" s="153">
        <v>25</v>
      </c>
      <c r="AU46" s="154">
        <v>288</v>
      </c>
      <c r="AV46" s="138">
        <f t="shared" si="37"/>
        <v>604</v>
      </c>
      <c r="AW46" s="223"/>
      <c r="AX46" s="139" t="s">
        <v>88</v>
      </c>
      <c r="AY46" s="153">
        <v>0</v>
      </c>
      <c r="AZ46" s="153">
        <v>0</v>
      </c>
      <c r="BA46" s="153">
        <v>0</v>
      </c>
      <c r="BB46" s="153">
        <v>6</v>
      </c>
      <c r="BC46" s="153">
        <v>14</v>
      </c>
      <c r="BD46" s="153">
        <v>8</v>
      </c>
      <c r="BE46" s="153">
        <v>79</v>
      </c>
      <c r="BF46" s="153">
        <v>17</v>
      </c>
      <c r="BG46" s="154">
        <v>73</v>
      </c>
      <c r="BH46" s="138">
        <f t="shared" si="38"/>
        <v>197</v>
      </c>
    </row>
    <row r="47" spans="1:60" ht="21" customHeight="1" thickBot="1" x14ac:dyDescent="0.2">
      <c r="A47" s="223"/>
      <c r="B47" s="140" t="s">
        <v>90</v>
      </c>
      <c r="C47" s="155">
        <f t="shared" si="33"/>
        <v>0</v>
      </c>
      <c r="D47" s="155">
        <f t="shared" si="32"/>
        <v>0</v>
      </c>
      <c r="E47" s="155">
        <f t="shared" si="32"/>
        <v>0</v>
      </c>
      <c r="F47" s="155">
        <f t="shared" si="32"/>
        <v>8</v>
      </c>
      <c r="G47" s="155">
        <f t="shared" si="32"/>
        <v>16</v>
      </c>
      <c r="H47" s="155">
        <f t="shared" si="32"/>
        <v>15</v>
      </c>
      <c r="I47" s="155">
        <f t="shared" si="32"/>
        <v>23</v>
      </c>
      <c r="J47" s="155">
        <f t="shared" si="32"/>
        <v>12</v>
      </c>
      <c r="K47" s="155">
        <f t="shared" si="32"/>
        <v>44</v>
      </c>
      <c r="L47" s="138">
        <f t="shared" si="34"/>
        <v>118</v>
      </c>
      <c r="M47" s="223"/>
      <c r="N47" s="140" t="s">
        <v>90</v>
      </c>
      <c r="O47" s="165">
        <v>0</v>
      </c>
      <c r="P47" s="165">
        <v>0</v>
      </c>
      <c r="Q47" s="165">
        <v>0</v>
      </c>
      <c r="R47" s="165">
        <v>5</v>
      </c>
      <c r="S47" s="165">
        <v>7</v>
      </c>
      <c r="T47" s="165">
        <v>10</v>
      </c>
      <c r="U47" s="165">
        <v>13</v>
      </c>
      <c r="V47" s="165">
        <v>7</v>
      </c>
      <c r="W47" s="166">
        <v>15</v>
      </c>
      <c r="X47" s="162">
        <f t="shared" si="35"/>
        <v>57</v>
      </c>
      <c r="Y47" s="223"/>
      <c r="Z47" s="140" t="s">
        <v>90</v>
      </c>
      <c r="AA47" s="156">
        <v>0</v>
      </c>
      <c r="AB47" s="156">
        <v>0</v>
      </c>
      <c r="AC47" s="156">
        <v>0</v>
      </c>
      <c r="AD47" s="156">
        <v>1</v>
      </c>
      <c r="AE47" s="156">
        <v>2</v>
      </c>
      <c r="AF47" s="156">
        <v>2</v>
      </c>
      <c r="AG47" s="156">
        <v>2</v>
      </c>
      <c r="AH47" s="156">
        <v>1</v>
      </c>
      <c r="AI47" s="157">
        <v>8</v>
      </c>
      <c r="AJ47" s="138">
        <f t="shared" si="36"/>
        <v>16</v>
      </c>
      <c r="AK47" s="223"/>
      <c r="AL47" s="140" t="s">
        <v>90</v>
      </c>
      <c r="AM47" s="156">
        <v>0</v>
      </c>
      <c r="AN47" s="156">
        <v>0</v>
      </c>
      <c r="AO47" s="156">
        <v>0</v>
      </c>
      <c r="AP47" s="156">
        <v>1</v>
      </c>
      <c r="AQ47" s="156">
        <v>6</v>
      </c>
      <c r="AR47" s="156">
        <v>0</v>
      </c>
      <c r="AS47" s="156">
        <v>5</v>
      </c>
      <c r="AT47" s="156">
        <v>4</v>
      </c>
      <c r="AU47" s="157">
        <v>6</v>
      </c>
      <c r="AV47" s="138">
        <f t="shared" si="37"/>
        <v>22</v>
      </c>
      <c r="AW47" s="223"/>
      <c r="AX47" s="140" t="s">
        <v>90</v>
      </c>
      <c r="AY47" s="156">
        <v>0</v>
      </c>
      <c r="AZ47" s="156">
        <v>0</v>
      </c>
      <c r="BA47" s="156">
        <v>0</v>
      </c>
      <c r="BB47" s="156">
        <v>1</v>
      </c>
      <c r="BC47" s="156">
        <v>1</v>
      </c>
      <c r="BD47" s="156">
        <v>3</v>
      </c>
      <c r="BE47" s="156">
        <v>3</v>
      </c>
      <c r="BF47" s="156">
        <v>0</v>
      </c>
      <c r="BG47" s="157">
        <v>15</v>
      </c>
      <c r="BH47" s="138">
        <f t="shared" si="38"/>
        <v>23</v>
      </c>
    </row>
    <row r="48" spans="1:60" ht="21" customHeight="1" x14ac:dyDescent="0.15">
      <c r="A48" s="224"/>
      <c r="B48" s="136" t="s">
        <v>132</v>
      </c>
      <c r="C48" s="158">
        <f t="shared" ref="C48:K48" si="39">SUM(C40:C47)</f>
        <v>11</v>
      </c>
      <c r="D48" s="158">
        <f t="shared" si="39"/>
        <v>30</v>
      </c>
      <c r="E48" s="158">
        <f t="shared" si="39"/>
        <v>158</v>
      </c>
      <c r="F48" s="158">
        <f t="shared" si="39"/>
        <v>945</v>
      </c>
      <c r="G48" s="158">
        <f t="shared" si="39"/>
        <v>2454</v>
      </c>
      <c r="H48" s="158">
        <f t="shared" si="39"/>
        <v>2062</v>
      </c>
      <c r="I48" s="158">
        <f t="shared" si="39"/>
        <v>4258</v>
      </c>
      <c r="J48" s="158">
        <f t="shared" si="39"/>
        <v>633</v>
      </c>
      <c r="K48" s="143">
        <f t="shared" si="39"/>
        <v>1832</v>
      </c>
      <c r="L48" s="144">
        <f>IF(L40+L41+L42+L43+L44+L45+L46+L47=C48+D48+E48+F48+G48+H48+I48+J48+K48,L40+L41+L42+L43+L44+L45+L46+L47,"‘間違っています’")</f>
        <v>12383</v>
      </c>
      <c r="M48" s="224"/>
      <c r="N48" s="136" t="s">
        <v>132</v>
      </c>
      <c r="O48" s="167">
        <f t="shared" ref="O48:W48" si="40">SUM(O40:O47)</f>
        <v>11</v>
      </c>
      <c r="P48" s="167">
        <f t="shared" si="40"/>
        <v>24</v>
      </c>
      <c r="Q48" s="167">
        <f t="shared" si="40"/>
        <v>67</v>
      </c>
      <c r="R48" s="167">
        <f t="shared" si="40"/>
        <v>367</v>
      </c>
      <c r="S48" s="167">
        <f t="shared" si="40"/>
        <v>1149</v>
      </c>
      <c r="T48" s="167">
        <f t="shared" si="40"/>
        <v>1000</v>
      </c>
      <c r="U48" s="167">
        <f t="shared" si="40"/>
        <v>1863</v>
      </c>
      <c r="V48" s="167">
        <f t="shared" si="40"/>
        <v>387</v>
      </c>
      <c r="W48" s="168">
        <f t="shared" si="40"/>
        <v>861</v>
      </c>
      <c r="X48" s="169">
        <f>IF(X40+X41+X42+X43+X44+X45+X46+X47=O48+P48+Q48+R48+S48+T48+U48+V48+W48,X40+X41+X42+X43+X44+X45+X46+X47,"‘間違っています’")</f>
        <v>5729</v>
      </c>
      <c r="Y48" s="224"/>
      <c r="Z48" s="136" t="s">
        <v>132</v>
      </c>
      <c r="AA48" s="137">
        <f t="shared" ref="AA48:AI48" si="41">SUM(AA40:AA47)</f>
        <v>0</v>
      </c>
      <c r="AB48" s="137">
        <f t="shared" si="41"/>
        <v>0</v>
      </c>
      <c r="AC48" s="137">
        <f t="shared" si="41"/>
        <v>26</v>
      </c>
      <c r="AD48" s="137">
        <f t="shared" si="41"/>
        <v>115</v>
      </c>
      <c r="AE48" s="137">
        <f t="shared" si="41"/>
        <v>210</v>
      </c>
      <c r="AF48" s="137">
        <f t="shared" si="41"/>
        <v>165</v>
      </c>
      <c r="AG48" s="137">
        <f t="shared" si="41"/>
        <v>360</v>
      </c>
      <c r="AH48" s="137">
        <f t="shared" si="41"/>
        <v>36</v>
      </c>
      <c r="AI48" s="159">
        <f t="shared" si="41"/>
        <v>191</v>
      </c>
      <c r="AJ48" s="144">
        <f>IF(AJ40+AJ41+AJ42+AJ43+AJ44+AJ45+AJ46+AJ47=AA48+AB48+AC48+AD48+AE48+AF48+AG48+AH48+AI48,AJ40+AJ41+AJ42+AJ43+AJ44+AJ45+AJ46+AJ47,"‘間違っています’")</f>
        <v>1103</v>
      </c>
      <c r="AK48" s="224"/>
      <c r="AL48" s="136" t="s">
        <v>132</v>
      </c>
      <c r="AM48" s="137">
        <f t="shared" ref="AM48:AU48" si="42">SUM(AM40:AM47)</f>
        <v>0</v>
      </c>
      <c r="AN48" s="137">
        <f t="shared" si="42"/>
        <v>5</v>
      </c>
      <c r="AO48" s="137">
        <f t="shared" si="42"/>
        <v>52</v>
      </c>
      <c r="AP48" s="137">
        <f t="shared" si="42"/>
        <v>281</v>
      </c>
      <c r="AQ48" s="137">
        <f t="shared" si="42"/>
        <v>759</v>
      </c>
      <c r="AR48" s="137">
        <f t="shared" si="42"/>
        <v>589</v>
      </c>
      <c r="AS48" s="137">
        <f t="shared" si="42"/>
        <v>1200</v>
      </c>
      <c r="AT48" s="137">
        <f t="shared" si="42"/>
        <v>126</v>
      </c>
      <c r="AU48" s="159">
        <f t="shared" si="42"/>
        <v>540</v>
      </c>
      <c r="AV48" s="144">
        <f>IF(AV40+AV41+AV42+AV43+AV44+AV45+AV46+AV47=AM48+AN48+AO48+AP48+AQ48+AR48+AS48+AT48+AU48,AV40+AV41+AV42+AV43+AV44+AV45+AV46+AV47,"‘間違っています’")</f>
        <v>3552</v>
      </c>
      <c r="AW48" s="224"/>
      <c r="AX48" s="136" t="s">
        <v>132</v>
      </c>
      <c r="AY48" s="137">
        <f t="shared" ref="AY48:BG48" si="43">SUM(AY40:AY47)</f>
        <v>0</v>
      </c>
      <c r="AZ48" s="137">
        <f t="shared" si="43"/>
        <v>1</v>
      </c>
      <c r="BA48" s="137">
        <f t="shared" si="43"/>
        <v>13</v>
      </c>
      <c r="BB48" s="137">
        <f t="shared" si="43"/>
        <v>182</v>
      </c>
      <c r="BC48" s="137">
        <f t="shared" si="43"/>
        <v>336</v>
      </c>
      <c r="BD48" s="137">
        <f t="shared" si="43"/>
        <v>308</v>
      </c>
      <c r="BE48" s="137">
        <f t="shared" si="43"/>
        <v>835</v>
      </c>
      <c r="BF48" s="137">
        <f t="shared" si="43"/>
        <v>84</v>
      </c>
      <c r="BG48" s="159">
        <f t="shared" si="43"/>
        <v>240</v>
      </c>
      <c r="BH48" s="144">
        <f>IF(BH40+BH41+BH42+BH43+BH44+BH45+BH46+BH47=AY48+AZ48+BA48+BB48+BC48+BD48+BE48+BF48+BG48,BH40+BH41+BH42+BH43+BH44+BH45+BH46+BH47,"‘間違っています’")</f>
        <v>1999</v>
      </c>
    </row>
    <row r="49" spans="1:60" ht="13.5" customHeight="1" x14ac:dyDescent="0.15">
      <c r="A49" s="145" t="s">
        <v>141</v>
      </c>
      <c r="B49" s="225" t="s">
        <v>142</v>
      </c>
      <c r="C49" s="226"/>
      <c r="D49" s="226"/>
      <c r="E49" s="226"/>
      <c r="F49" s="226"/>
      <c r="G49" s="226"/>
      <c r="H49" s="226"/>
      <c r="I49" s="226"/>
      <c r="J49" s="226"/>
      <c r="K49" s="226"/>
      <c r="L49" s="226"/>
      <c r="M49" s="145" t="s">
        <v>141</v>
      </c>
      <c r="N49" s="225" t="s">
        <v>142</v>
      </c>
      <c r="O49" s="226"/>
      <c r="P49" s="226"/>
      <c r="Q49" s="226"/>
      <c r="R49" s="226"/>
      <c r="S49" s="226"/>
      <c r="T49" s="226"/>
      <c r="U49" s="226"/>
      <c r="V49" s="226"/>
      <c r="W49" s="226"/>
      <c r="X49" s="226"/>
      <c r="Y49" s="145" t="s">
        <v>141</v>
      </c>
      <c r="Z49" s="225" t="s">
        <v>142</v>
      </c>
      <c r="AA49" s="226"/>
      <c r="AB49" s="226"/>
      <c r="AC49" s="226"/>
      <c r="AD49" s="226"/>
      <c r="AE49" s="226"/>
      <c r="AF49" s="226"/>
      <c r="AG49" s="226"/>
      <c r="AH49" s="226"/>
      <c r="AI49" s="226"/>
      <c r="AJ49" s="226"/>
      <c r="AK49" s="145" t="s">
        <v>141</v>
      </c>
      <c r="AL49" s="225" t="s">
        <v>142</v>
      </c>
      <c r="AM49" s="226"/>
      <c r="AN49" s="226"/>
      <c r="AO49" s="226"/>
      <c r="AP49" s="226"/>
      <c r="AQ49" s="226"/>
      <c r="AR49" s="226"/>
      <c r="AS49" s="226"/>
      <c r="AT49" s="226"/>
      <c r="AU49" s="226"/>
      <c r="AV49" s="226"/>
      <c r="AW49" s="145" t="s">
        <v>141</v>
      </c>
      <c r="AX49" s="225" t="s">
        <v>142</v>
      </c>
      <c r="AY49" s="226"/>
      <c r="AZ49" s="226"/>
      <c r="BA49" s="226"/>
      <c r="BB49" s="226"/>
      <c r="BC49" s="226"/>
      <c r="BD49" s="226"/>
      <c r="BE49" s="226"/>
      <c r="BF49" s="226"/>
      <c r="BG49" s="226"/>
      <c r="BH49" s="226"/>
    </row>
    <row r="50" spans="1:60" x14ac:dyDescent="0.15">
      <c r="A50" s="145"/>
      <c r="B50" s="227"/>
      <c r="C50" s="227"/>
      <c r="D50" s="227"/>
      <c r="E50" s="227"/>
      <c r="F50" s="227"/>
      <c r="G50" s="227"/>
      <c r="H50" s="227"/>
      <c r="I50" s="227"/>
      <c r="J50" s="227"/>
      <c r="K50" s="227"/>
      <c r="L50" s="227"/>
      <c r="M50" s="145"/>
      <c r="N50" s="227"/>
      <c r="O50" s="227"/>
      <c r="P50" s="227"/>
      <c r="Q50" s="227"/>
      <c r="R50" s="227"/>
      <c r="S50" s="227"/>
      <c r="T50" s="227"/>
      <c r="U50" s="227"/>
      <c r="V50" s="227"/>
      <c r="W50" s="227"/>
      <c r="X50" s="227"/>
      <c r="Y50" s="145"/>
      <c r="Z50" s="227"/>
      <c r="AA50" s="227"/>
      <c r="AB50" s="227"/>
      <c r="AC50" s="227"/>
      <c r="AD50" s="227"/>
      <c r="AE50" s="227"/>
      <c r="AF50" s="227"/>
      <c r="AG50" s="227"/>
      <c r="AH50" s="227"/>
      <c r="AI50" s="227"/>
      <c r="AJ50" s="227"/>
      <c r="AK50" s="145"/>
      <c r="AL50" s="227"/>
      <c r="AM50" s="227"/>
      <c r="AN50" s="227"/>
      <c r="AO50" s="227"/>
      <c r="AP50" s="227"/>
      <c r="AQ50" s="227"/>
      <c r="AR50" s="227"/>
      <c r="AS50" s="227"/>
      <c r="AT50" s="227"/>
      <c r="AU50" s="227"/>
      <c r="AV50" s="227"/>
      <c r="AW50" s="145"/>
      <c r="AX50" s="227"/>
      <c r="AY50" s="227"/>
      <c r="AZ50" s="227"/>
      <c r="BA50" s="227"/>
      <c r="BB50" s="227"/>
      <c r="BC50" s="227"/>
      <c r="BD50" s="227"/>
      <c r="BE50" s="227"/>
      <c r="BF50" s="227"/>
      <c r="BG50" s="227"/>
      <c r="BH50" s="227"/>
    </row>
  </sheetData>
  <mergeCells count="65">
    <mergeCell ref="B49:L50"/>
    <mergeCell ref="N49:X50"/>
    <mergeCell ref="Z49:AJ50"/>
    <mergeCell ref="AL49:AV50"/>
    <mergeCell ref="AX49:BH50"/>
    <mergeCell ref="AA38:AJ38"/>
    <mergeCell ref="AK38:AL39"/>
    <mergeCell ref="AM38:AV38"/>
    <mergeCell ref="AW38:AX39"/>
    <mergeCell ref="AY38:BH38"/>
    <mergeCell ref="A40:A48"/>
    <mergeCell ref="M40:M48"/>
    <mergeCell ref="Y40:Y48"/>
    <mergeCell ref="AK40:AK48"/>
    <mergeCell ref="AW40:AW48"/>
    <mergeCell ref="B33:L34"/>
    <mergeCell ref="N33:X34"/>
    <mergeCell ref="Z33:AJ34"/>
    <mergeCell ref="AL33:AV34"/>
    <mergeCell ref="AX33:BH34"/>
    <mergeCell ref="A38:B39"/>
    <mergeCell ref="C38:L38"/>
    <mergeCell ref="M38:N39"/>
    <mergeCell ref="O38:X38"/>
    <mergeCell ref="Y38:Z39"/>
    <mergeCell ref="AA22:AJ22"/>
    <mergeCell ref="AK22:AL23"/>
    <mergeCell ref="AM22:AV22"/>
    <mergeCell ref="AW22:AX23"/>
    <mergeCell ref="AY22:BH22"/>
    <mergeCell ref="A24:A32"/>
    <mergeCell ref="M24:M32"/>
    <mergeCell ref="Y24:Y32"/>
    <mergeCell ref="AK24:AK32"/>
    <mergeCell ref="AW24:AW32"/>
    <mergeCell ref="B18:L19"/>
    <mergeCell ref="N18:X19"/>
    <mergeCell ref="Z18:AJ19"/>
    <mergeCell ref="AL18:AV19"/>
    <mergeCell ref="AX18:BH19"/>
    <mergeCell ref="A22:B23"/>
    <mergeCell ref="C22:L22"/>
    <mergeCell ref="M22:N23"/>
    <mergeCell ref="O22:X22"/>
    <mergeCell ref="Y22:Z23"/>
    <mergeCell ref="AA7:AJ7"/>
    <mergeCell ref="AK7:AL8"/>
    <mergeCell ref="AM7:AV7"/>
    <mergeCell ref="AW7:AX8"/>
    <mergeCell ref="AY7:BH7"/>
    <mergeCell ref="A9:A17"/>
    <mergeCell ref="M9:M17"/>
    <mergeCell ref="Y9:Y17"/>
    <mergeCell ref="AK9:AK17"/>
    <mergeCell ref="AW9:AW17"/>
    <mergeCell ref="K3:L3"/>
    <mergeCell ref="W3:X3"/>
    <mergeCell ref="AI3:AJ3"/>
    <mergeCell ref="AU3:AV3"/>
    <mergeCell ref="BG3:BH3"/>
    <mergeCell ref="A7:B8"/>
    <mergeCell ref="C7:L7"/>
    <mergeCell ref="M7:N8"/>
    <mergeCell ref="O7:X7"/>
    <mergeCell ref="Y7:Z8"/>
  </mergeCells>
  <phoneticPr fontId="3"/>
  <pageMargins left="0.39370078740157483" right="0.39370078740157483" top="0.59055118110236227" bottom="0.59055118110236227" header="0.51181102362204722" footer="0.51181102362204722"/>
  <pageSetup paperSize="9" scale="87" orientation="portrait" r:id="rId1"/>
  <headerFooter alignWithMargins="0"/>
  <colBreaks count="4" manualBreakCount="4">
    <brk id="12" max="1048575" man="1"/>
    <brk id="24" max="1048575" man="1"/>
    <brk id="36" max="1048575" man="1"/>
    <brk id="48"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高齢者のいる世帯状況（推計）</vt:lpstr>
      <vt:lpstr>認知症・寝たきり高齢者</vt:lpstr>
      <vt:lpstr>日常生活自立度</vt:lpstr>
      <vt:lpstr>'高齢者のいる世帯状況（推計）'!Print_Area</vt:lpstr>
      <vt:lpstr>日常生活自立度!Print_Area</vt:lpstr>
      <vt:lpstr>認知症・寝たきり高齢者!Print_Area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谷澤 美佳子</dc:creator>
  <cp:lastModifiedBy>谷澤 美佳子</cp:lastModifiedBy>
  <cp:lastPrinted>2022-12-05T01:52:35Z</cp:lastPrinted>
  <dcterms:created xsi:type="dcterms:W3CDTF">2022-06-27T04:46:13Z</dcterms:created>
  <dcterms:modified xsi:type="dcterms:W3CDTF">2022-12-05T01:53:08Z</dcterms:modified>
</cp:coreProperties>
</file>