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161730\Desktop\"/>
    </mc:Choice>
  </mc:AlternateContent>
  <xr:revisionPtr revIDLastSave="0" documentId="13_ncr:1_{DE28145F-C805-40AB-807F-38AC225276E8}" xr6:coauthVersionLast="47" xr6:coauthVersionMax="47" xr10:uidLastSave="{00000000-0000-0000-0000-000000000000}"/>
  <bookViews>
    <workbookView xWindow="-108" yWindow="-108" windowWidth="23256" windowHeight="12576" tabRatio="303" firstSheet="4" activeTab="4" xr2:uid="{00000000-000D-0000-FFFF-FFFF00000000}"/>
  </bookViews>
  <sheets>
    <sheet name="募集案内【前期】" sheetId="14" r:id="rId1"/>
    <sheet name="募集要項等" sheetId="13" r:id="rId2"/>
    <sheet name="作成要領" sheetId="9" r:id="rId3"/>
    <sheet name="受講者申込書　鑑" sheetId="10" r:id="rId4"/>
    <sheet name="受講者申込書(○○県)" sheetId="7" r:id="rId5"/>
    <sheet name="名簿" sheetId="8" r:id="rId6"/>
    <sheet name="名簿１" sheetId="11" r:id="rId7"/>
  </sheets>
  <externalReferences>
    <externalReference r:id="rId8"/>
    <externalReference r:id="rId9"/>
    <externalReference r:id="rId10"/>
    <externalReference r:id="rId11"/>
    <externalReference r:id="rId12"/>
    <externalReference r:id="rId13"/>
  </externalReferences>
  <definedNames>
    <definedName name="_xlnm._FilterDatabase" localSheetId="4" hidden="1">'受講者申込書(○○県)'!$A$6:$V$42</definedName>
    <definedName name="_xlnm._FilterDatabase" localSheetId="5" hidden="1">名簿!$A$1:$AJ$1</definedName>
    <definedName name="_xlnm._FilterDatabase" localSheetId="6" hidden="1">名簿１!$B$6:$AI$37</definedName>
    <definedName name="GANCNT_SPMTRL_MST" localSheetId="0">#REF!</definedName>
    <definedName name="GANCNT_SPMTRL_MST" localSheetId="1">#REF!</definedName>
    <definedName name="GANCNT_SPMTRL_MST" localSheetId="6">#REF!</definedName>
    <definedName name="GANCNT_SPMTRL_MST">#REF!</definedName>
    <definedName name="MEDICAL_MAKER_MST" localSheetId="0">[1]メーカー!#REF!</definedName>
    <definedName name="MEDICAL_MAKER_MST" localSheetId="1">[1]メーカー!#REF!</definedName>
    <definedName name="MEDICAL_MAKER_MST" localSheetId="6">[1]メーカー!#REF!</definedName>
    <definedName name="MEDICAL_MAKER_MST">[1]メーカー!#REF!</definedName>
    <definedName name="P13印刷画面" localSheetId="0">#REF!</definedName>
    <definedName name="P13印刷画面" localSheetId="1">#REF!</definedName>
    <definedName name="P13印刷画面" localSheetId="6">#REF!</definedName>
    <definedName name="P13印刷画面">#REF!</definedName>
    <definedName name="P20印刷画面" localSheetId="0">#REF!</definedName>
    <definedName name="P20印刷画面" localSheetId="1">#REF!</definedName>
    <definedName name="P20印刷画面" localSheetId="6">#REF!</definedName>
    <definedName name="P20印刷画面">#REF!</definedName>
    <definedName name="_xlnm.Print_Area" localSheetId="3">'受講者申込書　鑑'!$A$1:$AA$36</definedName>
    <definedName name="_xlnm.Print_Area" localSheetId="4">'受講者申込書(○○県)'!$A$1:$W$43</definedName>
    <definedName name="_xlnm.Print_Area" localSheetId="0">募集案内【前期】!$A$1:$AA$25</definedName>
    <definedName name="_xlnm.Print_Area" localSheetId="6">名簿１!$C$3:$AI$38</definedName>
    <definedName name="_xlnm.Print_Titles" localSheetId="6">名簿１!$6:$6</definedName>
    <definedName name="QKCD" localSheetId="0">#REF!</definedName>
    <definedName name="QKCD" localSheetId="1">#REF!</definedName>
    <definedName name="QKCD" localSheetId="6">#REF!</definedName>
    <definedName name="QKCD">#REF!</definedName>
    <definedName name="Z_25FCD2FE_06AB_4D8A_96A7_E9B0375F9763_.wvu.FilterData" localSheetId="6" hidden="1">名簿１!$B$6:$AG$36</definedName>
    <definedName name="Z_25FCD2FE_06AB_4D8A_96A7_E9B0375F9763_.wvu.PrintArea" localSheetId="6" hidden="1">名簿１!$C$3:$AG$36</definedName>
    <definedName name="Z_25FCD2FE_06AB_4D8A_96A7_E9B0375F9763_.wvu.PrintTitles" localSheetId="6" hidden="1">名簿１!$6:$6</definedName>
    <definedName name="Z_4BF9F0E6_25B4_4049_81D0_460B505D763A_.wvu.FilterData" localSheetId="6" hidden="1">名簿１!$B$6:$AG$36</definedName>
    <definedName name="Z_4BF9F0E6_25B4_4049_81D0_460B505D763A_.wvu.PrintArea" localSheetId="6" hidden="1">名簿１!$C$3:$AG$36</definedName>
    <definedName name="Z_4BF9F0E6_25B4_4049_81D0_460B505D763A_.wvu.PrintTitles" localSheetId="6" hidden="1">名簿１!$6:$6</definedName>
    <definedName name="Z_768817BC_EA07_44EC_AF7E_5516E9CE8287_.wvu.FilterData" localSheetId="6" hidden="1">名簿１!$B$6:$AG$36</definedName>
    <definedName name="Z_768817BC_EA07_44EC_AF7E_5516E9CE8287_.wvu.PrintArea" localSheetId="6" hidden="1">名簿１!$C$3:$AG$36</definedName>
    <definedName name="Z_768817BC_EA07_44EC_AF7E_5516E9CE8287_.wvu.PrintTitles" localSheetId="6" hidden="1">名簿１!$6:$6</definedName>
    <definedName name="リンク" localSheetId="0">#REF!</definedName>
    <definedName name="リンク" localSheetId="1">#REF!</definedName>
    <definedName name="リンク" localSheetId="6">#REF!</definedName>
    <definedName name="リンク">#REF!</definedName>
    <definedName name="医療材料マスタMEDIS20020127_クエリ" localSheetId="0">#REF!</definedName>
    <definedName name="医療材料マスタMEDIS20020127_クエリ" localSheetId="1">#REF!</definedName>
    <definedName name="医療材料マスタMEDIS20020127_クエリ" localSheetId="6">#REF!</definedName>
    <definedName name="医療材料マスタMEDIS20020127_クエリ">#REF!</definedName>
    <definedName name="印刷画面" localSheetId="0">#REF!</definedName>
    <definedName name="印刷画面" localSheetId="1">#REF!</definedName>
    <definedName name="印刷画面" localSheetId="6">#REF!</definedName>
    <definedName name="印刷画面">#REF!</definedName>
    <definedName name="院外実績月" localSheetId="0">[2]基礎データ!#REF!</definedName>
    <definedName name="院外実績月" localSheetId="1">[2]基礎データ!#REF!</definedName>
    <definedName name="院外実績月" localSheetId="6">[2]基礎データ!#REF!</definedName>
    <definedName name="院外実績月">[2]基礎データ!#REF!</definedName>
    <definedName name="外来前々年度">[2]基礎データ!$J$8</definedName>
    <definedName name="外来前年度">[2]基礎データ!$J$9</definedName>
    <definedName name="外来当該年度">[2]基礎データ!$J$10</definedName>
    <definedName name="外来翌年度">[2]基礎データ!$J$11</definedName>
    <definedName name="外来翌々年度">[2]基礎データ!$J$12</definedName>
    <definedName name="繰入前年度" localSheetId="0">[2]基礎データ!#REF!</definedName>
    <definedName name="繰入前年度" localSheetId="1">[2]基礎データ!#REF!</definedName>
    <definedName name="繰入前年度">[2]基礎データ!#REF!</definedName>
    <definedName name="繰入当該年度" localSheetId="0">[2]基礎データ!#REF!</definedName>
    <definedName name="繰入当該年度" localSheetId="1">[2]基礎データ!#REF!</definedName>
    <definedName name="繰入当該年度">[2]基礎データ!#REF!</definedName>
    <definedName name="施設名">[3]基礎データ!$B$4</definedName>
    <definedName name="実績患者数外来">[2]基礎データ!$J$18</definedName>
    <definedName name="実績患者数入院">[2]基礎データ!$I$18</definedName>
    <definedName name="実績月患者数">[2]基礎データ!$G$23</definedName>
    <definedName name="実績月診療点数" localSheetId="0">[2]基礎データ!#REF!</definedName>
    <definedName name="実績月診療点数" localSheetId="1">[2]基礎データ!#REF!</definedName>
    <definedName name="実績月診療点数">[2]基礎データ!#REF!</definedName>
    <definedName name="実績診療点数外来" localSheetId="0">[2]基礎データ!#REF!</definedName>
    <definedName name="実績診療点数外来" localSheetId="1">[2]基礎データ!#REF!</definedName>
    <definedName name="実績診療点数外来">[2]基礎データ!#REF!</definedName>
    <definedName name="実績診療点数入院">[2]基礎データ!#REF!</definedName>
    <definedName name="実績点数外来">[2]基礎データ!$J$23</definedName>
    <definedName name="実績点数入院">[2]基礎データ!$I$23</definedName>
    <definedName name="実績日数患者外来">[2]基礎データ!$J$17</definedName>
    <definedName name="実績日数患者入院">[2]基礎データ!$I$17</definedName>
    <definedName name="実績日数点数外来">[2]基礎データ!$J$22</definedName>
    <definedName name="実績日数点数入院">[2]基礎データ!$I$22</definedName>
    <definedName name="種別">'[4]受付簿（Ｈ２２．１～）医･薬・毒'!$Q$4:$Q$40</definedName>
    <definedName name="消費税率" localSheetId="0">[2]基礎データ!#REF!</definedName>
    <definedName name="消費税率" localSheetId="1">[2]基礎データ!#REF!</definedName>
    <definedName name="消費税率">[2]基礎データ!#REF!</definedName>
    <definedName name="前････年度">[2]基礎データ!$D$8</definedName>
    <definedName name="前･･･年度">[2]基礎データ!$D$9</definedName>
    <definedName name="前･･年度">[2]基礎データ!$D$10</definedName>
    <definedName name="前々年度">[3]基礎データ!$C$8</definedName>
    <definedName name="前年度">[3]基礎データ!$C$9</definedName>
    <definedName name="当該年度">[3]基礎データ!$C$10</definedName>
    <definedName name="入院前々年度">[2]基礎データ!$I$8</definedName>
    <definedName name="入院前年度">[2]基礎データ!$I$9</definedName>
    <definedName name="入院当該年度">[2]基礎データ!$I$10</definedName>
    <definedName name="入院翌年度">[2]基礎データ!$I$11</definedName>
    <definedName name="入院翌々年度">[2]基礎データ!$I$12</definedName>
    <definedName name="翌･･年度">[2]基礎データ!$D$16</definedName>
    <definedName name="翌年度">[5]基礎データ!$C$11</definedName>
    <definedName name="翌々年度">[5]基礎データ!$C$12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5" i="13" l="1"/>
  <c r="F354" i="13"/>
  <c r="D354" i="13"/>
  <c r="F353" i="13"/>
  <c r="F352" i="13"/>
  <c r="D352" i="13"/>
  <c r="F351" i="13"/>
  <c r="F350" i="13"/>
  <c r="D350" i="13"/>
  <c r="F349" i="13"/>
  <c r="F348" i="13"/>
  <c r="D348" i="13"/>
  <c r="F347" i="13"/>
  <c r="F346" i="13"/>
  <c r="D346" i="13"/>
  <c r="F345" i="13"/>
  <c r="F344" i="13"/>
  <c r="D344" i="13"/>
  <c r="F343" i="13"/>
  <c r="F342" i="13"/>
  <c r="D342" i="13"/>
  <c r="F341" i="13"/>
  <c r="F340" i="13"/>
  <c r="D340" i="13"/>
  <c r="F339" i="13"/>
  <c r="F338" i="13"/>
  <c r="D338" i="13"/>
  <c r="F337" i="13"/>
  <c r="F336" i="13"/>
  <c r="D336" i="13"/>
  <c r="L333" i="13"/>
  <c r="F333" i="13"/>
  <c r="D333" i="13"/>
  <c r="E269" i="13"/>
  <c r="F335" i="13" s="1"/>
  <c r="E268" i="13"/>
  <c r="F334" i="13" s="1"/>
  <c r="J169" i="13"/>
  <c r="J170" i="13" s="1"/>
  <c r="J171" i="13" s="1"/>
  <c r="J172" i="13" s="1"/>
  <c r="J167" i="13"/>
  <c r="J164" i="13"/>
  <c r="J163" i="13"/>
  <c r="J162" i="13"/>
  <c r="AA4" i="14"/>
  <c r="Z4" i="14"/>
  <c r="Z2" i="14" s="1"/>
  <c r="X31" i="8"/>
  <c r="X30" i="8"/>
  <c r="X29" i="8"/>
  <c r="X28" i="8"/>
  <c r="X27" i="8"/>
  <c r="X26" i="8"/>
  <c r="X25" i="8"/>
  <c r="X24" i="8"/>
  <c r="X23" i="8"/>
  <c r="X22" i="8"/>
  <c r="X21" i="8"/>
  <c r="X20" i="8"/>
  <c r="X19" i="8"/>
  <c r="X18" i="8"/>
  <c r="X17" i="8"/>
  <c r="X16" i="8"/>
  <c r="X15" i="8"/>
  <c r="X14" i="8"/>
  <c r="X13" i="8"/>
  <c r="X12" i="8"/>
  <c r="W12" i="8"/>
  <c r="J17" i="11" s="1"/>
  <c r="X11" i="8"/>
  <c r="X10" i="8"/>
  <c r="X9" i="8"/>
  <c r="X8" i="8"/>
  <c r="X7" i="8"/>
  <c r="X6" i="8"/>
  <c r="X5" i="8"/>
  <c r="X4" i="8"/>
  <c r="X3" i="8"/>
  <c r="X2" i="8"/>
  <c r="H14" i="7"/>
  <c r="Q31" i="8" l="1"/>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AF37" i="11" l="1"/>
  <c r="AE3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7" i="11"/>
  <c r="A37" i="11"/>
  <c r="M31" i="8" l="1"/>
  <c r="I36" i="11" s="1"/>
  <c r="M30" i="8"/>
  <c r="I35" i="11" s="1"/>
  <c r="M29" i="8"/>
  <c r="I34" i="11" s="1"/>
  <c r="M28" i="8"/>
  <c r="I33" i="11" s="1"/>
  <c r="M27" i="8"/>
  <c r="I32" i="11" s="1"/>
  <c r="M26" i="8"/>
  <c r="I31" i="11" s="1"/>
  <c r="M25" i="8"/>
  <c r="I30" i="11" s="1"/>
  <c r="M24" i="8"/>
  <c r="I29" i="11" s="1"/>
  <c r="M23" i="8"/>
  <c r="I28" i="11" s="1"/>
  <c r="M22" i="8"/>
  <c r="I27" i="11" s="1"/>
  <c r="M21" i="8"/>
  <c r="I26" i="11" s="1"/>
  <c r="M20" i="8"/>
  <c r="I25" i="11" s="1"/>
  <c r="M19" i="8"/>
  <c r="I24" i="11" s="1"/>
  <c r="M18" i="8"/>
  <c r="I23" i="11" s="1"/>
  <c r="M17" i="8"/>
  <c r="I22" i="11" s="1"/>
  <c r="M16" i="8"/>
  <c r="I21" i="11" s="1"/>
  <c r="M15" i="8"/>
  <c r="I20" i="11" s="1"/>
  <c r="M14" i="8"/>
  <c r="I19" i="11" s="1"/>
  <c r="M13" i="8"/>
  <c r="I18" i="11" s="1"/>
  <c r="M12" i="8"/>
  <c r="I17" i="11" s="1"/>
  <c r="M11" i="8"/>
  <c r="I16" i="11" s="1"/>
  <c r="M10" i="8"/>
  <c r="I15" i="11" s="1"/>
  <c r="M9" i="8"/>
  <c r="I14" i="11" s="1"/>
  <c r="M8" i="8"/>
  <c r="I13" i="11" s="1"/>
  <c r="M7" i="8"/>
  <c r="I12" i="11" s="1"/>
  <c r="M6" i="8"/>
  <c r="I11" i="11" s="1"/>
  <c r="M5" i="8"/>
  <c r="I10" i="11" s="1"/>
  <c r="M4" i="8"/>
  <c r="I9" i="11" s="1"/>
  <c r="M3" i="8"/>
  <c r="I8" i="11" s="1"/>
  <c r="M2" i="8"/>
  <c r="I7" i="11" s="1"/>
  <c r="L31" i="8" l="1"/>
  <c r="G36" i="11" s="1"/>
  <c r="L30" i="8"/>
  <c r="G35" i="11" s="1"/>
  <c r="L29" i="8"/>
  <c r="G34" i="11" s="1"/>
  <c r="L28" i="8"/>
  <c r="G33" i="11" s="1"/>
  <c r="L27" i="8"/>
  <c r="G32" i="11" s="1"/>
  <c r="L26" i="8"/>
  <c r="G31" i="11" s="1"/>
  <c r="L25" i="8"/>
  <c r="G30" i="11" s="1"/>
  <c r="L24" i="8"/>
  <c r="G29" i="11" s="1"/>
  <c r="L23" i="8"/>
  <c r="G28" i="11" s="1"/>
  <c r="L22" i="8"/>
  <c r="G27" i="11" s="1"/>
  <c r="L21" i="8"/>
  <c r="G26" i="11" s="1"/>
  <c r="L20" i="8"/>
  <c r="G25" i="11" s="1"/>
  <c r="L19" i="8"/>
  <c r="G24" i="11" s="1"/>
  <c r="L18" i="8"/>
  <c r="G23" i="11" s="1"/>
  <c r="L17" i="8"/>
  <c r="G22" i="11" s="1"/>
  <c r="L16" i="8"/>
  <c r="G21" i="11" s="1"/>
  <c r="L15" i="8"/>
  <c r="G20" i="11" s="1"/>
  <c r="L14" i="8"/>
  <c r="G19" i="11" s="1"/>
  <c r="L13" i="8"/>
  <c r="G18" i="11" s="1"/>
  <c r="L12" i="8"/>
  <c r="G17" i="11" s="1"/>
  <c r="L11" i="8"/>
  <c r="G16" i="11" s="1"/>
  <c r="L10" i="8"/>
  <c r="G15" i="11" s="1"/>
  <c r="L9" i="8"/>
  <c r="G14" i="11" s="1"/>
  <c r="L8" i="8"/>
  <c r="G13" i="11" s="1"/>
  <c r="L7" i="8"/>
  <c r="G12" i="11" s="1"/>
  <c r="L6" i="8"/>
  <c r="G11" i="11" s="1"/>
  <c r="L5" i="8"/>
  <c r="G10" i="11" s="1"/>
  <c r="L4" i="8"/>
  <c r="G9" i="11" s="1"/>
  <c r="L3" i="8"/>
  <c r="G8" i="11" s="1"/>
  <c r="L2" i="8"/>
  <c r="G7" i="11" s="1"/>
  <c r="Z21" i="8" l="1"/>
  <c r="Z11" i="8"/>
  <c r="Z20" i="8"/>
  <c r="Z10" i="8"/>
  <c r="Z19" i="8"/>
  <c r="Z18" i="8"/>
  <c r="Z17" i="8"/>
  <c r="Z16" i="8"/>
  <c r="Z6" i="8"/>
  <c r="Z15" i="8"/>
  <c r="Z14" i="8"/>
  <c r="Z13" i="8"/>
  <c r="Z22" i="8"/>
  <c r="S33" i="7"/>
  <c r="O33" i="7"/>
  <c r="K33" i="7"/>
  <c r="I31" i="8"/>
  <c r="K31" i="8"/>
  <c r="N31" i="8"/>
  <c r="L36" i="11" s="1"/>
  <c r="O31" i="8"/>
  <c r="M36" i="11" s="1"/>
  <c r="P31" i="8"/>
  <c r="H36" i="11" s="1"/>
  <c r="R31" i="8"/>
  <c r="S31" i="8"/>
  <c r="T31" i="8"/>
  <c r="N36" i="11" s="1"/>
  <c r="U31" i="8"/>
  <c r="P36" i="11" s="1"/>
  <c r="V31" i="8"/>
  <c r="S36" i="11" s="1"/>
  <c r="W31" i="8"/>
  <c r="Y31" i="8"/>
  <c r="Z31" i="8"/>
  <c r="AA31" i="8"/>
  <c r="AA36" i="11" s="1"/>
  <c r="AB31" i="8"/>
  <c r="AB36" i="11" s="1"/>
  <c r="AC31" i="8"/>
  <c r="AC36" i="11" s="1"/>
  <c r="AD31" i="8"/>
  <c r="AE31" i="8"/>
  <c r="AF31" i="8"/>
  <c r="AG31" i="8"/>
  <c r="AF36" i="11" s="1"/>
  <c r="AH31" i="8"/>
  <c r="AE36" i="11" s="1"/>
  <c r="I30" i="8"/>
  <c r="E35" i="11" s="1"/>
  <c r="K30" i="8"/>
  <c r="N30" i="8"/>
  <c r="L35" i="11" s="1"/>
  <c r="O30" i="8"/>
  <c r="M35" i="11" s="1"/>
  <c r="P30" i="8"/>
  <c r="H35" i="11" s="1"/>
  <c r="R30" i="8"/>
  <c r="S30" i="8"/>
  <c r="T30" i="8"/>
  <c r="N35" i="11" s="1"/>
  <c r="U30" i="8"/>
  <c r="P35" i="11" s="1"/>
  <c r="V30" i="8"/>
  <c r="S35" i="11" s="1"/>
  <c r="W30" i="8"/>
  <c r="J35" i="11" s="1"/>
  <c r="Y30" i="8"/>
  <c r="Z30" i="8"/>
  <c r="AA30" i="8"/>
  <c r="AA35" i="11" s="1"/>
  <c r="AB30" i="8"/>
  <c r="AB35" i="11" s="1"/>
  <c r="AC30" i="8"/>
  <c r="AC35" i="11" s="1"/>
  <c r="AD30" i="8"/>
  <c r="AE30" i="8"/>
  <c r="AF30" i="8"/>
  <c r="AG30" i="8"/>
  <c r="AF35" i="11" s="1"/>
  <c r="AH30" i="8"/>
  <c r="AE35" i="11" s="1"/>
  <c r="I29" i="8"/>
  <c r="E34" i="11" s="1"/>
  <c r="K29" i="8"/>
  <c r="N29" i="8"/>
  <c r="L34" i="11" s="1"/>
  <c r="O29" i="8"/>
  <c r="M34" i="11" s="1"/>
  <c r="P29" i="8"/>
  <c r="H34" i="11" s="1"/>
  <c r="R29" i="8"/>
  <c r="S29" i="8"/>
  <c r="T29" i="8"/>
  <c r="N34" i="11" s="1"/>
  <c r="U29" i="8"/>
  <c r="P34" i="11" s="1"/>
  <c r="V29" i="8"/>
  <c r="S34" i="11" s="1"/>
  <c r="W29" i="8"/>
  <c r="Y29" i="8"/>
  <c r="Z29" i="8"/>
  <c r="AA29" i="8"/>
  <c r="AA34" i="11" s="1"/>
  <c r="AB29" i="8"/>
  <c r="AB34" i="11" s="1"/>
  <c r="AC29" i="8"/>
  <c r="AC34" i="11" s="1"/>
  <c r="AD29" i="8"/>
  <c r="AE29" i="8"/>
  <c r="AF29" i="8"/>
  <c r="AG29" i="8"/>
  <c r="AF34" i="11" s="1"/>
  <c r="AH29" i="8"/>
  <c r="AE34" i="11" s="1"/>
  <c r="I28" i="8"/>
  <c r="E33" i="11" s="1"/>
  <c r="K28" i="8"/>
  <c r="N28" i="8"/>
  <c r="L33" i="11" s="1"/>
  <c r="O28" i="8"/>
  <c r="M33" i="11" s="1"/>
  <c r="P28" i="8"/>
  <c r="H33" i="11" s="1"/>
  <c r="R28" i="8"/>
  <c r="S28" i="8"/>
  <c r="T28" i="8"/>
  <c r="N33" i="11" s="1"/>
  <c r="U28" i="8"/>
  <c r="P33" i="11" s="1"/>
  <c r="V28" i="8"/>
  <c r="S33" i="11" s="1"/>
  <c r="W28" i="8"/>
  <c r="J33" i="11" s="1"/>
  <c r="Y28" i="8"/>
  <c r="Z28" i="8"/>
  <c r="AA28" i="8"/>
  <c r="AA33" i="11" s="1"/>
  <c r="AB28" i="8"/>
  <c r="AB33" i="11" s="1"/>
  <c r="AC28" i="8"/>
  <c r="AC33" i="11" s="1"/>
  <c r="AD28" i="8"/>
  <c r="AE28" i="8"/>
  <c r="AF28" i="8"/>
  <c r="AG28" i="8"/>
  <c r="AF33" i="11" s="1"/>
  <c r="AH28" i="8"/>
  <c r="AE33" i="11" s="1"/>
  <c r="I27" i="8"/>
  <c r="E32" i="11" s="1"/>
  <c r="K27" i="8"/>
  <c r="N27" i="8"/>
  <c r="L32" i="11" s="1"/>
  <c r="O27" i="8"/>
  <c r="M32" i="11" s="1"/>
  <c r="P27" i="8"/>
  <c r="H32" i="11" s="1"/>
  <c r="R27" i="8"/>
  <c r="S27" i="8"/>
  <c r="T27" i="8"/>
  <c r="N32" i="11" s="1"/>
  <c r="U27" i="8"/>
  <c r="P32" i="11" s="1"/>
  <c r="V27" i="8"/>
  <c r="S32" i="11" s="1"/>
  <c r="W27" i="8"/>
  <c r="Y27" i="8"/>
  <c r="Z27" i="8"/>
  <c r="AA27" i="8"/>
  <c r="AA32" i="11" s="1"/>
  <c r="AB27" i="8"/>
  <c r="AB32" i="11" s="1"/>
  <c r="AC27" i="8"/>
  <c r="AC32" i="11" s="1"/>
  <c r="AD27" i="8"/>
  <c r="AE27" i="8"/>
  <c r="AF27" i="8"/>
  <c r="AG27" i="8"/>
  <c r="AF32" i="11" s="1"/>
  <c r="AH27" i="8"/>
  <c r="AE32" i="11" s="1"/>
  <c r="I26" i="8"/>
  <c r="E31" i="11" s="1"/>
  <c r="K26" i="8"/>
  <c r="N26" i="8"/>
  <c r="L31" i="11" s="1"/>
  <c r="O26" i="8"/>
  <c r="M31" i="11" s="1"/>
  <c r="P26" i="8"/>
  <c r="H31" i="11" s="1"/>
  <c r="R26" i="8"/>
  <c r="S26" i="8"/>
  <c r="T26" i="8"/>
  <c r="N31" i="11" s="1"/>
  <c r="U26" i="8"/>
  <c r="P31" i="11" s="1"/>
  <c r="V26" i="8"/>
  <c r="S31" i="11" s="1"/>
  <c r="W26" i="8"/>
  <c r="J31" i="11" s="1"/>
  <c r="Y26" i="8"/>
  <c r="Z26" i="8"/>
  <c r="AA26" i="8"/>
  <c r="AA31" i="11" s="1"/>
  <c r="AB26" i="8"/>
  <c r="AB31" i="11" s="1"/>
  <c r="AC26" i="8"/>
  <c r="AC31" i="11" s="1"/>
  <c r="AD26" i="8"/>
  <c r="AE26" i="8"/>
  <c r="AF26" i="8"/>
  <c r="AG26" i="8"/>
  <c r="AF31" i="11" s="1"/>
  <c r="AH26" i="8"/>
  <c r="AE31" i="11" s="1"/>
  <c r="I25" i="8"/>
  <c r="E30" i="11" s="1"/>
  <c r="K25" i="8"/>
  <c r="N25" i="8"/>
  <c r="L30" i="11" s="1"/>
  <c r="O25" i="8"/>
  <c r="M30" i="11" s="1"/>
  <c r="P25" i="8"/>
  <c r="H30" i="11" s="1"/>
  <c r="R25" i="8"/>
  <c r="S25" i="8"/>
  <c r="T25" i="8"/>
  <c r="N30" i="11" s="1"/>
  <c r="U25" i="8"/>
  <c r="P30" i="11" s="1"/>
  <c r="V25" i="8"/>
  <c r="S30" i="11" s="1"/>
  <c r="W25" i="8"/>
  <c r="Y25" i="8"/>
  <c r="Z25" i="8"/>
  <c r="AA25" i="8"/>
  <c r="AA30" i="11" s="1"/>
  <c r="AB25" i="8"/>
  <c r="AB30" i="11" s="1"/>
  <c r="AC25" i="8"/>
  <c r="AC30" i="11" s="1"/>
  <c r="AD25" i="8"/>
  <c r="AE25" i="8"/>
  <c r="AF25" i="8"/>
  <c r="AG25" i="8"/>
  <c r="AF30" i="11" s="1"/>
  <c r="AH25" i="8"/>
  <c r="AE30" i="11" s="1"/>
  <c r="I24" i="8"/>
  <c r="E29" i="11" s="1"/>
  <c r="K24" i="8"/>
  <c r="N24" i="8"/>
  <c r="L29" i="11" s="1"/>
  <c r="O24" i="8"/>
  <c r="M29" i="11" s="1"/>
  <c r="P24" i="8"/>
  <c r="H29" i="11" s="1"/>
  <c r="R24" i="8"/>
  <c r="S24" i="8"/>
  <c r="T24" i="8"/>
  <c r="N29" i="11" s="1"/>
  <c r="U24" i="8"/>
  <c r="P29" i="11" s="1"/>
  <c r="V24" i="8"/>
  <c r="S29" i="11" s="1"/>
  <c r="W24" i="8"/>
  <c r="J29" i="11" s="1"/>
  <c r="Y24" i="8"/>
  <c r="Z24" i="8"/>
  <c r="AA24" i="8"/>
  <c r="AA29" i="11" s="1"/>
  <c r="AB24" i="8"/>
  <c r="AB29" i="11" s="1"/>
  <c r="AC24" i="8"/>
  <c r="AC29" i="11" s="1"/>
  <c r="AD24" i="8"/>
  <c r="AE24" i="8"/>
  <c r="AF24" i="8"/>
  <c r="AG24" i="8"/>
  <c r="AF29" i="11" s="1"/>
  <c r="AH24" i="8"/>
  <c r="AE29" i="11" s="1"/>
  <c r="I23" i="8"/>
  <c r="E28" i="11" s="1"/>
  <c r="K23" i="8"/>
  <c r="N23" i="8"/>
  <c r="L28" i="11" s="1"/>
  <c r="O23" i="8"/>
  <c r="M28" i="11" s="1"/>
  <c r="P23" i="8"/>
  <c r="H28" i="11" s="1"/>
  <c r="R23" i="8"/>
  <c r="S23" i="8"/>
  <c r="T23" i="8"/>
  <c r="N28" i="11" s="1"/>
  <c r="U23" i="8"/>
  <c r="P28" i="11" s="1"/>
  <c r="V23" i="8"/>
  <c r="S28" i="11" s="1"/>
  <c r="W23" i="8"/>
  <c r="J28" i="11" s="1"/>
  <c r="Y23" i="8"/>
  <c r="Z23" i="8"/>
  <c r="AA23" i="8"/>
  <c r="AA28" i="11" s="1"/>
  <c r="AB23" i="8"/>
  <c r="AB28" i="11" s="1"/>
  <c r="AC23" i="8"/>
  <c r="AC28" i="11" s="1"/>
  <c r="AD23" i="8"/>
  <c r="AE23" i="8"/>
  <c r="AF23" i="8"/>
  <c r="AG23" i="8"/>
  <c r="AF28" i="11" s="1"/>
  <c r="AH23" i="8"/>
  <c r="AE28" i="11" s="1"/>
  <c r="AH22" i="8"/>
  <c r="AE27" i="11" s="1"/>
  <c r="AG22" i="8"/>
  <c r="AF27" i="11" s="1"/>
  <c r="AF22" i="8"/>
  <c r="AE22" i="8"/>
  <c r="AD22" i="8"/>
  <c r="AC22" i="8"/>
  <c r="AC27" i="11" s="1"/>
  <c r="AB22" i="8"/>
  <c r="AB27" i="11" s="1"/>
  <c r="AA22" i="8"/>
  <c r="AA27" i="11" s="1"/>
  <c r="Y22" i="8"/>
  <c r="W22" i="8"/>
  <c r="J27" i="11" s="1"/>
  <c r="V22" i="8"/>
  <c r="S27" i="11" s="1"/>
  <c r="T22" i="8"/>
  <c r="N27" i="11" s="1"/>
  <c r="T21" i="8"/>
  <c r="N26" i="11" s="1"/>
  <c r="T20" i="8"/>
  <c r="N25" i="11" s="1"/>
  <c r="T19" i="8"/>
  <c r="N24" i="11" s="1"/>
  <c r="T18" i="8"/>
  <c r="N23" i="11" s="1"/>
  <c r="T17" i="8"/>
  <c r="N22" i="11" s="1"/>
  <c r="T16" i="8"/>
  <c r="N21" i="11" s="1"/>
  <c r="T15" i="8"/>
  <c r="N20" i="11" s="1"/>
  <c r="T14" i="8"/>
  <c r="N19" i="11" s="1"/>
  <c r="T13" i="8"/>
  <c r="N18" i="11" s="1"/>
  <c r="T12" i="8"/>
  <c r="N17" i="11" s="1"/>
  <c r="T11" i="8"/>
  <c r="N16" i="11" s="1"/>
  <c r="T10" i="8"/>
  <c r="N15" i="11" s="1"/>
  <c r="T9" i="8"/>
  <c r="N14" i="11" s="1"/>
  <c r="T8" i="8"/>
  <c r="N13" i="11" s="1"/>
  <c r="T7" i="8"/>
  <c r="N12" i="11" s="1"/>
  <c r="T6" i="8"/>
  <c r="N11" i="11" s="1"/>
  <c r="T5" i="8"/>
  <c r="N10" i="11" s="1"/>
  <c r="T4" i="8"/>
  <c r="N9" i="11" s="1"/>
  <c r="T3" i="8"/>
  <c r="N8" i="11" s="1"/>
  <c r="T2" i="8"/>
  <c r="N7" i="11" s="1"/>
  <c r="U22" i="8"/>
  <c r="P27" i="11" s="1"/>
  <c r="S22" i="8"/>
  <c r="R22" i="8"/>
  <c r="P22" i="8"/>
  <c r="H27" i="11" s="1"/>
  <c r="O22" i="8"/>
  <c r="M27" i="11" s="1"/>
  <c r="N22" i="8"/>
  <c r="L27" i="11" s="1"/>
  <c r="K22" i="8"/>
  <c r="I22" i="8"/>
  <c r="E27" i="11" s="1"/>
  <c r="I21" i="8"/>
  <c r="E26" i="11" s="1"/>
  <c r="K21" i="8"/>
  <c r="N21" i="8"/>
  <c r="L26" i="11" s="1"/>
  <c r="O21" i="8"/>
  <c r="M26" i="11" s="1"/>
  <c r="P21" i="8"/>
  <c r="H26" i="11" s="1"/>
  <c r="R21" i="8"/>
  <c r="S21" i="8"/>
  <c r="U21" i="8"/>
  <c r="P26" i="11" s="1"/>
  <c r="V21" i="8"/>
  <c r="S26" i="11" s="1"/>
  <c r="W21" i="8"/>
  <c r="J26" i="11" s="1"/>
  <c r="Y21" i="8"/>
  <c r="AA21" i="8"/>
  <c r="AA26" i="11" s="1"/>
  <c r="AB21" i="8"/>
  <c r="AB26" i="11" s="1"/>
  <c r="AC21" i="8"/>
  <c r="AC26" i="11" s="1"/>
  <c r="AD21" i="8"/>
  <c r="AE21" i="8"/>
  <c r="AF21" i="8"/>
  <c r="AG21" i="8"/>
  <c r="AF26" i="11" s="1"/>
  <c r="AH21" i="8"/>
  <c r="AE26" i="11" s="1"/>
  <c r="I20" i="8"/>
  <c r="E25" i="11" s="1"/>
  <c r="K20" i="8"/>
  <c r="N20" i="8"/>
  <c r="L25" i="11" s="1"/>
  <c r="O20" i="8"/>
  <c r="M25" i="11" s="1"/>
  <c r="P20" i="8"/>
  <c r="H25" i="11" s="1"/>
  <c r="R20" i="8"/>
  <c r="S20" i="8"/>
  <c r="U20" i="8"/>
  <c r="P25" i="11" s="1"/>
  <c r="V20" i="8"/>
  <c r="S25" i="11" s="1"/>
  <c r="W20" i="8"/>
  <c r="J25" i="11" s="1"/>
  <c r="Y20" i="8"/>
  <c r="R25" i="11" s="1"/>
  <c r="AA20" i="8"/>
  <c r="AA25" i="11" s="1"/>
  <c r="AB20" i="8"/>
  <c r="AB25" i="11" s="1"/>
  <c r="AC20" i="8"/>
  <c r="AC25" i="11" s="1"/>
  <c r="AD20" i="8"/>
  <c r="AE20" i="8"/>
  <c r="AF20" i="8"/>
  <c r="AG20" i="8"/>
  <c r="AF25" i="11" s="1"/>
  <c r="AH20" i="8"/>
  <c r="AE25" i="11" s="1"/>
  <c r="I19" i="8"/>
  <c r="E24" i="11" s="1"/>
  <c r="K19" i="8"/>
  <c r="N19" i="8"/>
  <c r="L24" i="11" s="1"/>
  <c r="O19" i="8"/>
  <c r="M24" i="11" s="1"/>
  <c r="P19" i="8"/>
  <c r="H24" i="11" s="1"/>
  <c r="R19" i="8"/>
  <c r="S19" i="8"/>
  <c r="U19" i="8"/>
  <c r="P24" i="11" s="1"/>
  <c r="V19" i="8"/>
  <c r="S24" i="11" s="1"/>
  <c r="W19" i="8"/>
  <c r="J24" i="11" s="1"/>
  <c r="Y19" i="8"/>
  <c r="AA19" i="8"/>
  <c r="AA24" i="11" s="1"/>
  <c r="AB19" i="8"/>
  <c r="AB24" i="11" s="1"/>
  <c r="AC19" i="8"/>
  <c r="AC24" i="11" s="1"/>
  <c r="AD19" i="8"/>
  <c r="AE19" i="8"/>
  <c r="AF19" i="8"/>
  <c r="AG19" i="8"/>
  <c r="AF24" i="11" s="1"/>
  <c r="AH19" i="8"/>
  <c r="AE24" i="11" s="1"/>
  <c r="I18" i="8"/>
  <c r="E23" i="11" s="1"/>
  <c r="K18" i="8"/>
  <c r="N18" i="8"/>
  <c r="L23" i="11" s="1"/>
  <c r="O18" i="8"/>
  <c r="M23" i="11" s="1"/>
  <c r="P18" i="8"/>
  <c r="H23" i="11" s="1"/>
  <c r="R18" i="8"/>
  <c r="S18" i="8"/>
  <c r="U18" i="8"/>
  <c r="P23" i="11" s="1"/>
  <c r="V18" i="8"/>
  <c r="S23" i="11" s="1"/>
  <c r="W18" i="8"/>
  <c r="J23" i="11" s="1"/>
  <c r="Y18" i="8"/>
  <c r="AA18" i="8"/>
  <c r="AA23" i="11" s="1"/>
  <c r="AB18" i="8"/>
  <c r="AB23" i="11" s="1"/>
  <c r="AC18" i="8"/>
  <c r="AC23" i="11" s="1"/>
  <c r="AD18" i="8"/>
  <c r="AE18" i="8"/>
  <c r="AF18" i="8"/>
  <c r="AG18" i="8"/>
  <c r="AF23" i="11" s="1"/>
  <c r="AH18" i="8"/>
  <c r="AE23" i="11" s="1"/>
  <c r="I17" i="8"/>
  <c r="E22" i="11" s="1"/>
  <c r="K17" i="8"/>
  <c r="N17" i="8"/>
  <c r="L22" i="11" s="1"/>
  <c r="O17" i="8"/>
  <c r="M22" i="11" s="1"/>
  <c r="P17" i="8"/>
  <c r="H22" i="11" s="1"/>
  <c r="R17" i="8"/>
  <c r="S17" i="8"/>
  <c r="U17" i="8"/>
  <c r="P22" i="11" s="1"/>
  <c r="V17" i="8"/>
  <c r="S22" i="11" s="1"/>
  <c r="W17" i="8"/>
  <c r="J22" i="11" s="1"/>
  <c r="Y17" i="8"/>
  <c r="AA17" i="8"/>
  <c r="AA22" i="11" s="1"/>
  <c r="AB17" i="8"/>
  <c r="AB22" i="11" s="1"/>
  <c r="AC17" i="8"/>
  <c r="AC22" i="11" s="1"/>
  <c r="AD17" i="8"/>
  <c r="AE17" i="8"/>
  <c r="AF17" i="8"/>
  <c r="AG17" i="8"/>
  <c r="AF22" i="11" s="1"/>
  <c r="AH17" i="8"/>
  <c r="AE22" i="11" s="1"/>
  <c r="I16" i="8"/>
  <c r="E21" i="11" s="1"/>
  <c r="K16" i="8"/>
  <c r="N16" i="8"/>
  <c r="L21" i="11" s="1"/>
  <c r="O16" i="8"/>
  <c r="M21" i="11" s="1"/>
  <c r="P16" i="8"/>
  <c r="H21" i="11" s="1"/>
  <c r="R16" i="8"/>
  <c r="S16" i="8"/>
  <c r="U16" i="8"/>
  <c r="P21" i="11" s="1"/>
  <c r="V16" i="8"/>
  <c r="S21" i="11" s="1"/>
  <c r="W16" i="8"/>
  <c r="J21" i="11" s="1"/>
  <c r="Y16" i="8"/>
  <c r="AA16" i="8"/>
  <c r="AA21" i="11" s="1"/>
  <c r="AB16" i="8"/>
  <c r="AB21" i="11" s="1"/>
  <c r="AC16" i="8"/>
  <c r="AC21" i="11" s="1"/>
  <c r="AD16" i="8"/>
  <c r="AE16" i="8"/>
  <c r="AF16" i="8"/>
  <c r="AG16" i="8"/>
  <c r="AF21" i="11" s="1"/>
  <c r="AH16" i="8"/>
  <c r="AE21" i="11" s="1"/>
  <c r="I15" i="8"/>
  <c r="E20" i="11" s="1"/>
  <c r="K15" i="8"/>
  <c r="N15" i="8"/>
  <c r="L20" i="11" s="1"/>
  <c r="O15" i="8"/>
  <c r="M20" i="11" s="1"/>
  <c r="P15" i="8"/>
  <c r="H20" i="11" s="1"/>
  <c r="R15" i="8"/>
  <c r="S15" i="8"/>
  <c r="U15" i="8"/>
  <c r="P20" i="11" s="1"/>
  <c r="V15" i="8"/>
  <c r="S20" i="11" s="1"/>
  <c r="W15" i="8"/>
  <c r="J20" i="11" s="1"/>
  <c r="Y15" i="8"/>
  <c r="AA15" i="8"/>
  <c r="AA20" i="11" s="1"/>
  <c r="AB15" i="8"/>
  <c r="AB20" i="11" s="1"/>
  <c r="AC15" i="8"/>
  <c r="AC20" i="11" s="1"/>
  <c r="AD15" i="8"/>
  <c r="AE15" i="8"/>
  <c r="AF15" i="8"/>
  <c r="AG15" i="8"/>
  <c r="AF20" i="11" s="1"/>
  <c r="AH15" i="8"/>
  <c r="AE20" i="11" s="1"/>
  <c r="I14" i="8"/>
  <c r="E19" i="11" s="1"/>
  <c r="K14" i="8"/>
  <c r="N14" i="8"/>
  <c r="L19" i="11" s="1"/>
  <c r="O14" i="8"/>
  <c r="M19" i="11" s="1"/>
  <c r="P14" i="8"/>
  <c r="H19" i="11" s="1"/>
  <c r="R14" i="8"/>
  <c r="S14" i="8"/>
  <c r="U14" i="8"/>
  <c r="P19" i="11" s="1"/>
  <c r="V14" i="8"/>
  <c r="S19" i="11" s="1"/>
  <c r="W14" i="8"/>
  <c r="J19" i="11" s="1"/>
  <c r="Y14" i="8"/>
  <c r="AA14" i="8"/>
  <c r="AA19" i="11" s="1"/>
  <c r="AB14" i="8"/>
  <c r="AB19" i="11" s="1"/>
  <c r="AC14" i="8"/>
  <c r="AC19" i="11" s="1"/>
  <c r="AD14" i="8"/>
  <c r="AE14" i="8"/>
  <c r="AF14" i="8"/>
  <c r="AG14" i="8"/>
  <c r="AF19" i="11" s="1"/>
  <c r="AH14" i="8"/>
  <c r="AE19" i="11" s="1"/>
  <c r="I13" i="8"/>
  <c r="E18" i="11" s="1"/>
  <c r="K13" i="8"/>
  <c r="N13" i="8"/>
  <c r="L18" i="11" s="1"/>
  <c r="O13" i="8"/>
  <c r="M18" i="11" s="1"/>
  <c r="P13" i="8"/>
  <c r="H18" i="11" s="1"/>
  <c r="R13" i="8"/>
  <c r="S13" i="8"/>
  <c r="U13" i="8"/>
  <c r="P18" i="11" s="1"/>
  <c r="V13" i="8"/>
  <c r="S18" i="11" s="1"/>
  <c r="W13" i="8"/>
  <c r="J18" i="11" s="1"/>
  <c r="Y13" i="8"/>
  <c r="AA13" i="8"/>
  <c r="AA18" i="11" s="1"/>
  <c r="AB13" i="8"/>
  <c r="AB18" i="11" s="1"/>
  <c r="AC13" i="8"/>
  <c r="AC18" i="11" s="1"/>
  <c r="AD13" i="8"/>
  <c r="AE13" i="8"/>
  <c r="AF13" i="8"/>
  <c r="AG13" i="8"/>
  <c r="AF18" i="11" s="1"/>
  <c r="AH13" i="8"/>
  <c r="AE18" i="11" s="1"/>
  <c r="AH12" i="8"/>
  <c r="AE17" i="11" s="1"/>
  <c r="AG12" i="8"/>
  <c r="AF17" i="11" s="1"/>
  <c r="AF12" i="8"/>
  <c r="AE12" i="8"/>
  <c r="AD12" i="8"/>
  <c r="AC12" i="8"/>
  <c r="AC17" i="11" s="1"/>
  <c r="AB12" i="8"/>
  <c r="AB17" i="11" s="1"/>
  <c r="AA12" i="8"/>
  <c r="AA17" i="11" s="1"/>
  <c r="Z12" i="8"/>
  <c r="Y12" i="8"/>
  <c r="V12" i="8"/>
  <c r="S17" i="11" s="1"/>
  <c r="U12" i="8"/>
  <c r="P17" i="11" s="1"/>
  <c r="S12" i="8"/>
  <c r="R12" i="8"/>
  <c r="P12" i="8"/>
  <c r="H17" i="11" s="1"/>
  <c r="O12" i="8"/>
  <c r="M17" i="11" s="1"/>
  <c r="N12" i="8"/>
  <c r="L17" i="11" s="1"/>
  <c r="K12" i="8"/>
  <c r="I12" i="8"/>
  <c r="E17" i="11" s="1"/>
  <c r="I11" i="8"/>
  <c r="E16" i="11" s="1"/>
  <c r="K11" i="8"/>
  <c r="N11" i="8"/>
  <c r="L16" i="11" s="1"/>
  <c r="O11" i="8"/>
  <c r="M16" i="11" s="1"/>
  <c r="P11" i="8"/>
  <c r="H16" i="11" s="1"/>
  <c r="R11" i="8"/>
  <c r="S11" i="8"/>
  <c r="U11" i="8"/>
  <c r="P16" i="11" s="1"/>
  <c r="V11" i="8"/>
  <c r="S16" i="11" s="1"/>
  <c r="W11" i="8"/>
  <c r="J16" i="11" s="1"/>
  <c r="Y11" i="8"/>
  <c r="AA11" i="8"/>
  <c r="AA16" i="11" s="1"/>
  <c r="AB11" i="8"/>
  <c r="AB16" i="11" s="1"/>
  <c r="AC11" i="8"/>
  <c r="AC16" i="11" s="1"/>
  <c r="AD11" i="8"/>
  <c r="AE11" i="8"/>
  <c r="AF11" i="8"/>
  <c r="AG11" i="8"/>
  <c r="AF16" i="11" s="1"/>
  <c r="AH11" i="8"/>
  <c r="AE16" i="11" s="1"/>
  <c r="I10" i="8"/>
  <c r="E15" i="11" s="1"/>
  <c r="K10" i="8"/>
  <c r="N10" i="8"/>
  <c r="L15" i="11" s="1"/>
  <c r="O10" i="8"/>
  <c r="M15" i="11" s="1"/>
  <c r="P10" i="8"/>
  <c r="H15" i="11" s="1"/>
  <c r="R10" i="8"/>
  <c r="S10" i="8"/>
  <c r="U10" i="8"/>
  <c r="P15" i="11" s="1"/>
  <c r="V10" i="8"/>
  <c r="S15" i="11" s="1"/>
  <c r="W10" i="8"/>
  <c r="J15" i="11" s="1"/>
  <c r="Y10" i="8"/>
  <c r="AA10" i="8"/>
  <c r="AA15" i="11" s="1"/>
  <c r="AB10" i="8"/>
  <c r="AB15" i="11" s="1"/>
  <c r="AC10" i="8"/>
  <c r="AC15" i="11" s="1"/>
  <c r="AD10" i="8"/>
  <c r="AE10" i="8"/>
  <c r="AF10" i="8"/>
  <c r="AG10" i="8"/>
  <c r="AF15" i="11" s="1"/>
  <c r="AH10" i="8"/>
  <c r="AE15" i="11" s="1"/>
  <c r="I9" i="8"/>
  <c r="E14" i="11" s="1"/>
  <c r="K9" i="8"/>
  <c r="N9" i="8"/>
  <c r="L14" i="11" s="1"/>
  <c r="O9" i="8"/>
  <c r="M14" i="11" s="1"/>
  <c r="P9" i="8"/>
  <c r="H14" i="11" s="1"/>
  <c r="R9" i="8"/>
  <c r="S9" i="8"/>
  <c r="U9" i="8"/>
  <c r="P14" i="11" s="1"/>
  <c r="V9" i="8"/>
  <c r="S14" i="11" s="1"/>
  <c r="W9" i="8"/>
  <c r="J14" i="11" s="1"/>
  <c r="Y9" i="8"/>
  <c r="Z9" i="8"/>
  <c r="AA9" i="8"/>
  <c r="AA14" i="11" s="1"/>
  <c r="AB9" i="8"/>
  <c r="AB14" i="11" s="1"/>
  <c r="AC9" i="8"/>
  <c r="AC14" i="11" s="1"/>
  <c r="AD9" i="8"/>
  <c r="AE9" i="8"/>
  <c r="AF9" i="8"/>
  <c r="AG9" i="8"/>
  <c r="AF14" i="11" s="1"/>
  <c r="AH9" i="8"/>
  <c r="AE14" i="11" s="1"/>
  <c r="I8" i="8"/>
  <c r="E13" i="11" s="1"/>
  <c r="K8" i="8"/>
  <c r="N8" i="8"/>
  <c r="L13" i="11" s="1"/>
  <c r="O8" i="8"/>
  <c r="M13" i="11" s="1"/>
  <c r="P8" i="8"/>
  <c r="H13" i="11" s="1"/>
  <c r="R8" i="8"/>
  <c r="S8" i="8"/>
  <c r="U8" i="8"/>
  <c r="P13" i="11" s="1"/>
  <c r="V8" i="8"/>
  <c r="S13" i="11" s="1"/>
  <c r="W8" i="8"/>
  <c r="Y8" i="8"/>
  <c r="Z8" i="8"/>
  <c r="AA8" i="8"/>
  <c r="AA13" i="11" s="1"/>
  <c r="AB8" i="8"/>
  <c r="AB13" i="11" s="1"/>
  <c r="AC8" i="8"/>
  <c r="AC13" i="11" s="1"/>
  <c r="AD8" i="8"/>
  <c r="AE8" i="8"/>
  <c r="AF8" i="8"/>
  <c r="AG8" i="8"/>
  <c r="AF13" i="11" s="1"/>
  <c r="AH8" i="8"/>
  <c r="AE13" i="11" s="1"/>
  <c r="I7" i="8"/>
  <c r="E12" i="11" s="1"/>
  <c r="K7" i="8"/>
  <c r="N7" i="8"/>
  <c r="L12" i="11" s="1"/>
  <c r="O7" i="8"/>
  <c r="M12" i="11" s="1"/>
  <c r="P7" i="8"/>
  <c r="H12" i="11" s="1"/>
  <c r="R7" i="8"/>
  <c r="S7" i="8"/>
  <c r="U7" i="8"/>
  <c r="P12" i="11" s="1"/>
  <c r="V7" i="8"/>
  <c r="S12" i="11" s="1"/>
  <c r="W7" i="8"/>
  <c r="Y7" i="8"/>
  <c r="Z7" i="8"/>
  <c r="AA7" i="8"/>
  <c r="AA12" i="11" s="1"/>
  <c r="AB7" i="8"/>
  <c r="AB12" i="11" s="1"/>
  <c r="AC7" i="8"/>
  <c r="AC12" i="11" s="1"/>
  <c r="AD7" i="8"/>
  <c r="AE7" i="8"/>
  <c r="AF7" i="8"/>
  <c r="AG7" i="8"/>
  <c r="AF12" i="11" s="1"/>
  <c r="AH7" i="8"/>
  <c r="AE12" i="11" s="1"/>
  <c r="I6" i="8"/>
  <c r="E11" i="11" s="1"/>
  <c r="K6" i="8"/>
  <c r="N6" i="8"/>
  <c r="L11" i="11" s="1"/>
  <c r="O6" i="8"/>
  <c r="M11" i="11" s="1"/>
  <c r="P6" i="8"/>
  <c r="H11" i="11" s="1"/>
  <c r="R6" i="8"/>
  <c r="S6" i="8"/>
  <c r="U6" i="8"/>
  <c r="P11" i="11" s="1"/>
  <c r="V6" i="8"/>
  <c r="S11" i="11" s="1"/>
  <c r="W6" i="8"/>
  <c r="J11" i="11" s="1"/>
  <c r="Y6" i="8"/>
  <c r="AA6" i="8"/>
  <c r="AA11" i="11" s="1"/>
  <c r="AB6" i="8"/>
  <c r="AB11" i="11" s="1"/>
  <c r="AC6" i="8"/>
  <c r="AC11" i="11" s="1"/>
  <c r="AD6" i="8"/>
  <c r="AE6" i="8"/>
  <c r="AF6" i="8"/>
  <c r="AG6" i="8"/>
  <c r="AF11" i="11" s="1"/>
  <c r="AH6" i="8"/>
  <c r="AE11" i="11" s="1"/>
  <c r="I5" i="8"/>
  <c r="E10" i="11" s="1"/>
  <c r="K5" i="8"/>
  <c r="N5" i="8"/>
  <c r="L10" i="11" s="1"/>
  <c r="O5" i="8"/>
  <c r="M10" i="11" s="1"/>
  <c r="P5" i="8"/>
  <c r="H10" i="11" s="1"/>
  <c r="R5" i="8"/>
  <c r="S5" i="8"/>
  <c r="U5" i="8"/>
  <c r="P10" i="11" s="1"/>
  <c r="V5" i="8"/>
  <c r="S10" i="11" s="1"/>
  <c r="W5" i="8"/>
  <c r="J10" i="11" s="1"/>
  <c r="Y5" i="8"/>
  <c r="Z5" i="8"/>
  <c r="AA5" i="8"/>
  <c r="AA10" i="11" s="1"/>
  <c r="AB5" i="8"/>
  <c r="AB10" i="11" s="1"/>
  <c r="AC5" i="8"/>
  <c r="AC10" i="11" s="1"/>
  <c r="AD5" i="8"/>
  <c r="AE5" i="8"/>
  <c r="AF5" i="8"/>
  <c r="AG5" i="8"/>
  <c r="AF10" i="11" s="1"/>
  <c r="AH5" i="8"/>
  <c r="AE10" i="11" s="1"/>
  <c r="I4" i="8"/>
  <c r="E9" i="11" s="1"/>
  <c r="K4" i="8"/>
  <c r="N4" i="8"/>
  <c r="L9" i="11" s="1"/>
  <c r="O4" i="8"/>
  <c r="M9" i="11" s="1"/>
  <c r="P4" i="8"/>
  <c r="H9" i="11" s="1"/>
  <c r="R4" i="8"/>
  <c r="S4" i="8"/>
  <c r="U4" i="8"/>
  <c r="P9" i="11" s="1"/>
  <c r="V4" i="8"/>
  <c r="S9" i="11" s="1"/>
  <c r="W4" i="8"/>
  <c r="J9" i="11" s="1"/>
  <c r="Y4" i="8"/>
  <c r="Z4" i="8"/>
  <c r="AA4" i="8"/>
  <c r="AA9" i="11" s="1"/>
  <c r="AB4" i="8"/>
  <c r="AB9" i="11" s="1"/>
  <c r="AC4" i="8"/>
  <c r="AC9" i="11" s="1"/>
  <c r="AD4" i="8"/>
  <c r="AE4" i="8"/>
  <c r="AF4" i="8"/>
  <c r="AG4" i="8"/>
  <c r="AF9" i="11" s="1"/>
  <c r="AH4" i="8"/>
  <c r="AE9" i="11" s="1"/>
  <c r="I3" i="8"/>
  <c r="K3" i="8"/>
  <c r="N3" i="8"/>
  <c r="L8" i="11" s="1"/>
  <c r="O3" i="8"/>
  <c r="M8" i="11" s="1"/>
  <c r="P3" i="8"/>
  <c r="H8" i="11" s="1"/>
  <c r="R3" i="8"/>
  <c r="S3" i="8"/>
  <c r="U3" i="8"/>
  <c r="P8" i="11" s="1"/>
  <c r="V3" i="8"/>
  <c r="S8" i="11" s="1"/>
  <c r="W3" i="8"/>
  <c r="J8" i="11" s="1"/>
  <c r="Y3" i="8"/>
  <c r="Z3" i="8"/>
  <c r="AA3" i="8"/>
  <c r="AA8" i="11" s="1"/>
  <c r="AB3" i="8"/>
  <c r="AB8" i="11" s="1"/>
  <c r="AC3" i="8"/>
  <c r="AC8" i="11" s="1"/>
  <c r="AD3" i="8"/>
  <c r="AE3" i="8"/>
  <c r="AF3" i="8"/>
  <c r="AG3" i="8"/>
  <c r="AF8" i="11" s="1"/>
  <c r="AH3" i="8"/>
  <c r="AE8" i="11" s="1"/>
  <c r="AA2" i="8"/>
  <c r="AA7" i="11" s="1"/>
  <c r="Z2" i="8"/>
  <c r="W2" i="8"/>
  <c r="J7" i="11" s="1"/>
  <c r="U2" i="8"/>
  <c r="P7" i="11" s="1"/>
  <c r="H31" i="8"/>
  <c r="W36" i="11" s="1"/>
  <c r="G31" i="8"/>
  <c r="V36" i="11" s="1"/>
  <c r="F31" i="8"/>
  <c r="Z36" i="11" s="1"/>
  <c r="E31" i="8"/>
  <c r="Y36" i="11" s="1"/>
  <c r="D31" i="8"/>
  <c r="X36" i="11" s="1"/>
  <c r="C31" i="8"/>
  <c r="U36" i="11" s="1"/>
  <c r="B31" i="8"/>
  <c r="T36" i="11" s="1"/>
  <c r="H30" i="8"/>
  <c r="W35" i="11" s="1"/>
  <c r="G30" i="8"/>
  <c r="V35" i="11" s="1"/>
  <c r="F30" i="8"/>
  <c r="Z35" i="11" s="1"/>
  <c r="E30" i="8"/>
  <c r="Y35" i="11" s="1"/>
  <c r="D30" i="8"/>
  <c r="X35" i="11" s="1"/>
  <c r="C30" i="8"/>
  <c r="U35" i="11" s="1"/>
  <c r="B30" i="8"/>
  <c r="T35" i="11" s="1"/>
  <c r="H29" i="8"/>
  <c r="W34" i="11" s="1"/>
  <c r="G29" i="8"/>
  <c r="V34" i="11" s="1"/>
  <c r="F29" i="8"/>
  <c r="Z34" i="11" s="1"/>
  <c r="E29" i="8"/>
  <c r="Y34" i="11" s="1"/>
  <c r="D29" i="8"/>
  <c r="X34" i="11" s="1"/>
  <c r="C29" i="8"/>
  <c r="U34" i="11" s="1"/>
  <c r="B29" i="8"/>
  <c r="T34" i="11" s="1"/>
  <c r="H28" i="8"/>
  <c r="W33" i="11" s="1"/>
  <c r="G28" i="8"/>
  <c r="V33" i="11" s="1"/>
  <c r="F28" i="8"/>
  <c r="Z33" i="11" s="1"/>
  <c r="E28" i="8"/>
  <c r="Y33" i="11" s="1"/>
  <c r="D28" i="8"/>
  <c r="X33" i="11" s="1"/>
  <c r="C28" i="8"/>
  <c r="U33" i="11" s="1"/>
  <c r="B28" i="8"/>
  <c r="T33" i="11" s="1"/>
  <c r="H27" i="8"/>
  <c r="W32" i="11" s="1"/>
  <c r="G27" i="8"/>
  <c r="V32" i="11" s="1"/>
  <c r="F27" i="8"/>
  <c r="Z32" i="11" s="1"/>
  <c r="E27" i="8"/>
  <c r="Y32" i="11" s="1"/>
  <c r="D27" i="8"/>
  <c r="X32" i="11" s="1"/>
  <c r="C27" i="8"/>
  <c r="U32" i="11" s="1"/>
  <c r="B27" i="8"/>
  <c r="T32" i="11" s="1"/>
  <c r="H26" i="8"/>
  <c r="W31" i="11" s="1"/>
  <c r="G26" i="8"/>
  <c r="V31" i="11" s="1"/>
  <c r="F26" i="8"/>
  <c r="Z31" i="11" s="1"/>
  <c r="E26" i="8"/>
  <c r="Y31" i="11" s="1"/>
  <c r="D26" i="8"/>
  <c r="X31" i="11" s="1"/>
  <c r="C26" i="8"/>
  <c r="U31" i="11" s="1"/>
  <c r="B26" i="8"/>
  <c r="T31" i="11" s="1"/>
  <c r="H25" i="8"/>
  <c r="W30" i="11" s="1"/>
  <c r="G25" i="8"/>
  <c r="V30" i="11" s="1"/>
  <c r="F25" i="8"/>
  <c r="Z30" i="11" s="1"/>
  <c r="E25" i="8"/>
  <c r="Y30" i="11" s="1"/>
  <c r="D25" i="8"/>
  <c r="X30" i="11" s="1"/>
  <c r="C25" i="8"/>
  <c r="U30" i="11" s="1"/>
  <c r="B25" i="8"/>
  <c r="T30" i="11" s="1"/>
  <c r="H24" i="8"/>
  <c r="W29" i="11" s="1"/>
  <c r="G24" i="8"/>
  <c r="V29" i="11" s="1"/>
  <c r="F24" i="8"/>
  <c r="Z29" i="11" s="1"/>
  <c r="E24" i="8"/>
  <c r="Y29" i="11" s="1"/>
  <c r="D24" i="8"/>
  <c r="X29" i="11" s="1"/>
  <c r="C24" i="8"/>
  <c r="U29" i="11" s="1"/>
  <c r="B24" i="8"/>
  <c r="T29" i="11" s="1"/>
  <c r="H23" i="8"/>
  <c r="W28" i="11" s="1"/>
  <c r="G23" i="8"/>
  <c r="V28" i="11" s="1"/>
  <c r="F23" i="8"/>
  <c r="Z28" i="11" s="1"/>
  <c r="E23" i="8"/>
  <c r="Y28" i="11" s="1"/>
  <c r="D23" i="8"/>
  <c r="X28" i="11" s="1"/>
  <c r="C23" i="8"/>
  <c r="U28" i="11" s="1"/>
  <c r="B23" i="8"/>
  <c r="T28" i="11" s="1"/>
  <c r="H22" i="8"/>
  <c r="W27" i="11" s="1"/>
  <c r="G22" i="8"/>
  <c r="V27" i="11" s="1"/>
  <c r="F22" i="8"/>
  <c r="Z27" i="11" s="1"/>
  <c r="E22" i="8"/>
  <c r="Y27" i="11" s="1"/>
  <c r="D22" i="8"/>
  <c r="X27" i="11" s="1"/>
  <c r="C22" i="8"/>
  <c r="U27" i="11" s="1"/>
  <c r="B22" i="8"/>
  <c r="T27" i="11" s="1"/>
  <c r="H21" i="8"/>
  <c r="W26" i="11" s="1"/>
  <c r="G21" i="8"/>
  <c r="V26" i="11" s="1"/>
  <c r="F21" i="8"/>
  <c r="Z26" i="11" s="1"/>
  <c r="E21" i="8"/>
  <c r="Y26" i="11" s="1"/>
  <c r="D21" i="8"/>
  <c r="X26" i="11" s="1"/>
  <c r="C21" i="8"/>
  <c r="U26" i="11" s="1"/>
  <c r="B21" i="8"/>
  <c r="T26" i="11" s="1"/>
  <c r="H20" i="8"/>
  <c r="W25" i="11" s="1"/>
  <c r="G20" i="8"/>
  <c r="V25" i="11" s="1"/>
  <c r="F20" i="8"/>
  <c r="Z25" i="11" s="1"/>
  <c r="E20" i="8"/>
  <c r="Y25" i="11" s="1"/>
  <c r="D20" i="8"/>
  <c r="X25" i="11" s="1"/>
  <c r="C20" i="8"/>
  <c r="U25" i="11" s="1"/>
  <c r="B20" i="8"/>
  <c r="T25" i="11" s="1"/>
  <c r="H19" i="8"/>
  <c r="W24" i="11" s="1"/>
  <c r="G19" i="8"/>
  <c r="V24" i="11" s="1"/>
  <c r="F19" i="8"/>
  <c r="Z24" i="11" s="1"/>
  <c r="E19" i="8"/>
  <c r="Y24" i="11" s="1"/>
  <c r="D19" i="8"/>
  <c r="X24" i="11" s="1"/>
  <c r="C19" i="8"/>
  <c r="U24" i="11" s="1"/>
  <c r="B19" i="8"/>
  <c r="T24" i="11" s="1"/>
  <c r="H18" i="8"/>
  <c r="W23" i="11" s="1"/>
  <c r="G18" i="8"/>
  <c r="V23" i="11" s="1"/>
  <c r="F18" i="8"/>
  <c r="Z23" i="11" s="1"/>
  <c r="E18" i="8"/>
  <c r="Y23" i="11" s="1"/>
  <c r="D18" i="8"/>
  <c r="X23" i="11" s="1"/>
  <c r="C18" i="8"/>
  <c r="U23" i="11" s="1"/>
  <c r="B18" i="8"/>
  <c r="T23" i="11" s="1"/>
  <c r="H17" i="8"/>
  <c r="W22" i="11" s="1"/>
  <c r="G17" i="8"/>
  <c r="V22" i="11" s="1"/>
  <c r="F17" i="8"/>
  <c r="Z22" i="11" s="1"/>
  <c r="E17" i="8"/>
  <c r="Y22" i="11" s="1"/>
  <c r="D17" i="8"/>
  <c r="X22" i="11" s="1"/>
  <c r="C17" i="8"/>
  <c r="U22" i="11" s="1"/>
  <c r="B17" i="8"/>
  <c r="T22" i="11" s="1"/>
  <c r="H16" i="8"/>
  <c r="W21" i="11" s="1"/>
  <c r="G16" i="8"/>
  <c r="V21" i="11" s="1"/>
  <c r="F16" i="8"/>
  <c r="Z21" i="11" s="1"/>
  <c r="E16" i="8"/>
  <c r="Y21" i="11" s="1"/>
  <c r="D16" i="8"/>
  <c r="X21" i="11" s="1"/>
  <c r="C16" i="8"/>
  <c r="U21" i="11" s="1"/>
  <c r="B16" i="8"/>
  <c r="T21" i="11" s="1"/>
  <c r="H15" i="8"/>
  <c r="W20" i="11" s="1"/>
  <c r="G15" i="8"/>
  <c r="V20" i="11" s="1"/>
  <c r="F15" i="8"/>
  <c r="Z20" i="11" s="1"/>
  <c r="E15" i="8"/>
  <c r="Y20" i="11" s="1"/>
  <c r="D15" i="8"/>
  <c r="X20" i="11" s="1"/>
  <c r="C15" i="8"/>
  <c r="U20" i="11" s="1"/>
  <c r="B15" i="8"/>
  <c r="T20" i="11" s="1"/>
  <c r="H14" i="8"/>
  <c r="W19" i="11" s="1"/>
  <c r="G14" i="8"/>
  <c r="V19" i="11" s="1"/>
  <c r="F14" i="8"/>
  <c r="Z19" i="11" s="1"/>
  <c r="E14" i="8"/>
  <c r="Y19" i="11" s="1"/>
  <c r="D14" i="8"/>
  <c r="X19" i="11" s="1"/>
  <c r="C14" i="8"/>
  <c r="U19" i="11" s="1"/>
  <c r="B14" i="8"/>
  <c r="T19" i="11" s="1"/>
  <c r="H13" i="8"/>
  <c r="W18" i="11" s="1"/>
  <c r="G13" i="8"/>
  <c r="V18" i="11" s="1"/>
  <c r="F13" i="8"/>
  <c r="Z18" i="11" s="1"/>
  <c r="E13" i="8"/>
  <c r="Y18" i="11" s="1"/>
  <c r="D13" i="8"/>
  <c r="X18" i="11" s="1"/>
  <c r="C13" i="8"/>
  <c r="U18" i="11" s="1"/>
  <c r="B13" i="8"/>
  <c r="T18" i="11" s="1"/>
  <c r="H12" i="8"/>
  <c r="W17" i="11" s="1"/>
  <c r="G12" i="8"/>
  <c r="V17" i="11" s="1"/>
  <c r="F12" i="8"/>
  <c r="Z17" i="11" s="1"/>
  <c r="E12" i="8"/>
  <c r="Y17" i="11" s="1"/>
  <c r="D12" i="8"/>
  <c r="X17" i="11" s="1"/>
  <c r="C12" i="8"/>
  <c r="U17" i="11" s="1"/>
  <c r="B12" i="8"/>
  <c r="T17" i="11" s="1"/>
  <c r="H11" i="8"/>
  <c r="W16" i="11" s="1"/>
  <c r="G11" i="8"/>
  <c r="V16" i="11" s="1"/>
  <c r="F11" i="8"/>
  <c r="Z16" i="11" s="1"/>
  <c r="E11" i="8"/>
  <c r="Y16" i="11" s="1"/>
  <c r="D11" i="8"/>
  <c r="X16" i="11" s="1"/>
  <c r="C11" i="8"/>
  <c r="U16" i="11" s="1"/>
  <c r="B11" i="8"/>
  <c r="T16" i="11" s="1"/>
  <c r="H10" i="8"/>
  <c r="W15" i="11" s="1"/>
  <c r="G10" i="8"/>
  <c r="V15" i="11" s="1"/>
  <c r="F10" i="8"/>
  <c r="Z15" i="11" s="1"/>
  <c r="E10" i="8"/>
  <c r="Y15" i="11" s="1"/>
  <c r="D10" i="8"/>
  <c r="X15" i="11" s="1"/>
  <c r="C10" i="8"/>
  <c r="U15" i="11" s="1"/>
  <c r="B10" i="8"/>
  <c r="T15" i="11" s="1"/>
  <c r="H9" i="8"/>
  <c r="W14" i="11" s="1"/>
  <c r="G9" i="8"/>
  <c r="V14" i="11" s="1"/>
  <c r="F9" i="8"/>
  <c r="Z14" i="11" s="1"/>
  <c r="E9" i="8"/>
  <c r="Y14" i="11" s="1"/>
  <c r="D9" i="8"/>
  <c r="X14" i="11" s="1"/>
  <c r="C9" i="8"/>
  <c r="U14" i="11" s="1"/>
  <c r="B9" i="8"/>
  <c r="T14" i="11" s="1"/>
  <c r="H8" i="8"/>
  <c r="W13" i="11" s="1"/>
  <c r="G8" i="8"/>
  <c r="V13" i="11" s="1"/>
  <c r="F8" i="8"/>
  <c r="Z13" i="11" s="1"/>
  <c r="E8" i="8"/>
  <c r="Y13" i="11" s="1"/>
  <c r="D8" i="8"/>
  <c r="X13" i="11" s="1"/>
  <c r="C8" i="8"/>
  <c r="U13" i="11" s="1"/>
  <c r="B8" i="8"/>
  <c r="T13" i="11" s="1"/>
  <c r="H7" i="8"/>
  <c r="W12" i="11" s="1"/>
  <c r="G7" i="8"/>
  <c r="V12" i="11" s="1"/>
  <c r="F7" i="8"/>
  <c r="Z12" i="11" s="1"/>
  <c r="E7" i="8"/>
  <c r="Y12" i="11" s="1"/>
  <c r="D7" i="8"/>
  <c r="X12" i="11" s="1"/>
  <c r="C7" i="8"/>
  <c r="U12" i="11" s="1"/>
  <c r="B7" i="8"/>
  <c r="T12" i="11" s="1"/>
  <c r="H6" i="8"/>
  <c r="W11" i="11" s="1"/>
  <c r="G6" i="8"/>
  <c r="V11" i="11" s="1"/>
  <c r="F6" i="8"/>
  <c r="Z11" i="11" s="1"/>
  <c r="E6" i="8"/>
  <c r="Y11" i="11" s="1"/>
  <c r="D6" i="8"/>
  <c r="X11" i="11" s="1"/>
  <c r="C6" i="8"/>
  <c r="U11" i="11" s="1"/>
  <c r="B6" i="8"/>
  <c r="T11" i="11" s="1"/>
  <c r="H5" i="8"/>
  <c r="W10" i="11" s="1"/>
  <c r="G5" i="8"/>
  <c r="V10" i="11" s="1"/>
  <c r="F5" i="8"/>
  <c r="Z10" i="11" s="1"/>
  <c r="E5" i="8"/>
  <c r="Y10" i="11" s="1"/>
  <c r="D5" i="8"/>
  <c r="X10" i="11" s="1"/>
  <c r="C5" i="8"/>
  <c r="U10" i="11" s="1"/>
  <c r="B5" i="8"/>
  <c r="T10" i="11" s="1"/>
  <c r="H4" i="8"/>
  <c r="W9" i="11" s="1"/>
  <c r="G4" i="8"/>
  <c r="V9" i="11" s="1"/>
  <c r="F4" i="8"/>
  <c r="Z9" i="11" s="1"/>
  <c r="E4" i="8"/>
  <c r="Y9" i="11" s="1"/>
  <c r="D4" i="8"/>
  <c r="X9" i="11" s="1"/>
  <c r="C4" i="8"/>
  <c r="U9" i="11" s="1"/>
  <c r="B4" i="8"/>
  <c r="T9" i="11" s="1"/>
  <c r="H3" i="8"/>
  <c r="W8" i="11" s="1"/>
  <c r="G3" i="8"/>
  <c r="V8" i="11" s="1"/>
  <c r="F3" i="8"/>
  <c r="Z8" i="11" s="1"/>
  <c r="E3" i="8"/>
  <c r="Y8" i="11" s="1"/>
  <c r="D3" i="8"/>
  <c r="X8" i="11" s="1"/>
  <c r="C3" i="8"/>
  <c r="U8" i="11" s="1"/>
  <c r="B3" i="8"/>
  <c r="T8" i="11" s="1"/>
  <c r="Y2" i="8"/>
  <c r="V2" i="8"/>
  <c r="S7" i="11" s="1"/>
  <c r="S2" i="8"/>
  <c r="R2" i="8"/>
  <c r="P2" i="8"/>
  <c r="H7" i="11" s="1"/>
  <c r="O2" i="8"/>
  <c r="M7" i="11" s="1"/>
  <c r="N2" i="8"/>
  <c r="L7" i="11" s="1"/>
  <c r="K2" i="8"/>
  <c r="I2" i="8"/>
  <c r="E7" i="11" s="1"/>
  <c r="H2" i="8"/>
  <c r="W7" i="11" s="1"/>
  <c r="G2" i="8"/>
  <c r="V7" i="11" s="1"/>
  <c r="F2" i="8"/>
  <c r="Z7" i="11" s="1"/>
  <c r="E2" i="8"/>
  <c r="Y7" i="11" s="1"/>
  <c r="D2" i="8"/>
  <c r="X7" i="11" s="1"/>
  <c r="C2" i="8"/>
  <c r="U7" i="11" s="1"/>
  <c r="B2" i="8"/>
  <c r="T7" i="11" s="1"/>
  <c r="AH2" i="8"/>
  <c r="AE7" i="11" s="1"/>
  <c r="AG2" i="8"/>
  <c r="AF7" i="11" s="1"/>
  <c r="AF2" i="8"/>
  <c r="AE2" i="8"/>
  <c r="AD2" i="8"/>
  <c r="AC2" i="8"/>
  <c r="AC7" i="11" s="1"/>
  <c r="AB2" i="8"/>
  <c r="AB7" i="11" s="1"/>
  <c r="R21" i="11" l="1"/>
  <c r="J12" i="11"/>
  <c r="A12" i="11" s="1"/>
  <c r="J13" i="11"/>
  <c r="A13" i="11" s="1"/>
  <c r="J32" i="11"/>
  <c r="A32" i="11" s="1"/>
  <c r="J36" i="11"/>
  <c r="A36" i="11" s="1"/>
  <c r="R16" i="11"/>
  <c r="J30" i="11"/>
  <c r="A30" i="11" s="1"/>
  <c r="J34" i="11"/>
  <c r="A34" i="11" s="1"/>
  <c r="AD17" i="11"/>
  <c r="R18" i="11"/>
  <c r="A8" i="11"/>
  <c r="A28" i="11"/>
  <c r="A17" i="11"/>
  <c r="A7" i="11"/>
  <c r="A9" i="11"/>
  <c r="A14" i="11"/>
  <c r="A15" i="11"/>
  <c r="A16" i="11"/>
  <c r="AD10" i="11"/>
  <c r="A10" i="11"/>
  <c r="A11" i="11"/>
  <c r="AD15" i="11"/>
  <c r="AD16" i="11"/>
  <c r="A18" i="11"/>
  <c r="A19" i="11"/>
  <c r="A20" i="11"/>
  <c r="A21" i="11"/>
  <c r="A22" i="11"/>
  <c r="A23" i="11"/>
  <c r="A24" i="11"/>
  <c r="A25" i="11"/>
  <c r="A26" i="11"/>
  <c r="A27" i="11"/>
  <c r="AD29" i="11"/>
  <c r="A29" i="11"/>
  <c r="AD31" i="11"/>
  <c r="A31" i="11"/>
  <c r="AD33" i="11"/>
  <c r="A33" i="11"/>
  <c r="AD35" i="11"/>
  <c r="A35" i="11"/>
  <c r="R15" i="11"/>
  <c r="Q24" i="11"/>
  <c r="R34" i="11"/>
  <c r="R13" i="11"/>
  <c r="Q23" i="11"/>
  <c r="Q33" i="11"/>
  <c r="Q11" i="11"/>
  <c r="Q21" i="11"/>
  <c r="Q31" i="11"/>
  <c r="R8" i="11"/>
  <c r="R28" i="11"/>
  <c r="Q17" i="11"/>
  <c r="Q22" i="11"/>
  <c r="R32" i="11"/>
  <c r="Q26" i="11"/>
  <c r="R36" i="11"/>
  <c r="Q25" i="11"/>
  <c r="Q35" i="11"/>
  <c r="R24" i="11"/>
  <c r="R23" i="11"/>
  <c r="Q10" i="11"/>
  <c r="R30" i="11"/>
  <c r="Q20" i="11"/>
  <c r="R20" i="11"/>
  <c r="Q29" i="11"/>
  <c r="R19" i="11"/>
  <c r="R7" i="11"/>
  <c r="AD7" i="11"/>
  <c r="AD8" i="11"/>
  <c r="Q8" i="11"/>
  <c r="R10" i="11"/>
  <c r="R11" i="11"/>
  <c r="AD13" i="11"/>
  <c r="Q13" i="11"/>
  <c r="R22" i="11"/>
  <c r="R26" i="11"/>
  <c r="R27" i="11"/>
  <c r="AD28" i="11"/>
  <c r="Q28" i="11"/>
  <c r="R29" i="11"/>
  <c r="AD30" i="11"/>
  <c r="Q30" i="11"/>
  <c r="R31" i="11"/>
  <c r="AD32" i="11"/>
  <c r="Q32" i="11"/>
  <c r="R33" i="11"/>
  <c r="AD34" i="11"/>
  <c r="Q34" i="11"/>
  <c r="R35" i="11"/>
  <c r="AD36" i="11"/>
  <c r="Q36" i="11"/>
  <c r="O25" i="10"/>
  <c r="R17" i="11"/>
  <c r="Q18" i="11"/>
  <c r="Q19" i="11"/>
  <c r="Q27" i="11"/>
  <c r="R9" i="11"/>
  <c r="AD11" i="11"/>
  <c r="AD12" i="11"/>
  <c r="Q12" i="11"/>
  <c r="R14" i="11"/>
  <c r="AD18" i="11"/>
  <c r="AD19" i="11"/>
  <c r="AD20" i="11"/>
  <c r="AD21" i="11"/>
  <c r="AD22" i="11"/>
  <c r="AD23" i="11"/>
  <c r="AD24" i="11"/>
  <c r="AD25" i="11"/>
  <c r="AD26" i="11"/>
  <c r="Q7" i="11"/>
  <c r="A3" i="8"/>
  <c r="E8" i="11"/>
  <c r="AD9" i="11"/>
  <c r="Q9" i="11"/>
  <c r="R12" i="11"/>
  <c r="AD14" i="11"/>
  <c r="Q14" i="11"/>
  <c r="Q15" i="11"/>
  <c r="Q16" i="11"/>
  <c r="AD27" i="11"/>
  <c r="A31" i="8"/>
  <c r="E36" i="11"/>
  <c r="J22" i="8"/>
  <c r="F27" i="11" s="1"/>
  <c r="J11" i="8"/>
  <c r="F16" i="11" s="1"/>
  <c r="J21" i="8"/>
  <c r="F26" i="11" s="1"/>
  <c r="J31" i="8"/>
  <c r="F36" i="11" s="1"/>
  <c r="J10" i="8"/>
  <c r="F15" i="11" s="1"/>
  <c r="J20" i="8"/>
  <c r="F25" i="11" s="1"/>
  <c r="J30" i="8"/>
  <c r="F35" i="11" s="1"/>
  <c r="J9" i="8"/>
  <c r="F14" i="11" s="1"/>
  <c r="J19" i="8"/>
  <c r="F24" i="11" s="1"/>
  <c r="J29" i="8"/>
  <c r="F34" i="11" s="1"/>
  <c r="J18" i="8"/>
  <c r="F23" i="11" s="1"/>
  <c r="J8" i="8"/>
  <c r="F13" i="11" s="1"/>
  <c r="J28" i="8"/>
  <c r="F33" i="11" s="1"/>
  <c r="J7" i="8"/>
  <c r="F12" i="11" s="1"/>
  <c r="J17" i="8"/>
  <c r="F22" i="11" s="1"/>
  <c r="J27" i="8"/>
  <c r="F32" i="11" s="1"/>
  <c r="J6" i="8"/>
  <c r="F11" i="11" s="1"/>
  <c r="J16" i="8"/>
  <c r="F21" i="11" s="1"/>
  <c r="J26" i="8"/>
  <c r="F31" i="11" s="1"/>
  <c r="J5" i="8"/>
  <c r="F10" i="11" s="1"/>
  <c r="J15" i="8"/>
  <c r="F20" i="11" s="1"/>
  <c r="J25" i="8"/>
  <c r="F30" i="11" s="1"/>
  <c r="J4" i="8"/>
  <c r="F9" i="11" s="1"/>
  <c r="J14" i="8"/>
  <c r="F19" i="11" s="1"/>
  <c r="J24" i="8"/>
  <c r="F29" i="11" s="1"/>
  <c r="A4" i="8"/>
  <c r="A5" i="8" s="1"/>
  <c r="A6" i="8" s="1"/>
  <c r="A7" i="8" s="1"/>
  <c r="A8" i="8" s="1"/>
  <c r="A9" i="8" s="1"/>
  <c r="A10" i="8" s="1"/>
  <c r="A11" i="8" s="1"/>
  <c r="J12" i="8"/>
  <c r="F17" i="11" s="1"/>
  <c r="J23" i="8"/>
  <c r="F28" i="11" s="1"/>
  <c r="J13" i="8"/>
  <c r="F18" i="11" s="1"/>
  <c r="J3" i="8"/>
  <c r="F8" i="11" s="1"/>
  <c r="A12" i="8"/>
  <c r="J2" i="8"/>
  <c r="F7" i="11" s="1"/>
  <c r="J5" i="11" l="1"/>
  <c r="A13" i="8"/>
  <c r="A14" i="8" s="1"/>
  <c r="A15" i="8" s="1"/>
  <c r="A16" i="8" s="1"/>
  <c r="A17" i="8" s="1"/>
  <c r="A18" i="8" s="1"/>
  <c r="A19" i="8" s="1"/>
  <c r="A20" i="8" s="1"/>
  <c r="A21" i="8" s="1"/>
  <c r="A22" i="8" s="1"/>
  <c r="A23" i="8" s="1"/>
  <c r="A24" i="8" s="1"/>
  <c r="A25" i="8" s="1"/>
  <c r="A26" i="8" s="1"/>
  <c r="A27" i="8" s="1"/>
  <c r="A28" i="8" s="1"/>
  <c r="A29" i="8" s="1"/>
  <c r="A3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ncgg-kenshu01</author>
    <author>ncgg-kenshu48</author>
  </authors>
  <commentList>
    <comment ref="H7" authorId="0" shapeId="0" xr:uid="{00000000-0006-0000-0200-000001000000}">
      <text>
        <r>
          <rPr>
            <b/>
            <sz val="9"/>
            <color indexed="81"/>
            <rFont val="MS P ゴシック"/>
            <family val="3"/>
            <charset val="128"/>
          </rPr>
          <t>郵便番号はハイフンなしで入力してください。</t>
        </r>
      </text>
    </comment>
    <comment ref="H15" authorId="0" shapeId="0" xr:uid="{00000000-0006-0000-0200-000002000000}">
      <text>
        <r>
          <rPr>
            <b/>
            <sz val="9"/>
            <color indexed="81"/>
            <rFont val="MS P ゴシック"/>
            <family val="3"/>
            <charset val="128"/>
          </rPr>
          <t>苗字と名前の間に全角スペースを入れて下さい。</t>
        </r>
      </text>
    </comment>
    <comment ref="H17" authorId="0" shapeId="0" xr:uid="{00000000-0006-0000-0200-000003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J32" authorId="1" shapeId="0" xr:uid="{698B63ED-39FD-46F7-A497-0FED94AD729B}">
      <text>
        <r>
          <rPr>
            <b/>
            <sz val="9"/>
            <color indexed="81"/>
            <rFont val="MS P ゴシック"/>
            <family val="3"/>
            <charset val="128"/>
          </rPr>
          <t>第1回以外は希望する時間帯１つに○を入力して下さい。</t>
        </r>
      </text>
    </comment>
    <comment ref="H35" authorId="0" shapeId="0" xr:uid="{00000000-0006-0000-0200-000005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ncgg-kenshu48</author>
  </authors>
  <commentList>
    <comment ref="G6" authorId="0" shapeId="0" xr:uid="{3B477959-DEA5-45B7-8BB8-4EA31303FA8C}">
      <text>
        <r>
          <rPr>
            <b/>
            <sz val="9"/>
            <color indexed="81"/>
            <rFont val="MS P ゴシック"/>
            <family val="3"/>
            <charset val="128"/>
          </rPr>
          <t>全角</t>
        </r>
      </text>
    </comment>
    <comment ref="I6" authorId="0" shapeId="0" xr:uid="{95DB15CD-5B05-475D-99D8-44C6AD774105}">
      <text>
        <r>
          <rPr>
            <b/>
            <sz val="9"/>
            <color indexed="81"/>
            <rFont val="MS P ゴシック"/>
            <family val="3"/>
            <charset val="128"/>
          </rPr>
          <t>決裁時非表示</t>
        </r>
        <r>
          <rPr>
            <sz val="9"/>
            <color indexed="81"/>
            <rFont val="MS P ゴシック"/>
            <family val="3"/>
            <charset val="128"/>
          </rPr>
          <t xml:space="preserve">
</t>
        </r>
      </text>
    </comment>
  </commentList>
</comments>
</file>

<file path=xl/sharedStrings.xml><?xml version="1.0" encoding="utf-8"?>
<sst xmlns="http://schemas.openxmlformats.org/spreadsheetml/2006/main" count="575" uniqueCount="491">
  <si>
    <t>長寿発研修第</t>
    <phoneticPr fontId="21"/>
  </si>
  <si>
    <t>号</t>
  </si>
  <si>
    <t>各　都道府県知事　殿</t>
    <phoneticPr fontId="21"/>
  </si>
  <si>
    <t>各　指定都市市長　殿</t>
    <phoneticPr fontId="21"/>
  </si>
  <si>
    <t>国立研究開発法人</t>
  </si>
  <si>
    <t>　　</t>
  </si>
  <si>
    <t>国立長寿医療研究センター</t>
  </si>
  <si>
    <t>理事長　　荒井　秀典</t>
  </si>
  <si>
    <t>令和５年度認知症サポート医養成研修の募集について【前期】</t>
    <rPh sb="0" eb="2">
      <t>レイワ</t>
    </rPh>
    <rPh sb="3" eb="5">
      <t>ネンド</t>
    </rPh>
    <rPh sb="5" eb="8">
      <t>ニンチショウ</t>
    </rPh>
    <rPh sb="12" eb="13">
      <t>イ</t>
    </rPh>
    <rPh sb="13" eb="17">
      <t>ヨウセイケンシュウ</t>
    </rPh>
    <rPh sb="18" eb="20">
      <t>ボシュウ</t>
    </rPh>
    <rPh sb="25" eb="27">
      <t>ゼンキ</t>
    </rPh>
    <phoneticPr fontId="12"/>
  </si>
  <si>
    <t>　標記研修については、「認知症地域医療支援事業の実施について」（平成２７年４月１５日付</t>
    <phoneticPr fontId="21"/>
  </si>
  <si>
    <t>老発０４１５第６号厚生労働省老健局長通知）により、実施しています。</t>
    <rPh sb="25" eb="27">
      <t>ジッシ</t>
    </rPh>
    <phoneticPr fontId="21"/>
  </si>
  <si>
    <t>　つきましては、「国立研究開発法人国立長寿医療研究センター認知症サポート医養成研修</t>
    <phoneticPr fontId="21"/>
  </si>
  <si>
    <t>実施要綱」（別添１）及び「令和５年度国立研究開発法人国立長寿医療研究センター認知症</t>
    <phoneticPr fontId="21"/>
  </si>
  <si>
    <t>サポート医養成研修募集要項」（別添２）を別添のとおり通知いたしますので、関係団体と協</t>
    <phoneticPr fontId="21"/>
  </si>
  <si>
    <t>議して研修受講者を決定の上、別添２の７（３）に定める期日までに、受講申込書を当センタ</t>
    <rPh sb="12" eb="13">
      <t>ウエ</t>
    </rPh>
    <phoneticPr fontId="21"/>
  </si>
  <si>
    <t>ーに提出いただきますようよろしくお願いいたします。</t>
    <phoneticPr fontId="12"/>
  </si>
  <si>
    <t>（別添１）</t>
  </si>
  <si>
    <t>国立研究開発法人国立長寿医療研究センター認知症サポート医養成研修実施要綱</t>
    <phoneticPr fontId="4"/>
  </si>
  <si>
    <t>第１章　　　総　　　則</t>
  </si>
  <si>
    <t>　（目的）</t>
  </si>
  <si>
    <t>第１条　認知症サポート医養成研修事業は、認知症の人の診療に習熟し、かかりつけ医への助言そ</t>
    <phoneticPr fontId="4"/>
  </si>
  <si>
    <t>の他の支援を行い、専門医療機関や地域包括支援センター等との連携の推進役となる認知症</t>
    <phoneticPr fontId="4"/>
  </si>
  <si>
    <t>サポート医を養成することにより、各地域において、認知症の発症初期から状況に応じて、医療</t>
    <phoneticPr fontId="4"/>
  </si>
  <si>
    <t>と介護が一体となった認知症の方への支援体制の構築を図ることを目的とする。</t>
  </si>
  <si>
    <t>第２章　　認知症サポート医養成研修事業</t>
    <phoneticPr fontId="4"/>
  </si>
  <si>
    <t>　（認知症サポート医養成研修事業）</t>
  </si>
  <si>
    <t>第２条　本事業は、「認知症地域医療支援事業の実施について」（平成２７年４月１５日付老発０４１５</t>
    <phoneticPr fontId="4"/>
  </si>
  <si>
    <t>第６号厚生労働省老健局長通知）の別添「認知症地域医療支援事業実施要綱」（以下「支援事</t>
    <phoneticPr fontId="4"/>
  </si>
  <si>
    <t>業実施要綱」という。）の第１の１に基づき実施するものとする。</t>
  </si>
  <si>
    <t xml:space="preserve">  （研修対象者）</t>
  </si>
  <si>
    <t>第３条　研修対象者は、実施主体の長が、都道府県・指定都市医師会と相談の上、下記のいずれか</t>
    <phoneticPr fontId="4"/>
  </si>
  <si>
    <t>の条件を満たし適当と認めた医師とする。</t>
  </si>
  <si>
    <t>　ア　地域において認知症の診療（早期発見等）に携わっている医師</t>
    <phoneticPr fontId="4"/>
  </si>
  <si>
    <t>　イ　支援事業実施要綱の第１の１（２）に掲げる認知症サポート医の役割を適切に担える医師</t>
    <phoneticPr fontId="4"/>
  </si>
  <si>
    <t>２　本研修終了後は、認知症サポート医の役割を担うことについて、実施主体の長が各医師に対して</t>
    <phoneticPr fontId="4"/>
  </si>
  <si>
    <t>十分な説明を行い、了承を得るものとする。</t>
  </si>
  <si>
    <t xml:space="preserve">  （研修内容）</t>
  </si>
  <si>
    <t>第４条　研修内容は、認知症サポート医として必要な、下記の事項等の修得に資する内容とする。</t>
  </si>
  <si>
    <t>　ア　かかりつけ医に対する認知症対応力向上研修の企画立案に必要な知識及び効果的な教</t>
    <phoneticPr fontId="4"/>
  </si>
  <si>
    <t>育技術</t>
  </si>
  <si>
    <t>　イ　地域における認知症の人を支えるために必要な介護分野の知識、地域医師会・地域包括</t>
    <phoneticPr fontId="4"/>
  </si>
  <si>
    <t>支援センター等の関係機関との連携づくり並びに連携を推進するために必要な知識・技術</t>
    <phoneticPr fontId="4"/>
  </si>
  <si>
    <t xml:space="preserve">  （研修方法期間）</t>
    <rPh sb="5" eb="7">
      <t>ホウホウ</t>
    </rPh>
    <phoneticPr fontId="4"/>
  </si>
  <si>
    <t>第５条　研修方法期間は、国立研究開発法人国立長寿医療研究センター指定の講師による講義・演</t>
    <phoneticPr fontId="12"/>
  </si>
  <si>
    <t>習・テストを基本として行い、研修１回につき、ウエブでの研修を指定期間内に受講完了した者が</t>
    <phoneticPr fontId="12"/>
  </si>
  <si>
    <t>その後グループワークを受講することとする。</t>
    <phoneticPr fontId="12"/>
  </si>
  <si>
    <t xml:space="preserve"> </t>
  </si>
  <si>
    <t>　（研修受講者数）</t>
  </si>
  <si>
    <t>第６条　研修受講者数は、別に決定する定員とする。</t>
  </si>
  <si>
    <t>　（研修受講手続）</t>
  </si>
  <si>
    <t>第７条　研修受講手続は、別に定める研修募集要項において定める。</t>
  </si>
  <si>
    <t>　（研修受講者の遵守事項）</t>
  </si>
  <si>
    <t>第８条　研修受講者は、国立研究開発法人国立長寿医療研究センターの指示事項を遵守しなければ</t>
    <rPh sb="19" eb="21">
      <t>コクリツ</t>
    </rPh>
    <phoneticPr fontId="4"/>
  </si>
  <si>
    <t>ならない。</t>
    <phoneticPr fontId="4"/>
  </si>
  <si>
    <t>　（研修の取消し）</t>
    <phoneticPr fontId="4"/>
  </si>
  <si>
    <t>第９条　国立研究開発法人国立長寿医療研究センター理事長（以下、「理事長」という。）は、研修受</t>
    <rPh sb="12" eb="14">
      <t>コクリツ</t>
    </rPh>
    <phoneticPr fontId="4"/>
  </si>
  <si>
    <t>講者が前条の規定に違反する等研修受講者としてふさわしくない行為を行った場合は、厚生労</t>
    <phoneticPr fontId="4"/>
  </si>
  <si>
    <t>働省と協議し研修の受講を取り消すことができるものとする。</t>
    <phoneticPr fontId="4"/>
  </si>
  <si>
    <t xml:space="preserve">  ２　理事長は、前項の規定により研修の受講を取り消した場合、当該受講者を推薦した都道府県又</t>
    <phoneticPr fontId="4"/>
  </si>
  <si>
    <t>は指定都市（以下「都道府県等」という。）の長にその旨通知するものとする。</t>
  </si>
  <si>
    <t>　（修了証書の交付）</t>
  </si>
  <si>
    <t>第１０条　理事長は、全課程研修修了者に対し、別紙様式による修了証書を交付する。</t>
  </si>
  <si>
    <t>　（修了者の登録）</t>
  </si>
  <si>
    <t>第１１条　理事長は、研修修了者について、修了証書番号、修了年月日、氏名、生年月日等必要事</t>
    <phoneticPr fontId="4"/>
  </si>
  <si>
    <t>項を記入した名簿を作成し、管理するものとする。</t>
  </si>
  <si>
    <t xml:space="preserve">  （研修費用）</t>
  </si>
  <si>
    <t>第１２条　研修費用については、研修受講者又は都道府県等が負担するものとし、別に定める研修</t>
    <phoneticPr fontId="4"/>
  </si>
  <si>
    <t>募集要項において定める。</t>
  </si>
  <si>
    <t>附　　則</t>
  </si>
  <si>
    <t>（施行期日）</t>
  </si>
  <si>
    <t>　本要綱は、平成１７年１０月３１日から施行する。</t>
  </si>
  <si>
    <t>　改　正　　平成１８年　６月　１日施行</t>
  </si>
  <si>
    <t>　改　正　　平成１８年　８月  １日施行</t>
  </si>
  <si>
    <t>　改　正　　平成１９年　５月　８日施行</t>
  </si>
  <si>
    <t>　改　正　　平成２０年　５月１９日施行</t>
  </si>
  <si>
    <t>　改　正　　平成２１年　６月　４日施行</t>
  </si>
  <si>
    <t>　改　正　　平成２２年　６月２５日施行</t>
    <phoneticPr fontId="4"/>
  </si>
  <si>
    <t>　改　正　　平成２３年　６月１４日施行</t>
    <phoneticPr fontId="4"/>
  </si>
  <si>
    <t>　改  正　　平成２５年　７月　８日施行</t>
    <phoneticPr fontId="4"/>
  </si>
  <si>
    <t>　改　正　　平成２６年　７月１８日施行</t>
    <phoneticPr fontId="4"/>
  </si>
  <si>
    <t>　改　正　　平成２７年　５月１９日施行</t>
    <phoneticPr fontId="4"/>
  </si>
  <si>
    <t>　改　正　　令和　２年１２月２１日施行</t>
    <phoneticPr fontId="4"/>
  </si>
  <si>
    <t>　改　正　　令和　５年　４月　１日施行</t>
    <phoneticPr fontId="4"/>
  </si>
  <si>
    <t>（別添２）</t>
  </si>
  <si>
    <t>令和５年度国立研究開発法人国立長寿医療研究センター認知症サポート医養成研修募集要項</t>
    <phoneticPr fontId="4"/>
  </si>
  <si>
    <t>１　目　的</t>
  </si>
  <si>
    <t>　認知症の人の診療に習熟し、かかりつけ医への助言その他の支援を行い、専門医療機関や地</t>
    <phoneticPr fontId="4"/>
  </si>
  <si>
    <t>域包括支援センター等との連携の推進役となる認知症サポート医（推進医師）を養成することによ</t>
    <phoneticPr fontId="4"/>
  </si>
  <si>
    <t>り、各地域において、認知症の発症初期から状況に応じて、医療と介護が一体となった認知症の</t>
    <phoneticPr fontId="4"/>
  </si>
  <si>
    <t>方への支援体制の構築を図ることを目的とする。</t>
  </si>
  <si>
    <t>２　研修対象者</t>
  </si>
  <si>
    <t>　「認知症地域医療支援事業の実施について」（平成２７年４月１５日付老発０４１５第６号厚生労働</t>
    <phoneticPr fontId="4"/>
  </si>
  <si>
    <t>省老健局長通知）の別添「認知症地域医療支援事業実施要綱」第１（４）のとおり。</t>
  </si>
  <si>
    <t>３　研修日時　　　</t>
  </si>
  <si>
    <t>　別紙のとおり</t>
    <phoneticPr fontId="4"/>
  </si>
  <si>
    <t>４　研修内容</t>
  </si>
  <si>
    <t>５　研修受講費用（全課程を修了した場合）</t>
  </si>
  <si>
    <t>　　　５０，０００円（消費税込み）</t>
  </si>
  <si>
    <t>　　　なお、支払い方法については、研修の全課程の受講修了後、国立研究開発法人国立長寿医療</t>
    <phoneticPr fontId="4"/>
  </si>
  <si>
    <t>　　研究センターが発行する請求書により、請求書に定める期限までに支払うこと。</t>
    <phoneticPr fontId="4"/>
  </si>
  <si>
    <t>６　修了証書の交付</t>
  </si>
  <si>
    <t>修了証書は、全課程の修了者に対して交付する。</t>
  </si>
  <si>
    <t>何らかの理由で全課程を修了できなかった受講者は不足分を受講した後に修了証書を交付する。</t>
    <phoneticPr fontId="4"/>
  </si>
  <si>
    <t>７　受講手続</t>
  </si>
  <si>
    <t>（１）必要書類</t>
  </si>
  <si>
    <t>　受講申込書（別紙様式）</t>
    <phoneticPr fontId="4"/>
  </si>
  <si>
    <t>（２）手　続</t>
  </si>
  <si>
    <t>　都道府県又は指定都市（以下「都道府県市」という。）は、都道府県市医師会と相談の上、</t>
    <phoneticPr fontId="4"/>
  </si>
  <si>
    <t>研修対象者の選考を行った後、国立研究開発法人国立長寿医療研究センターに申込期限ま</t>
    <phoneticPr fontId="4"/>
  </si>
  <si>
    <t>でに（１）の受講申込書を提出すること。</t>
  </si>
  <si>
    <t>　なお、郵送では期限に間に合わない場合は、ＦＡＸ又はメールにより送信し、後日郵送するこ</t>
    <phoneticPr fontId="4"/>
  </si>
  <si>
    <t>と。</t>
  </si>
  <si>
    <t>　個人が国立研究開発法人国立長寿医療研究センターへ直接申し込むのでなく、所属する都</t>
    <phoneticPr fontId="4"/>
  </si>
  <si>
    <t>道府県市へ申込みを行うこと。</t>
  </si>
  <si>
    <t>（３）申込期限（参加を希望するグループワーク日程により以下のとおり）</t>
    <phoneticPr fontId="4"/>
  </si>
  <si>
    <t>第１回グループワーク：</t>
    <phoneticPr fontId="4"/>
  </si>
  <si>
    <t>必着</t>
    <phoneticPr fontId="4"/>
  </si>
  <si>
    <t>第２回グループワーク：</t>
  </si>
  <si>
    <t>第３回グループワーク：</t>
  </si>
  <si>
    <t>第４回グループワーク：</t>
  </si>
  <si>
    <t>第５回グループワーク：</t>
  </si>
  <si>
    <t>第６回グループワーク：</t>
  </si>
  <si>
    <t>第７回グループワーク：</t>
  </si>
  <si>
    <t>第８回グループワーク：</t>
  </si>
  <si>
    <t>第９回グループワーク：</t>
  </si>
  <si>
    <t>第10回グループワーク：</t>
    <phoneticPr fontId="4"/>
  </si>
  <si>
    <t>第11回グループワーク：</t>
    <phoneticPr fontId="4"/>
  </si>
  <si>
    <t>（４）受講者の決定</t>
    <phoneticPr fontId="4"/>
  </si>
  <si>
    <t>　国立研究開発法人国立長寿医療研究センターは、都道府県市から推薦された研修対象者</t>
    <phoneticPr fontId="4"/>
  </si>
  <si>
    <t>の受講が決定した場合は、速やかに都道府県市に通知するものとする。</t>
  </si>
  <si>
    <t>　この場合において、都道府県市は、受講の可否を申込者に伝達すること。</t>
    <phoneticPr fontId="4"/>
  </si>
  <si>
    <t>　　</t>
    <phoneticPr fontId="4"/>
  </si>
  <si>
    <t>８　問い合わせ先</t>
  </si>
  <si>
    <t>〒４７４－８５１１</t>
  </si>
  <si>
    <t>　　愛知県大府市森岡町七丁目４３０番地</t>
  </si>
  <si>
    <t>　　　　国立研究開発法人国立長寿医療研究センター</t>
  </si>
  <si>
    <t>　　　　　長寿医療研修センター　　担当：大久保</t>
    <rPh sb="20" eb="23">
      <t>オオクボ</t>
    </rPh>
    <phoneticPr fontId="4"/>
  </si>
  <si>
    <t>　　　　　　　TEL：０５６２－４６－２３１１（内）２７０１</t>
    <phoneticPr fontId="4"/>
  </si>
  <si>
    <t>　　　　　　　FAX：０５６２－４５－５８１３</t>
  </si>
  <si>
    <t>　　　　　　　mail：ookubo-m@ncgg.go.jp</t>
    <phoneticPr fontId="4"/>
  </si>
  <si>
    <t xml:space="preserve">  </t>
  </si>
  <si>
    <t>９　その他</t>
  </si>
  <si>
    <t>　　　応募者が定員を超えた場合には、都道府県市と受講者の調整を行うものとする。</t>
  </si>
  <si>
    <t>　ただし、第１回グループワークに限り、応募者が定員を超えた場合、抽選によ</t>
  </si>
  <si>
    <t>り受講者を決定するものとする。</t>
  </si>
  <si>
    <t>（別紙）</t>
  </si>
  <si>
    <t>令和５年度　認知症サポート医養成研修　内容及び日程について</t>
    <phoneticPr fontId="4"/>
  </si>
  <si>
    <t>１　開催形式</t>
  </si>
  <si>
    <t>　eラーニングシステムとZoomを利用したオンライン形式で開催するものとする。</t>
    <phoneticPr fontId="4"/>
  </si>
  <si>
    <t>　※第１回目については、eラーニングシステムを利用したオンライン形式と集合研修の複合型</t>
    <rPh sb="2" eb="3">
      <t>ダイ</t>
    </rPh>
    <rPh sb="4" eb="5">
      <t>カイ</t>
    </rPh>
    <rPh sb="5" eb="6">
      <t>メ</t>
    </rPh>
    <rPh sb="23" eb="25">
      <t>リヨウ</t>
    </rPh>
    <rPh sb="32" eb="34">
      <t>ケイシキ</t>
    </rPh>
    <rPh sb="35" eb="37">
      <t>シュウゴウ</t>
    </rPh>
    <rPh sb="37" eb="39">
      <t>ケンシュウ</t>
    </rPh>
    <rPh sb="40" eb="42">
      <t>フクゴウ</t>
    </rPh>
    <rPh sb="42" eb="43">
      <t>ガタ</t>
    </rPh>
    <phoneticPr fontId="18"/>
  </si>
  <si>
    <t>　　で開催するものとする。</t>
    <phoneticPr fontId="4"/>
  </si>
  <si>
    <t>２　研修内容</t>
  </si>
  <si>
    <t>　講義編：「認知症サポート医の役割」、「診断・治療の知識」、「制度・連携の知識」、「学習理解</t>
    <phoneticPr fontId="4"/>
  </si>
  <si>
    <t>度テスト」（eラーニングサイトにて各自で受講、テスト合格にて修了・グループワークへの参加が</t>
    <phoneticPr fontId="4"/>
  </si>
  <si>
    <t>可能となる）</t>
    <phoneticPr fontId="4"/>
  </si>
  <si>
    <t xml:space="preserve">　グループワーク：テーマに沿った意見交換（集合研修及びZoomによりライブで実施） </t>
    <rPh sb="21" eb="26">
      <t>シュウゴウケンシュウオヨ</t>
    </rPh>
    <phoneticPr fontId="12"/>
  </si>
  <si>
    <t>３　受講スケジュール</t>
  </si>
  <si>
    <t>　講義編（eラーニングシステム）：受講決定通知後、グループワーク開催日の３日前までに受講</t>
    <phoneticPr fontId="4"/>
  </si>
  <si>
    <t>を修了すること。</t>
  </si>
  <si>
    <t>　グループワーク：下記日時のとおり（受講申込書に希望する日時・時間帯を記入）</t>
    <rPh sb="28" eb="30">
      <t>ニチジ</t>
    </rPh>
    <phoneticPr fontId="4"/>
  </si>
  <si>
    <t>第１回</t>
    <phoneticPr fontId="4"/>
  </si>
  <si>
    <t>１３時～１６時</t>
    <phoneticPr fontId="4"/>
  </si>
  <si>
    <t>第２回</t>
  </si>
  <si>
    <t>①９時３０分～１１時３０分　②１３時～１５時　③１６時～１８時</t>
    <rPh sb="5" eb="6">
      <t>フン</t>
    </rPh>
    <rPh sb="12" eb="13">
      <t>フン</t>
    </rPh>
    <phoneticPr fontId="4"/>
  </si>
  <si>
    <t>第３回</t>
  </si>
  <si>
    <t>第４回</t>
  </si>
  <si>
    <t>第５回</t>
  </si>
  <si>
    <t>第６回</t>
  </si>
  <si>
    <t>第７回</t>
  </si>
  <si>
    <t>第８回</t>
  </si>
  <si>
    <t>①１０時～１２時　②１４時～１６時　③１７時～１９時</t>
  </si>
  <si>
    <t>第９回</t>
  </si>
  <si>
    <t>第１０回</t>
  </si>
  <si>
    <t>東京会場(会場については未定)での集合研修</t>
    <rPh sb="0" eb="2">
      <t>トウキョウ</t>
    </rPh>
    <rPh sb="2" eb="4">
      <t>カイジョウ</t>
    </rPh>
    <rPh sb="5" eb="7">
      <t>カイジョウ</t>
    </rPh>
    <rPh sb="12" eb="14">
      <t>ミテイ</t>
    </rPh>
    <rPh sb="17" eb="21">
      <t>シュウゴウケンシュウ</t>
    </rPh>
    <phoneticPr fontId="4"/>
  </si>
  <si>
    <t>第１１回</t>
  </si>
  <si>
    <t>　　　　※グループワークの定員は、１日当たり１８０名とする。（第２回以降は原則、各時間帯</t>
    <rPh sb="19" eb="20">
      <t>ア</t>
    </rPh>
    <rPh sb="31" eb="32">
      <t>ダイ</t>
    </rPh>
    <rPh sb="33" eb="34">
      <t>カイ</t>
    </rPh>
    <rPh sb="34" eb="36">
      <t>イコウ</t>
    </rPh>
    <rPh sb="37" eb="39">
      <t>ゲンソク</t>
    </rPh>
    <phoneticPr fontId="4"/>
  </si>
  <si>
    <t xml:space="preserve">     </t>
  </si>
  <si>
    <t>　６０名×３回）</t>
    <phoneticPr fontId="4"/>
  </si>
  <si>
    <t>令和５年度　認知症サポート医養成研修受講に当たってのお知らせ</t>
    <rPh sb="21" eb="22">
      <t>ア</t>
    </rPh>
    <rPh sb="27" eb="28">
      <t>シ</t>
    </rPh>
    <phoneticPr fontId="4"/>
  </si>
  <si>
    <t>　eラーニングシステムとZoomを利用したオンライン形式となります。</t>
    <phoneticPr fontId="4"/>
  </si>
  <si>
    <t>　eラーニングサイトで講義を視聴し、学習理解度テストを受けていただきます。テストに合格した</t>
    <phoneticPr fontId="4"/>
  </si>
  <si>
    <t>受講者を対象にZoomを利用したライブでのグループワークを実施いたします。</t>
  </si>
  <si>
    <t xml:space="preserve"> ※第１回目については、ｅラーニングシステムを利用したオンライン形式と集合研修の複合型で</t>
    <rPh sb="2" eb="3">
      <t>ダイ</t>
    </rPh>
    <rPh sb="4" eb="5">
      <t>カイ</t>
    </rPh>
    <rPh sb="5" eb="6">
      <t>メ</t>
    </rPh>
    <phoneticPr fontId="12"/>
  </si>
  <si>
    <t>実施いたします。</t>
    <phoneticPr fontId="4"/>
  </si>
  <si>
    <t>２　開催日程</t>
  </si>
  <si>
    <t>　eラーニングシステム：受講決定通知を受け取られましたら、自分の参加されるグループワーク</t>
    <phoneticPr fontId="4"/>
  </si>
  <si>
    <t>開催日の３日前までに受講修了してください。</t>
    <phoneticPr fontId="4"/>
  </si>
  <si>
    <t>　グループワーク：下記日時のとおりです。</t>
    <phoneticPr fontId="4"/>
  </si>
  <si>
    <t>※グループワーク（第２回目以降）については１日３回枠を設けておりますので、受講申込書にて</t>
    <rPh sb="9" eb="10">
      <t>ダイ</t>
    </rPh>
    <rPh sb="11" eb="12">
      <t>カイ</t>
    </rPh>
    <rPh sb="12" eb="13">
      <t>メ</t>
    </rPh>
    <rPh sb="13" eb="15">
      <t>イコウ</t>
    </rPh>
    <phoneticPr fontId="4"/>
  </si>
  <si>
    <t>　希望する時間帯を１つ選択し申し込んでください。</t>
    <rPh sb="1" eb="3">
      <t>キボウ</t>
    </rPh>
    <rPh sb="5" eb="8">
      <t>ジカンタイ</t>
    </rPh>
    <rPh sb="11" eb="13">
      <t>センタク</t>
    </rPh>
    <rPh sb="14" eb="15">
      <t>モウ</t>
    </rPh>
    <rPh sb="16" eb="17">
      <t>コ</t>
    </rPh>
    <phoneticPr fontId="4"/>
  </si>
  <si>
    <t>３　受講方法</t>
  </si>
  <si>
    <t>　受講者の決定後、eラーニングシステム受講について記載された案内を、各都道府県市を通し</t>
    <phoneticPr fontId="4"/>
  </si>
  <si>
    <t>て受講者に送付いたします。案内が届きましたら、指示に従い、講義編の受講を開始してくださ</t>
    <phoneticPr fontId="4"/>
  </si>
  <si>
    <t>い。</t>
  </si>
  <si>
    <t>　Zoomを利用したオンラインでのグループワークについての案内は、グループワーク実施日の</t>
    <rPh sb="6" eb="8">
      <t>リヨウ</t>
    </rPh>
    <phoneticPr fontId="4"/>
  </si>
  <si>
    <t>概ね１週間前までに受講者の方のメールアドレスに送付いたします。グループワークの案内が</t>
    <phoneticPr fontId="4"/>
  </si>
  <si>
    <t>届きました受講者は、指示に従い、グループワークを受講してください。</t>
    <phoneticPr fontId="4"/>
  </si>
  <si>
    <t>　eラーニングシステムの使用方法等、不明な点がありましたら下記事務局まで連絡願います。</t>
    <rPh sb="38" eb="39">
      <t>ネガ</t>
    </rPh>
    <phoneticPr fontId="4"/>
  </si>
  <si>
    <t>※なお、グループワーク開催日の３日前までに講義編（eラーニング）を受講修了されなかった</t>
  </si>
  <si>
    <t>　場合は、グループワークの受講はできませんのでご留意ください。</t>
    <phoneticPr fontId="4"/>
  </si>
  <si>
    <t>４　必要な機器・環境</t>
  </si>
  <si>
    <t>　eラーニングシステムおよびオンライン（Zoom）研修でご利用できる機器のバージョンと、必要な</t>
    <phoneticPr fontId="4"/>
  </si>
  <si>
    <t>機器・環境等は以下のとおりです。</t>
    <phoneticPr fontId="4"/>
  </si>
  <si>
    <t>◆　eラーニングシステム</t>
  </si>
  <si>
    <t>　以下のいずれかのブラウザがインストールされている環境</t>
    <phoneticPr fontId="4"/>
  </si>
  <si>
    <t xml:space="preserve">・Chrome（最新版） </t>
  </si>
  <si>
    <t xml:space="preserve">・Microsoft Edge Chromium（最新版） </t>
  </si>
  <si>
    <t>・Safari（最新版）</t>
  </si>
  <si>
    <t>※ スマートフォン、タブレット端末でも視聴できますが、推奨環境外ですので注意願います。</t>
    <rPh sb="38" eb="39">
      <t>ネガ</t>
    </rPh>
    <phoneticPr fontId="4"/>
  </si>
  <si>
    <t>　◆オンライン（Zoom）研修</t>
  </si>
  <si>
    <t>　下記の機器・環境等については、事前に使用可能な状態であることをお試しください。</t>
  </si>
  <si>
    <t>・パソコン・・・安定した通信環境でインターネットに接続できるパソコン</t>
  </si>
  <si>
    <t xml:space="preserve">  ※事前にZoomアプリ（無料）をインストールしてください。</t>
    <phoneticPr fontId="4"/>
  </si>
  <si>
    <t>・音声出力・・・講師の声を聴くために使用</t>
  </si>
  <si>
    <t>（イヤホン/パソコン内蔵や付属スピーカー/ヘッドセット/マイクスピーカーなど）</t>
  </si>
  <si>
    <t>・音声入力・・・受講者同士の演習での話し合いなどで使用</t>
  </si>
  <si>
    <t>（パソコン内蔵や付属スピーカー/ヘッドセット/マイクスピーカーなど）</t>
  </si>
  <si>
    <t>・カメラ・・・受講者同士の演習での話し合いなどで使用</t>
    <phoneticPr fontId="4"/>
  </si>
  <si>
    <t>（パソコン内蔵や付属のカメラ/USB接続のＷebカメラなど）</t>
  </si>
  <si>
    <t>・インターネット回線・・・通信の安定性のため有線接続を推奨します。Wi-Fiでも安定していれ</t>
    <phoneticPr fontId="4"/>
  </si>
  <si>
    <t>ば可能。</t>
    <phoneticPr fontId="4"/>
  </si>
  <si>
    <t>５　資料について</t>
  </si>
  <si>
    <t>　　　テキスト等研修に係る資料は、受講決定後、申込書に記載された住所に発送いたします。</t>
  </si>
  <si>
    <t>６　受講料</t>
  </si>
  <si>
    <t>　受講料は、５０，０００円（消費税込み）です。</t>
    <phoneticPr fontId="4"/>
  </si>
  <si>
    <t>　受講料については、グループワークまで修了された方に、後日当センター事務局より請求書を</t>
    <phoneticPr fontId="4"/>
  </si>
  <si>
    <t>発行郵送いたしますので、銀行振込にてお支払いをお願いいたします。請求書については受講</t>
    <phoneticPr fontId="4"/>
  </si>
  <si>
    <t>申込書に記載いただいた請求書送付先にお送りいたします。</t>
  </si>
  <si>
    <t>受講料の負担者がわからない場合は、都道府県市の担当者にお問い合わせ願います。</t>
    <rPh sb="33" eb="34">
      <t>ネガ</t>
    </rPh>
    <phoneticPr fontId="4"/>
  </si>
  <si>
    <t>７　修了証書</t>
  </si>
  <si>
    <t>　グループワークまで修了された方に後日郵送によりお送りいたします。</t>
    <phoneticPr fontId="4"/>
  </si>
  <si>
    <t>　なお、１課程でも未履修の場合修了証書を交付することができませんので、承知おきください。</t>
    <phoneticPr fontId="4"/>
  </si>
  <si>
    <t>８　研修に関する留意事項等</t>
  </si>
  <si>
    <t>・申し込み後、 受講確定後にお知らせするeラーニングシステム及びZoomのURL等は厳重に管</t>
    <rPh sb="30" eb="31">
      <t>オヨ</t>
    </rPh>
    <phoneticPr fontId="4"/>
  </si>
  <si>
    <t>　理してください。他人に知らせたり、外部に公開したりすることは止めてください。</t>
    <phoneticPr fontId="4"/>
  </si>
  <si>
    <t>・受講者は、研修の映像・音声を録画・録音等するなどして複製、外部への公開や二次利用する</t>
    <phoneticPr fontId="4"/>
  </si>
  <si>
    <t>　などの行為は禁止します。</t>
    <phoneticPr fontId="4"/>
  </si>
  <si>
    <t>・グループワークではパソコンは１人１台準備してください。複数人で１台のパソコンを共有しての</t>
    <phoneticPr fontId="4"/>
  </si>
  <si>
    <t>　受講は出来ません。</t>
    <phoneticPr fontId="4"/>
  </si>
  <si>
    <t>・グループワークでのZoom の使用や操作については、各自で対応をお願いいたします。可能な</t>
    <phoneticPr fontId="4"/>
  </si>
  <si>
    <t>　範囲で情報提供に努めますが、 当日のグループワークの直前や開催中は、対応できない場合</t>
    <phoneticPr fontId="4"/>
  </si>
  <si>
    <t>　があります。</t>
    <phoneticPr fontId="4"/>
  </si>
  <si>
    <t>・グループワークにおいて受講者氏名、ビデオ画像は講師及び事務局、他の受講者に共有され</t>
    <phoneticPr fontId="4"/>
  </si>
  <si>
    <t>　ますのでご了承ください。</t>
    <phoneticPr fontId="4"/>
  </si>
  <si>
    <t>・グループワークのセッションの一部を録画させていただきます。参加確認の意味もありますので</t>
    <phoneticPr fontId="4"/>
  </si>
  <si>
    <t>　グループワーク中はビデオオンにてお願いします。録画内容は個人が特定できる形で公開され</t>
    <phoneticPr fontId="4"/>
  </si>
  <si>
    <t>　たり、他者に提供されたりすることはありません。</t>
    <phoneticPr fontId="4"/>
  </si>
  <si>
    <t>９　事務局連絡先</t>
  </si>
  <si>
    <t>国立研究開発法人国立長寿医療研究センター</t>
    <phoneticPr fontId="4"/>
  </si>
  <si>
    <t>長寿医療研修センター　大久保</t>
    <rPh sb="11" eb="14">
      <t>オオクボ</t>
    </rPh>
    <phoneticPr fontId="4"/>
  </si>
  <si>
    <t>TEL：０５６２－４６－２３１１（内線２７０１）</t>
    <phoneticPr fontId="4"/>
  </si>
  <si>
    <t>※</t>
    <phoneticPr fontId="4"/>
  </si>
  <si>
    <t>名簿の作成は任意です。（なお、申込書をＰＤＦでメールする場合は、名簿と併せてお送りください。）</t>
    <rPh sb="0" eb="2">
      <t>メイボ</t>
    </rPh>
    <rPh sb="3" eb="5">
      <t>サクセイ</t>
    </rPh>
    <rPh sb="6" eb="8">
      <t>ニンイモウシコミショバアイメイボアワオク</t>
    </rPh>
    <phoneticPr fontId="4"/>
  </si>
  <si>
    <t>1.</t>
    <phoneticPr fontId="4"/>
  </si>
  <si>
    <t>シート「受講者申込書」に各市町村等から来たエクセルファイルを張り付けて下さい。【これを繰り返してください】</t>
    <rPh sb="4" eb="7">
      <t>ジュコウシャ</t>
    </rPh>
    <rPh sb="7" eb="10">
      <t>モウシコミショ</t>
    </rPh>
    <rPh sb="12" eb="13">
      <t>カク</t>
    </rPh>
    <rPh sb="16" eb="17">
      <t>トウ</t>
    </rPh>
    <rPh sb="35" eb="36">
      <t>クダ</t>
    </rPh>
    <phoneticPr fontId="4"/>
  </si>
  <si>
    <t>なお、シート「受講者申込書」に保護をかけていただくと必要個所以外入力できなくなります。</t>
    <rPh sb="15" eb="17">
      <t>ホゴ</t>
    </rPh>
    <rPh sb="26" eb="28">
      <t>ヒツヨウ</t>
    </rPh>
    <rPh sb="28" eb="30">
      <t>カショ</t>
    </rPh>
    <rPh sb="30" eb="32">
      <t>イガイ</t>
    </rPh>
    <rPh sb="32" eb="34">
      <t>ニュウリョク</t>
    </rPh>
    <phoneticPr fontId="4"/>
  </si>
  <si>
    <t>北海道</t>
  </si>
  <si>
    <t>青森県</t>
  </si>
  <si>
    <t>岩手県</t>
  </si>
  <si>
    <t>2.</t>
  </si>
  <si>
    <t>名簿が完成します。</t>
    <rPh sb="0" eb="2">
      <t>メイボ</t>
    </rPh>
    <rPh sb="3" eb="5">
      <t>カンセイ</t>
    </rPh>
    <phoneticPr fontId="4"/>
  </si>
  <si>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</si>
  <si>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</si>
  <si>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</si>
  <si>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</si>
  <si>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</si>
  <si>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</si>
  <si>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</si>
  <si>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</si>
  <si>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</si>
  <si>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</si>
  <si>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</si>
  <si>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</si>
  <si>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</si>
  <si>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</si>
  <si>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</si>
  <si>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</si>
  <si>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</si>
  <si>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</si>
  <si>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</si>
  <si>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</si>
  <si>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</si>
  <si>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</si>
  <si>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</si>
  <si>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</si>
  <si>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</si>
  <si>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</si>
  <si>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</si>
  <si>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</si>
  <si>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</si>
  <si>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</si>
  <si>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</si>
  <si>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</si>
  <si>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</si>
  <si>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</si>
  <si>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</si>
  <si>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</si>
  <si>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</si>
  <si>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</si>
  <si>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</si>
  <si>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</si>
  <si>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</si>
  <si>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</si>
  <si>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</si>
  <si>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</si>
  <si>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</si>
  <si>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</si>
  <si>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</si>
  <si>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</si>
  <si>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</si>
  <si>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rPh sb="0" eb="1">
      <t>カワ</t>
    </rPh>
    <phoneticPr fontId="3"/>
  </si>
  <si>
    <t>相模原市</t>
  </si>
  <si>
    <t>新潟市</t>
  </si>
  <si>
    <t>静岡市</t>
  </si>
  <si>
    <t>浜松市</t>
  </si>
  <si>
    <t>名古屋市</t>
  </si>
  <si>
    <t>京都市</t>
    <rPh sb="0" eb="2">
      <t>キョウト</t>
    </rPh>
    <phoneticPr fontId="3"/>
  </si>
  <si>
    <t>大阪市</t>
  </si>
  <si>
    <t>堺市</t>
  </si>
  <si>
    <t>神戸市</t>
  </si>
  <si>
    <t>岡山市</t>
  </si>
  <si>
    <t>広島市</t>
  </si>
  <si>
    <t>北九州市</t>
  </si>
  <si>
    <t>福岡市</t>
  </si>
  <si>
    <t>熊本市</t>
    <rPh sb="0" eb="3">
      <t>クマモトシ</t>
    </rPh>
    <phoneticPr fontId="3"/>
  </si>
  <si>
    <t>○○第000号</t>
  </si>
  <si>
    <t>国立研究開発法人</t>
    <phoneticPr fontId="4"/>
  </si>
  <si>
    <t>国立長寿医療研究センター</t>
    <phoneticPr fontId="4"/>
  </si>
  <si>
    <t>理事長　　荒井　秀典</t>
    <phoneticPr fontId="4"/>
  </si>
  <si>
    <t>殿</t>
    <phoneticPr fontId="21"/>
  </si>
  <si>
    <t>◎〇県◇◆部長</t>
    <rPh sb="1" eb="2">
      <t>ケン</t>
    </rPh>
    <rPh sb="4" eb="6">
      <t>ブチョウ</t>
    </rPh>
    <phoneticPr fontId="4"/>
  </si>
  <si>
    <t>(</t>
    <phoneticPr fontId="4"/>
  </si>
  <si>
    <t>公印省略</t>
    <rPh sb="0" eb="2">
      <t>コウイン</t>
    </rPh>
    <rPh sb="2" eb="4">
      <t>ショウリャク</t>
    </rPh>
    <phoneticPr fontId="4"/>
  </si>
  <si>
    <t>)</t>
    <phoneticPr fontId="4"/>
  </si>
  <si>
    <t>令和５年度認知症サポート医研修の受講申込みについて</t>
    <rPh sb="0" eb="2">
      <t>レイワ</t>
    </rPh>
    <rPh sb="12" eb="13">
      <t>イ</t>
    </rPh>
    <phoneticPr fontId="4"/>
  </si>
  <si>
    <t>　令和５年５月00日付け長寿発研修第○○○号にて通知のありました標記研修について、</t>
    <phoneticPr fontId="4"/>
  </si>
  <si>
    <t>第〇回分本県の受講者がまとまりましたので、別添受講者申込書のとおり提出します。</t>
    <rPh sb="0" eb="1">
      <t>ダイ</t>
    </rPh>
    <rPh sb="2" eb="3">
      <t>カイ</t>
    </rPh>
    <rPh sb="3" eb="4">
      <t>ブン</t>
    </rPh>
    <rPh sb="25" eb="26">
      <t>シャ</t>
    </rPh>
    <phoneticPr fontId="4"/>
  </si>
  <si>
    <t>記</t>
    <rPh sb="0" eb="1">
      <t>キ</t>
    </rPh>
    <phoneticPr fontId="4"/>
  </si>
  <si>
    <t>第</t>
    <rPh sb="0" eb="1">
      <t>ダイ</t>
    </rPh>
    <phoneticPr fontId="4"/>
  </si>
  <si>
    <t>回</t>
    <rPh sb="0" eb="1">
      <t>カイ</t>
    </rPh>
    <phoneticPr fontId="4"/>
  </si>
  <si>
    <t>名</t>
    <rPh sb="0" eb="1">
      <t>メイ</t>
    </rPh>
    <phoneticPr fontId="4"/>
  </si>
  <si>
    <t>認知症サポート医研修の請求</t>
    <phoneticPr fontId="4"/>
  </si>
  <si>
    <t>その都度請求</t>
    <rPh sb="2" eb="4">
      <t>ツド</t>
    </rPh>
    <rPh sb="4" eb="6">
      <t>セイキュウ</t>
    </rPh>
    <phoneticPr fontId="4"/>
  </si>
  <si>
    <t>全部を取りまとめてからの請求</t>
  </si>
  <si>
    <t>担当課</t>
    <rPh sb="2" eb="3">
      <t>カ</t>
    </rPh>
    <phoneticPr fontId="4"/>
  </si>
  <si>
    <t>：</t>
    <phoneticPr fontId="4"/>
  </si>
  <si>
    <t>○○課</t>
    <rPh sb="2" eb="3">
      <t>カ</t>
    </rPh>
    <phoneticPr fontId="4"/>
  </si>
  <si>
    <t>担当者</t>
    <rPh sb="0" eb="3">
      <t>タントウシャ</t>
    </rPh>
    <phoneticPr fontId="4"/>
  </si>
  <si>
    <t>◆◆　◆◆</t>
    <phoneticPr fontId="4"/>
  </si>
  <si>
    <t>Ｅ－ｍａｉｌ</t>
    <phoneticPr fontId="4"/>
  </si>
  <si>
    <t>電話</t>
    <phoneticPr fontId="4"/>
  </si>
  <si>
    <t>0000-00-0000</t>
    <phoneticPr fontId="4"/>
  </si>
  <si>
    <t>ＦＡＸ</t>
    <phoneticPr fontId="4"/>
  </si>
  <si>
    <t>0000-00-0001</t>
  </si>
  <si>
    <t>№</t>
    <phoneticPr fontId="4" type="Hiragana"/>
  </si>
  <si>
    <t>別紙様式</t>
    <rPh sb="0" eb="2">
      <t>べっし</t>
    </rPh>
    <rPh sb="2" eb="4">
      <t>ようしき</t>
    </rPh>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</si>
  <si>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</si>
  <si>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</si>
  <si>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</si>
  <si>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</si>
  <si>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</si>
  <si>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</si>
  <si>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</si>
  <si>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</si>
  <si>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</si>
  <si>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</si>
  <si>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</si>
  <si>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</si>
  <si>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</si>
  <si>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</si>
  <si>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</si>
  <si>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生年月日</t>
    <rPh sb="0" eb="4">
      <t>せいねんがっぴ</t>
    </rPh>
    <phoneticPr fontId="4" type="Hiragana"/>
  </si>
  <si>
    <t>昭和</t>
  </si>
  <si>
    <t>年</t>
    <rPh sb="0" eb="1">
      <t>ネン</t>
    </rPh>
    <phoneticPr fontId="4"/>
  </si>
  <si>
    <t>月</t>
    <rPh sb="0" eb="1">
      <t>ガツ</t>
    </rPh>
    <phoneticPr fontId="4"/>
  </si>
  <si>
    <t>日</t>
    <rPh sb="0" eb="1">
      <t>ニチ</t>
    </rPh>
    <phoneticPr fontId="4"/>
  </si>
  <si>
    <t>歳</t>
    <rPh sb="0" eb="1">
      <t>サイ</t>
    </rPh>
    <phoneticPr fontId="4"/>
  </si>
  <si>
    <t>職場住所</t>
    <rPh sb="0" eb="2">
      <t>しょくば</t>
    </rPh>
    <rPh sb="2" eb="4">
      <t>じゅうしょ</t>
    </rPh>
    <phoneticPr fontId="4" type="Hiragana"/>
  </si>
  <si>
    <t>（テキスト・修了証書の送付先）</t>
    <phoneticPr fontId="4"/>
  </si>
  <si>
    <t>職場名</t>
    <rPh sb="0" eb="1">
      <t>しょく</t>
    </rPh>
    <rPh sb="1" eb="2">
      <t>ば</t>
    </rPh>
    <rPh sb="2" eb="3">
      <t>めい</t>
    </rPh>
    <phoneticPr fontId="4" type="Hiragana"/>
  </si>
  <si>
    <t>診療科（所属）</t>
    <rPh sb="0" eb="3">
      <t>しんりょうか</t>
    </rPh>
    <rPh sb="4" eb="6">
      <t>しょぞく</t>
    </rPh>
    <phoneticPr fontId="4" type="Hiragana"/>
  </si>
  <si>
    <t>職　　名</t>
    <rPh sb="0" eb="1">
      <t>しょく</t>
    </rPh>
    <rPh sb="3" eb="4">
      <t>めい</t>
    </rPh>
    <phoneticPr fontId="4" type="Hiragana"/>
  </si>
  <si>
    <t>E-mail（グループワークの案内の連絡先）</t>
  </si>
  <si>
    <t>緊急連絡先電話番号（グループワーク当日に連絡が取れるもの）</t>
    <rPh sb="0" eb="5">
      <t>キンキュウレンラクサキ</t>
    </rPh>
    <rPh sb="5" eb="9">
      <t>デンワバンゴウ</t>
    </rPh>
    <rPh sb="17" eb="19">
      <t>トウジツ</t>
    </rPh>
    <rPh sb="20" eb="22">
      <t>レンラク</t>
    </rPh>
    <rPh sb="23" eb="24">
      <t>ト</t>
    </rPh>
    <phoneticPr fontId="4"/>
  </si>
  <si>
    <t>医師免許</t>
    <rPh sb="0" eb="2">
      <t>イシ</t>
    </rPh>
    <rPh sb="2" eb="4">
      <t>メンキョ</t>
    </rPh>
    <phoneticPr fontId="4"/>
  </si>
  <si>
    <t>医籍番号</t>
    <rPh sb="0" eb="2">
      <t>イセキ</t>
    </rPh>
    <rPh sb="2" eb="4">
      <t>バンゴウ</t>
    </rPh>
    <phoneticPr fontId="4"/>
  </si>
  <si>
    <t>号</t>
    <rPh sb="0" eb="1">
      <t>ゴウ</t>
    </rPh>
    <phoneticPr fontId="4"/>
  </si>
  <si>
    <t>登録年月日</t>
    <rPh sb="0" eb="2">
      <t>トウロク</t>
    </rPh>
    <rPh sb="2" eb="5">
      <t>ネンガッピ</t>
    </rPh>
    <phoneticPr fontId="4"/>
  </si>
  <si>
    <t>平成</t>
  </si>
  <si>
    <t>研修に対する希望</t>
    <rPh sb="0" eb="2">
      <t>けんしゅう</t>
    </rPh>
    <rPh sb="3" eb="4">
      <t>たい</t>
    </rPh>
    <rPh sb="6" eb="8">
      <t>きぼう</t>
    </rPh>
    <phoneticPr fontId="4" type="Hiragana"/>
  </si>
  <si>
    <t>希　望　す　る　日　程</t>
    <rPh sb="0" eb="1">
      <t>き</t>
    </rPh>
    <rPh sb="2" eb="3">
      <t>ぼう</t>
    </rPh>
    <rPh sb="8" eb="9">
      <t>ひ</t>
    </rPh>
    <rPh sb="10" eb="11">
      <t>ほど</t>
    </rPh>
    <phoneticPr fontId="4" type="Hiragana"/>
  </si>
  <si>
    <t>第</t>
    <rPh sb="0" eb="1">
      <t>だい</t>
    </rPh>
    <phoneticPr fontId="4" type="Hiragana"/>
  </si>
  <si>
    <t>回</t>
    <phoneticPr fontId="4" type="Hiragana"/>
  </si>
  <si>
    <t>9時30分～11時30分</t>
    <rPh sb="1" eb="2">
      <t>ジ</t>
    </rPh>
    <rPh sb="4" eb="5">
      <t>フン</t>
    </rPh>
    <rPh sb="8" eb="9">
      <t>ジ</t>
    </rPh>
    <rPh sb="11" eb="12">
      <t>フン</t>
    </rPh>
    <phoneticPr fontId="4"/>
  </si>
  <si>
    <t>13時～15時</t>
    <rPh sb="2" eb="3">
      <t>ジ</t>
    </rPh>
    <rPh sb="6" eb="7">
      <t>ジ</t>
    </rPh>
    <phoneticPr fontId="4"/>
  </si>
  <si>
    <t>16時～18時</t>
    <rPh sb="2" eb="3">
      <t>ジ</t>
    </rPh>
    <rPh sb="6" eb="7">
      <t>ジ</t>
    </rPh>
    <phoneticPr fontId="4"/>
  </si>
  <si>
    <t>回</t>
  </si>
  <si>
    <t>受講料の負担</t>
    <rPh sb="0" eb="3">
      <t>じゅこうりょう</t>
    </rPh>
    <rPh sb="4" eb="6">
      <t>ふたん</t>
    </rPh>
    <phoneticPr fontId="4" type="Hiragana"/>
  </si>
  <si>
    <t>都道府県市</t>
  </si>
  <si>
    <t>医師会</t>
  </si>
  <si>
    <t>所属先</t>
    <phoneticPr fontId="12" type="Hiragana"/>
  </si>
  <si>
    <t>個人</t>
    <rPh sb="0" eb="2">
      <t>こじん</t>
    </rPh>
    <phoneticPr fontId="12" type="Hiragana"/>
  </si>
  <si>
    <t>その他</t>
    <phoneticPr fontId="12"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</si>
  <si>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</si>
  <si>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</si>
  <si>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</si>
  <si>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</si>
  <si>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</si>
  <si>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</si>
  <si>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</si>
  <si>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請求書宛先(債務者)</t>
    <rPh sb="0" eb="3">
      <t>せいきゅうしょ</t>
    </rPh>
    <rPh sb="3" eb="5">
      <t>あてさき</t>
    </rPh>
    <rPh sb="6" eb="9">
      <t>さいむしゃ</t>
    </rPh>
    <phoneticPr fontId="4" type="Hiragana"/>
  </si>
  <si>
    <t>都道府県市担当者郵便番号</t>
    <phoneticPr fontId="12"/>
  </si>
  <si>
    <t>都道府県担当者所在地</t>
    <rPh sb="0" eb="4">
      <t>トドウフケン</t>
    </rPh>
    <rPh sb="4" eb="7">
      <t>タントウシャ</t>
    </rPh>
    <phoneticPr fontId="13"/>
  </si>
  <si>
    <t>都道府県担当者電話番号</t>
    <rPh sb="0" eb="4">
      <t>トドウフケン</t>
    </rPh>
    <rPh sb="4" eb="7">
      <t>タントウシャ</t>
    </rPh>
    <phoneticPr fontId="13"/>
  </si>
  <si>
    <t>都道府県担当者FAX</t>
    <rPh sb="0" eb="4">
      <t>トドウフケン</t>
    </rPh>
    <rPh sb="4" eb="7">
      <t>タントウシャ</t>
    </rPh>
    <phoneticPr fontId="13"/>
  </si>
  <si>
    <t>都道府県担当者
E-mail</t>
    <rPh sb="0" eb="4">
      <t>トドウフケン</t>
    </rPh>
    <rPh sb="4" eb="7">
      <t>タントウシャ</t>
    </rPh>
    <phoneticPr fontId="13"/>
  </si>
  <si>
    <t>都道府県
担当課</t>
    <rPh sb="5" eb="8">
      <t>タントウカ</t>
    </rPh>
    <phoneticPr fontId="13"/>
  </si>
  <si>
    <t>都道府県
担当者</t>
    <phoneticPr fontId="13"/>
  </si>
  <si>
    <t>希望者
氏名</t>
    <phoneticPr fontId="12"/>
  </si>
  <si>
    <t>ふりがな</t>
    <phoneticPr fontId="12"/>
  </si>
  <si>
    <t>性
別</t>
    <phoneticPr fontId="12"/>
  </si>
  <si>
    <t>誕生日</t>
    <rPh sb="0" eb="3">
      <t>タンジョウビ</t>
    </rPh>
    <phoneticPr fontId="4"/>
  </si>
  <si>
    <t>診療科</t>
    <rPh sb="0" eb="3">
      <t>シンリョウカ</t>
    </rPh>
    <phoneticPr fontId="4"/>
  </si>
  <si>
    <t>職場
郵便番号</t>
    <rPh sb="3" eb="7">
      <t>ユウビンバンゴウ</t>
    </rPh>
    <phoneticPr fontId="12"/>
  </si>
  <si>
    <t>職場住所</t>
  </si>
  <si>
    <t>職場名</t>
    <phoneticPr fontId="12"/>
  </si>
  <si>
    <t>職名</t>
    <rPh sb="0" eb="2">
      <t>ショクメイ</t>
    </rPh>
    <phoneticPr fontId="4"/>
  </si>
  <si>
    <t>電話番号</t>
    <phoneticPr fontId="13"/>
  </si>
  <si>
    <t>FAX</t>
    <phoneticPr fontId="13"/>
  </si>
  <si>
    <t>e-mail</t>
    <phoneticPr fontId="4"/>
  </si>
  <si>
    <t>緊急連絡先電話番号</t>
  </si>
  <si>
    <t>研修に対する希望</t>
    <phoneticPr fontId="12"/>
  </si>
  <si>
    <t xml:space="preserve">
希望
する
回数</t>
    <rPh sb="7" eb="9">
      <t>カイスウ</t>
    </rPh>
    <phoneticPr fontId="12"/>
  </si>
  <si>
    <t>希望
する
日程</t>
    <phoneticPr fontId="12"/>
  </si>
  <si>
    <t>第二
希望
する
回数</t>
    <rPh sb="0" eb="2">
      <t>ダイニ</t>
    </rPh>
    <rPh sb="9" eb="11">
      <t>カイスウ</t>
    </rPh>
    <phoneticPr fontId="12"/>
  </si>
  <si>
    <t>受講料の負担
その他の場合</t>
    <rPh sb="9" eb="10">
      <t>タ</t>
    </rPh>
    <rPh sb="11" eb="13">
      <t>バアイ</t>
    </rPh>
    <phoneticPr fontId="4"/>
  </si>
  <si>
    <t>請求書送付先 郵便番号</t>
    <phoneticPr fontId="12"/>
  </si>
  <si>
    <t>請求書送付先　住所</t>
    <phoneticPr fontId="12"/>
  </si>
  <si>
    <t>請求書送付先
　所属</t>
    <phoneticPr fontId="12"/>
  </si>
  <si>
    <t>請求書
送付先
役職</t>
    <phoneticPr fontId="12"/>
  </si>
  <si>
    <t>請求書
送付先
氏名</t>
    <rPh sb="8" eb="10">
      <t>シメイ</t>
    </rPh>
    <phoneticPr fontId="12"/>
  </si>
  <si>
    <t>請求書送付先
　連絡先</t>
    <phoneticPr fontId="12"/>
  </si>
  <si>
    <t>請求書宛先</t>
    <phoneticPr fontId="4"/>
  </si>
  <si>
    <t>①10時～12時</t>
    <rPh sb="3" eb="4">
      <t>ジ</t>
    </rPh>
    <rPh sb="7" eb="8">
      <t>ジ</t>
    </rPh>
    <phoneticPr fontId="4"/>
  </si>
  <si>
    <t>②14時～16時</t>
    <rPh sb="3" eb="4">
      <t>ジ</t>
    </rPh>
    <rPh sb="7" eb="8">
      <t>ジ</t>
    </rPh>
    <phoneticPr fontId="4"/>
  </si>
  <si>
    <t>③17時～19時</t>
    <rPh sb="3" eb="4">
      <t>ジ</t>
    </rPh>
    <rPh sb="7" eb="8">
      <t>ジ</t>
    </rPh>
    <phoneticPr fontId="4"/>
  </si>
  <si>
    <t>第9回　①10時～12時</t>
    <rPh sb="0" eb="1">
      <t>ダイ</t>
    </rPh>
    <rPh sb="2" eb="3">
      <t>カイ</t>
    </rPh>
    <rPh sb="7" eb="8">
      <t>ジ</t>
    </rPh>
    <rPh sb="11" eb="12">
      <t>ジ</t>
    </rPh>
    <phoneticPr fontId="4"/>
  </si>
  <si>
    <t>第9回　②14時～16時</t>
    <rPh sb="0" eb="1">
      <t>ダイ</t>
    </rPh>
    <rPh sb="2" eb="3">
      <t>カイ</t>
    </rPh>
    <phoneticPr fontId="4"/>
  </si>
  <si>
    <t>第9回　③17時～19時</t>
    <rPh sb="0" eb="1">
      <t>ダイ</t>
    </rPh>
    <rPh sb="2" eb="3">
      <t>カイ</t>
    </rPh>
    <rPh sb="7" eb="8">
      <t>ジ</t>
    </rPh>
    <rPh sb="11" eb="12">
      <t>ジ</t>
    </rPh>
    <phoneticPr fontId="4"/>
  </si>
  <si>
    <t>第10回　①10時～12時</t>
    <rPh sb="0" eb="1">
      <t>ダイ</t>
    </rPh>
    <rPh sb="3" eb="4">
      <t>カイ</t>
    </rPh>
    <rPh sb="8" eb="9">
      <t>ジ</t>
    </rPh>
    <rPh sb="12" eb="13">
      <t>ジ</t>
    </rPh>
    <phoneticPr fontId="4"/>
  </si>
  <si>
    <t>第10回　②14時～16時</t>
    <rPh sb="0" eb="1">
      <t>ダイ</t>
    </rPh>
    <rPh sb="3" eb="4">
      <t>カイ</t>
    </rPh>
    <phoneticPr fontId="4"/>
  </si>
  <si>
    <t>第10回　③17時～19時</t>
    <rPh sb="0" eb="1">
      <t>ダイ</t>
    </rPh>
    <rPh sb="3" eb="4">
      <t>カイ</t>
    </rPh>
    <rPh sb="8" eb="9">
      <t>ジ</t>
    </rPh>
    <rPh sb="12" eb="13">
      <t>ジ</t>
    </rPh>
    <phoneticPr fontId="4"/>
  </si>
  <si>
    <t>第11回　①10時～12時</t>
    <rPh sb="0" eb="1">
      <t>ダイ</t>
    </rPh>
    <rPh sb="3" eb="4">
      <t>カイ</t>
    </rPh>
    <rPh sb="8" eb="9">
      <t>ジ</t>
    </rPh>
    <rPh sb="12" eb="13">
      <t>ジ</t>
    </rPh>
    <phoneticPr fontId="4"/>
  </si>
  <si>
    <t>第11回　②14時～16時</t>
    <rPh sb="0" eb="1">
      <t>ダイ</t>
    </rPh>
    <rPh sb="3" eb="4">
      <t>カイ</t>
    </rPh>
    <phoneticPr fontId="4"/>
  </si>
  <si>
    <t>第11回　③17時～19時</t>
    <rPh sb="0" eb="1">
      <t>ダイ</t>
    </rPh>
    <rPh sb="3" eb="4">
      <t>カイ</t>
    </rPh>
    <rPh sb="8" eb="9">
      <t>ジ</t>
    </rPh>
    <rPh sb="12" eb="13">
      <t>ジ</t>
    </rPh>
    <phoneticPr fontId="4"/>
  </si>
  <si>
    <t>令和5年度　第　回認知症サポート医養成研修受講者名簿</t>
    <rPh sb="0" eb="2">
      <t>レイワ</t>
    </rPh>
    <rPh sb="3" eb="5">
      <t>ネンド</t>
    </rPh>
    <rPh sb="6" eb="7">
      <t>ダイ</t>
    </rPh>
    <rPh sb="8" eb="9">
      <t>カイ</t>
    </rPh>
    <rPh sb="9" eb="11">
      <t>ニンチ</t>
    </rPh>
    <rPh sb="11" eb="12">
      <t>ショウ</t>
    </rPh>
    <rPh sb="16" eb="17">
      <t>イ</t>
    </rPh>
    <rPh sb="17" eb="19">
      <t>ヨウセイ</t>
    </rPh>
    <rPh sb="19" eb="21">
      <t>ケンシュウ</t>
    </rPh>
    <rPh sb="21" eb="23">
      <t>ジュコウ</t>
    </rPh>
    <rPh sb="23" eb="24">
      <t>シャ</t>
    </rPh>
    <rPh sb="24" eb="26">
      <t>メイボ</t>
    </rPh>
    <phoneticPr fontId="4"/>
  </si>
  <si>
    <t>（グループワーク開催日：令和５年　月　日（土））</t>
    <rPh sb="8" eb="11">
      <t>カイサイビ</t>
    </rPh>
    <rPh sb="12" eb="14">
      <t>レイワ</t>
    </rPh>
    <phoneticPr fontId="4"/>
  </si>
  <si>
    <t>決裁表示用</t>
    <rPh sb="0" eb="5">
      <t>ケッサイヒョウジヨウ</t>
    </rPh>
    <phoneticPr fontId="4"/>
  </si>
  <si>
    <t>回数</t>
    <rPh sb="0" eb="2">
      <t>カイスウ</t>
    </rPh>
    <phoneticPr fontId="4"/>
  </si>
  <si>
    <t>都道府県
番号</t>
    <rPh sb="0" eb="1">
      <t>ト</t>
    </rPh>
    <rPh sb="1" eb="4">
      <t>ドウフケン</t>
    </rPh>
    <rPh sb="5" eb="7">
      <t>バンゴウ</t>
    </rPh>
    <phoneticPr fontId="4"/>
  </si>
  <si>
    <t>受講者番号</t>
    <rPh sb="0" eb="3">
      <t>ジュコウシャ</t>
    </rPh>
    <rPh sb="3" eb="5">
      <t>バンゴウ</t>
    </rPh>
    <phoneticPr fontId="4"/>
  </si>
  <si>
    <t>都道府県市</t>
    <rPh sb="0" eb="4">
      <t>トドウフケン</t>
    </rPh>
    <rPh sb="4" eb="5">
      <t>シ</t>
    </rPh>
    <phoneticPr fontId="4"/>
  </si>
  <si>
    <t>受講者氏名</t>
    <rPh sb="0" eb="3">
      <t>ジュコウシャ</t>
    </rPh>
    <rPh sb="3" eb="5">
      <t>シメイ</t>
    </rPh>
    <phoneticPr fontId="4"/>
  </si>
  <si>
    <t>ふりがな</t>
    <phoneticPr fontId="4"/>
  </si>
  <si>
    <t>生年月日</t>
    <rPh sb="0" eb="2">
      <t>セイネン</t>
    </rPh>
    <rPh sb="2" eb="4">
      <t>ガッピ</t>
    </rPh>
    <phoneticPr fontId="4"/>
  </si>
  <si>
    <t>職場名・職名</t>
    <rPh sb="0" eb="3">
      <t>ショクバメイ</t>
    </rPh>
    <rPh sb="4" eb="6">
      <t>ショクメイ</t>
    </rPh>
    <phoneticPr fontId="4"/>
  </si>
  <si>
    <t>診療科（所属）</t>
    <rPh sb="0" eb="2">
      <t>シンリョウ</t>
    </rPh>
    <rPh sb="2" eb="3">
      <t>カ</t>
    </rPh>
    <rPh sb="4" eb="6">
      <t>ショゾク</t>
    </rPh>
    <phoneticPr fontId="4"/>
  </si>
  <si>
    <t>グループワーク時間帯</t>
    <rPh sb="7" eb="10">
      <t>ジカンタイ</t>
    </rPh>
    <phoneticPr fontId="4"/>
  </si>
  <si>
    <t>グループ</t>
    <phoneticPr fontId="28"/>
  </si>
  <si>
    <t>郵便番号</t>
    <rPh sb="0" eb="2">
      <t>ユウビン</t>
    </rPh>
    <rPh sb="2" eb="4">
      <t>バンゴウ</t>
    </rPh>
    <phoneticPr fontId="4"/>
  </si>
  <si>
    <t>職場住所（テキスト・修了証書送付先）</t>
    <rPh sb="0" eb="2">
      <t>ショクバ</t>
    </rPh>
    <rPh sb="2" eb="4">
      <t>ジュウショ</t>
    </rPh>
    <rPh sb="10" eb="14">
      <t>シュウリョウショウショ</t>
    </rPh>
    <rPh sb="14" eb="17">
      <t>ソウフサキ</t>
    </rPh>
    <phoneticPr fontId="4"/>
  </si>
  <si>
    <t>メールアドレス（GW案内送付先）</t>
    <rPh sb="10" eb="12">
      <t>アンナイ</t>
    </rPh>
    <rPh sb="12" eb="15">
      <t>ソウフサキ</t>
    </rPh>
    <phoneticPr fontId="4"/>
  </si>
  <si>
    <t>メールアドレス（Zoom）</t>
  </si>
  <si>
    <t>緊急連絡先（GW当日）</t>
    <rPh sb="0" eb="5">
      <t>キンキュウレンラクサキ</t>
    </rPh>
    <rPh sb="8" eb="10">
      <t>トウジツ</t>
    </rPh>
    <phoneticPr fontId="4"/>
  </si>
  <si>
    <t>希望日程</t>
    <rPh sb="0" eb="2">
      <t>キボウ</t>
    </rPh>
    <rPh sb="2" eb="4">
      <t>ニッテイ</t>
    </rPh>
    <phoneticPr fontId="4"/>
  </si>
  <si>
    <t>第二希望</t>
    <rPh sb="0" eb="2">
      <t>ダイニ</t>
    </rPh>
    <rPh sb="2" eb="4">
      <t>キボウ</t>
    </rPh>
    <phoneticPr fontId="4"/>
  </si>
  <si>
    <t>研修に対する希望</t>
    <rPh sb="0" eb="2">
      <t>ケンシュウ</t>
    </rPh>
    <rPh sb="3" eb="4">
      <t>タイ</t>
    </rPh>
    <rPh sb="6" eb="8">
      <t>キボウ</t>
    </rPh>
    <phoneticPr fontId="4"/>
  </si>
  <si>
    <t>都道府県市庁所在地</t>
    <rPh sb="0" eb="4">
      <t>トドウフケン</t>
    </rPh>
    <rPh sb="4" eb="5">
      <t>シ</t>
    </rPh>
    <rPh sb="5" eb="6">
      <t>チョウ</t>
    </rPh>
    <rPh sb="6" eb="9">
      <t>ショザイチ</t>
    </rPh>
    <phoneticPr fontId="4"/>
  </si>
  <si>
    <t>担当課</t>
    <rPh sb="0" eb="2">
      <t>タントウ</t>
    </rPh>
    <rPh sb="2" eb="3">
      <t>カ</t>
    </rPh>
    <phoneticPr fontId="4"/>
  </si>
  <si>
    <t>ＴＥＬ</t>
    <phoneticPr fontId="4"/>
  </si>
  <si>
    <t>メールアドレス</t>
    <phoneticPr fontId="4"/>
  </si>
  <si>
    <t>費用負担</t>
    <rPh sb="0" eb="2">
      <t>ヒヨウ</t>
    </rPh>
    <rPh sb="2" eb="4">
      <t>フタン</t>
    </rPh>
    <phoneticPr fontId="4"/>
  </si>
  <si>
    <t>請求書送付先
郵便番号</t>
    <rPh sb="0" eb="3">
      <t>セイキュウショ</t>
    </rPh>
    <rPh sb="3" eb="6">
      <t>ソウフサキ</t>
    </rPh>
    <rPh sb="7" eb="11">
      <t>ユウビンバンゴウ</t>
    </rPh>
    <phoneticPr fontId="4"/>
  </si>
  <si>
    <t>請求書送付先
住所</t>
    <rPh sb="0" eb="3">
      <t>セイキュウショ</t>
    </rPh>
    <rPh sb="3" eb="6">
      <t>ソウフサキ</t>
    </rPh>
    <rPh sb="7" eb="9">
      <t>ジュウショ</t>
    </rPh>
    <phoneticPr fontId="4"/>
  </si>
  <si>
    <t>請求書送付先
所属・役職・氏名</t>
    <rPh sb="0" eb="3">
      <t>セイキュウショ</t>
    </rPh>
    <rPh sb="3" eb="6">
      <t>ソウフサキ</t>
    </rPh>
    <rPh sb="7" eb="9">
      <t>ショゾク</t>
    </rPh>
    <rPh sb="10" eb="12">
      <t>ヤクショク</t>
    </rPh>
    <rPh sb="13" eb="15">
      <t>シメイ</t>
    </rPh>
    <phoneticPr fontId="4"/>
  </si>
  <si>
    <t>請求書宛先(債務者)</t>
    <phoneticPr fontId="4"/>
  </si>
  <si>
    <t>連絡先</t>
    <rPh sb="0" eb="3">
      <t>レンラクサキ</t>
    </rPh>
    <phoneticPr fontId="4"/>
  </si>
  <si>
    <t>備考(コメント）</t>
    <rPh sb="0" eb="2">
      <t>ビコウ</t>
    </rPh>
    <phoneticPr fontId="4"/>
  </si>
  <si>
    <t>合格者は
テスト修了</t>
    <rPh sb="0" eb="2">
      <t>ゴウカク</t>
    </rPh>
    <rPh sb="2" eb="3">
      <t>シャ</t>
    </rPh>
    <rPh sb="8" eb="10">
      <t>シュウリョウ</t>
    </rPh>
    <phoneticPr fontId="28"/>
  </si>
  <si>
    <t>学習時間</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</si>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</sst>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
    <numFmt numFmtId="179" formatCode="[$-411]ggge&quot;年&quot;m&quot;月&quot;d&quot;日&quot;\(aaa\)"/>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u/>
      <sz val="11"/>
      <color theme="10"/>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0"/>
      <name val="ＭＳ Ｐゴシック"/>
      <family val="3"/>
      <charset val="128"/>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sz val="6"/>
      <name val="標準ゴシック"/>
      <family val="3"/>
      <charset val="128"/>
    </font>
    <font>
      <sz val="10.5"/>
      <name val="標準ゴシック"/>
      <family val="3"/>
      <charset val="128"/>
    </font>
    <font>
      <sz val="12"/>
      <color indexed="0"/>
      <name val="ＭＳ Ｐゴシック"/>
      <family val="3"/>
      <charset val="128"/>
    </font>
    <font>
      <u/>
      <sz val="11"/>
      <color theme="10"/>
      <name val="ＭＳ Ｐ明朝"/>
      <family val="1"/>
      <charset val="128"/>
    </font>
    <font>
      <sz val="9"/>
      <name val="ＭＳ ゴシック"/>
      <family val="3"/>
      <charset val="128"/>
    </font>
    <font>
      <sz val="10"/>
      <name val="ＭＳ ゴシック"/>
      <family val="3"/>
      <charset val="128"/>
    </font>
    <font>
      <sz val="13"/>
      <name val="ＭＳ ゴシック"/>
      <family val="3"/>
      <charset val="128"/>
    </font>
    <font>
      <sz val="6"/>
      <name val="ＭＳ Ｐゴシック"/>
      <family val="3"/>
      <charset val="128"/>
      <scheme val="minor"/>
    </font>
    <font>
      <sz val="11"/>
      <color theme="1"/>
      <name val="ＭＳ Ｐゴシック"/>
      <family val="2"/>
      <scheme val="minor"/>
    </font>
    <font>
      <sz val="11"/>
      <color theme="1"/>
      <name val="ＭＳ ゴシック"/>
      <family val="3"/>
      <charset val="128"/>
    </font>
    <font>
      <sz val="12"/>
      <name val="ＭＳ 明朝"/>
      <family val="1"/>
      <charset val="128"/>
    </font>
    <font>
      <sz val="12"/>
      <color theme="0"/>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5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6">
    <xf numFmtId="0" fontId="0" fillId="0" borderId="0">
      <alignment vertical="center"/>
    </xf>
    <xf numFmtId="0" fontId="10" fillId="0" borderId="0" applyNumberFormat="0" applyFill="0" applyBorder="0" applyAlignment="0" applyProtection="0">
      <alignment vertical="center"/>
    </xf>
    <xf numFmtId="0" fontId="11" fillId="0" borderId="0"/>
    <xf numFmtId="0" fontId="9" fillId="0" borderId="0">
      <alignment vertical="center"/>
    </xf>
    <xf numFmtId="0" fontId="15" fillId="0" borderId="0" applyNumberFormat="0" applyFill="0" applyBorder="0" applyAlignment="0" applyProtection="0">
      <alignment vertical="center"/>
    </xf>
    <xf numFmtId="0" fontId="17" fillId="0" borderId="0"/>
    <xf numFmtId="0" fontId="9" fillId="0" borderId="0"/>
    <xf numFmtId="0" fontId="22" fillId="0" borderId="0"/>
    <xf numFmtId="0" fontId="9" fillId="0" borderId="0"/>
    <xf numFmtId="0" fontId="29" fillId="0" borderId="0"/>
    <xf numFmtId="0" fontId="3" fillId="0" borderId="0">
      <alignment vertical="center"/>
    </xf>
    <xf numFmtId="0" fontId="2" fillId="0" borderId="0">
      <alignment vertical="center"/>
    </xf>
    <xf numFmtId="0" fontId="9" fillId="0" borderId="0"/>
    <xf numFmtId="0" fontId="1" fillId="0" borderId="0">
      <alignment vertical="center"/>
    </xf>
    <xf numFmtId="0" fontId="9" fillId="0" borderId="0"/>
    <xf numFmtId="0" fontId="17" fillId="0" borderId="0"/>
  </cellStyleXfs>
  <cellXfs count="305">
    <xf numFmtId="0" fontId="0" fillId="0" borderId="0" xfId="0">
      <alignment vertical="center"/>
    </xf>
    <xf numFmtId="176" fontId="11" fillId="0" borderId="19" xfId="2" applyNumberFormat="1" applyBorder="1" applyAlignment="1">
      <alignment wrapText="1"/>
    </xf>
    <xf numFmtId="0" fontId="11" fillId="0" borderId="38" xfId="2" applyBorder="1" applyAlignment="1">
      <alignment horizontal="distributed" justifyLastLine="1"/>
    </xf>
    <xf numFmtId="0" fontId="11" fillId="0" borderId="38" xfId="2" applyBorder="1" applyAlignment="1">
      <alignment horizontal="distributed" wrapText="1" justifyLastLine="1"/>
    </xf>
    <xf numFmtId="0" fontId="11" fillId="0" borderId="37" xfId="2" applyBorder="1" applyAlignment="1">
      <alignment wrapText="1" justifyLastLine="1"/>
    </xf>
    <xf numFmtId="0" fontId="11" fillId="0" borderId="39" xfId="2" applyBorder="1" applyAlignment="1">
      <alignment wrapText="1"/>
    </xf>
    <xf numFmtId="0" fontId="11" fillId="0" borderId="35" xfId="2" applyBorder="1" applyAlignment="1">
      <alignment wrapText="1"/>
    </xf>
    <xf numFmtId="176" fontId="11" fillId="0" borderId="35" xfId="2" applyNumberFormat="1" applyBorder="1" applyAlignment="1">
      <alignment wrapText="1"/>
    </xf>
    <xf numFmtId="0" fontId="8" fillId="0" borderId="5" xfId="2" applyFont="1" applyBorder="1" applyAlignment="1">
      <alignment wrapText="1"/>
    </xf>
    <xf numFmtId="176" fontId="8" fillId="0" borderId="31" xfId="2" applyNumberFormat="1" applyFont="1" applyBorder="1" applyAlignment="1">
      <alignment wrapText="1"/>
    </xf>
    <xf numFmtId="0" fontId="8" fillId="0" borderId="35" xfId="2" applyFont="1" applyBorder="1" applyAlignment="1">
      <alignment wrapText="1"/>
    </xf>
    <xf numFmtId="0" fontId="15" fillId="0" borderId="26" xfId="4" applyBorder="1" applyAlignment="1">
      <alignment wrapText="1"/>
    </xf>
    <xf numFmtId="0" fontId="8" fillId="0" borderId="4" xfId="2" applyFont="1" applyBorder="1" applyAlignment="1">
      <alignment wrapText="1"/>
    </xf>
    <xf numFmtId="0" fontId="8" fillId="0" borderId="40" xfId="2" applyFont="1" applyBorder="1" applyAlignment="1">
      <alignment wrapText="1"/>
    </xf>
    <xf numFmtId="176" fontId="8" fillId="0" borderId="4" xfId="2" applyNumberFormat="1" applyFont="1" applyBorder="1" applyAlignment="1">
      <alignment wrapText="1"/>
    </xf>
    <xf numFmtId="0" fontId="8" fillId="0" borderId="0" xfId="2" applyFont="1" applyAlignment="1">
      <alignment wrapText="1"/>
    </xf>
    <xf numFmtId="0" fontId="15" fillId="0" borderId="26" xfId="4" applyFill="1" applyBorder="1" applyAlignment="1">
      <alignment wrapText="1"/>
    </xf>
    <xf numFmtId="0" fontId="5" fillId="0" borderId="0" xfId="3" applyFont="1">
      <alignment vertical="center"/>
    </xf>
    <xf numFmtId="49" fontId="5" fillId="0" borderId="0" xfId="3" applyNumberFormat="1" applyFont="1" applyAlignment="1">
      <alignment vertical="center" wrapText="1"/>
    </xf>
    <xf numFmtId="49" fontId="5" fillId="0" borderId="0" xfId="3" applyNumberFormat="1" applyFont="1">
      <alignment vertical="center"/>
    </xf>
    <xf numFmtId="49" fontId="5" fillId="0" borderId="0" xfId="3" applyNumberFormat="1" applyFont="1" applyAlignment="1">
      <alignment horizontal="right" vertical="center" wrapText="1"/>
    </xf>
    <xf numFmtId="0" fontId="5" fillId="0" borderId="0" xfId="3" applyFont="1" applyAlignment="1">
      <alignment horizontal="left" vertical="center" wrapText="1"/>
    </xf>
    <xf numFmtId="0" fontId="18" fillId="0" borderId="0" xfId="5" applyFont="1" applyAlignment="1">
      <alignment vertical="center"/>
    </xf>
    <xf numFmtId="0" fontId="5" fillId="0" borderId="0" xfId="3" applyFont="1" applyAlignment="1">
      <alignment horizontal="right" vertical="top"/>
    </xf>
    <xf numFmtId="0" fontId="5" fillId="0" borderId="0" xfId="3" applyFont="1" applyAlignment="1">
      <alignment horizontal="center" vertical="center"/>
    </xf>
    <xf numFmtId="0" fontId="5" fillId="0" borderId="0" xfId="3" applyFont="1" applyAlignment="1">
      <alignment horizontal="center" vertical="center" shrinkToFit="1"/>
    </xf>
    <xf numFmtId="49" fontId="5" fillId="0" borderId="42" xfId="3" applyNumberFormat="1" applyFont="1" applyBorder="1" applyAlignment="1">
      <alignment horizontal="right" vertical="top"/>
    </xf>
    <xf numFmtId="0" fontId="5" fillId="0" borderId="14" xfId="3" applyFont="1" applyBorder="1" applyAlignment="1">
      <alignment horizontal="center" vertical="center"/>
    </xf>
    <xf numFmtId="0" fontId="5" fillId="0" borderId="6" xfId="3" applyFont="1" applyBorder="1" applyAlignment="1">
      <alignment horizontal="center" vertical="center"/>
    </xf>
    <xf numFmtId="0" fontId="7" fillId="0" borderId="2" xfId="3" applyFont="1" applyBorder="1" applyAlignment="1">
      <alignment horizontal="distributed"/>
    </xf>
    <xf numFmtId="0" fontId="7" fillId="0" borderId="8" xfId="3" applyFont="1" applyBorder="1" applyAlignment="1">
      <alignment horizontal="distributed"/>
    </xf>
    <xf numFmtId="0" fontId="7" fillId="0" borderId="1" xfId="3" applyFont="1" applyBorder="1" applyAlignment="1">
      <alignment horizontal="distributed"/>
    </xf>
    <xf numFmtId="0" fontId="5" fillId="0" borderId="6" xfId="3" applyFont="1" applyBorder="1" applyAlignment="1">
      <alignment horizontal="distributed" vertical="center" justifyLastLine="1"/>
    </xf>
    <xf numFmtId="0" fontId="5" fillId="0" borderId="48" xfId="3" applyFont="1" applyBorder="1" applyAlignment="1">
      <alignment horizontal="right" vertical="center"/>
    </xf>
    <xf numFmtId="0" fontId="5" fillId="0" borderId="0" xfId="3" applyFont="1" applyAlignment="1">
      <alignment vertical="top" wrapText="1"/>
    </xf>
    <xf numFmtId="0" fontId="5" fillId="0" borderId="36" xfId="3" applyFont="1" applyBorder="1" applyAlignment="1" applyProtection="1">
      <alignment horizontal="center" vertical="center"/>
      <protection locked="0"/>
    </xf>
    <xf numFmtId="0" fontId="5" fillId="0" borderId="45" xfId="3" applyFont="1" applyBorder="1" applyAlignment="1">
      <alignment horizontal="center" vertical="center"/>
    </xf>
    <xf numFmtId="0" fontId="5" fillId="0" borderId="22" xfId="3" applyFont="1" applyBorder="1" applyAlignment="1">
      <alignment horizontal="center" vertical="center"/>
    </xf>
    <xf numFmtId="0" fontId="5" fillId="0" borderId="29" xfId="3" applyFont="1" applyBorder="1" applyAlignment="1">
      <alignment horizontal="center" vertical="center"/>
    </xf>
    <xf numFmtId="0" fontId="5" fillId="0" borderId="29" xfId="3" applyFont="1" applyBorder="1" applyAlignment="1" applyProtection="1">
      <alignment horizontal="center" vertical="center" shrinkToFit="1"/>
      <protection locked="0"/>
    </xf>
    <xf numFmtId="0" fontId="5" fillId="0" borderId="30" xfId="3" applyFont="1" applyBorder="1" applyAlignment="1" applyProtection="1">
      <alignment horizontal="center" vertical="center" shrinkToFit="1"/>
      <protection locked="0"/>
    </xf>
    <xf numFmtId="0" fontId="5" fillId="0" borderId="6" xfId="3" applyFont="1" applyBorder="1">
      <alignment vertical="center"/>
    </xf>
    <xf numFmtId="0" fontId="5" fillId="0" borderId="6" xfId="3" applyFont="1" applyBorder="1" applyAlignment="1">
      <alignment horizontal="right" vertical="center"/>
    </xf>
    <xf numFmtId="0" fontId="5" fillId="0" borderId="6" xfId="3" applyFont="1" applyBorder="1" applyAlignment="1">
      <alignment horizontal="left" vertical="center" justifyLastLine="1"/>
    </xf>
    <xf numFmtId="0" fontId="5" fillId="0" borderId="29" xfId="3" applyFont="1" applyBorder="1">
      <alignment vertical="center"/>
    </xf>
    <xf numFmtId="49" fontId="5" fillId="0" borderId="36"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5" fillId="0" borderId="32" xfId="3" applyFont="1" applyBorder="1">
      <alignment vertical="center"/>
    </xf>
    <xf numFmtId="0" fontId="5" fillId="0" borderId="32" xfId="3" applyFont="1" applyBorder="1" applyAlignment="1">
      <alignment horizontal="center" vertical="center"/>
    </xf>
    <xf numFmtId="0" fontId="5" fillId="0" borderId="32" xfId="3" applyFont="1" applyBorder="1" applyAlignment="1" applyProtection="1">
      <alignment horizontal="center" vertical="center" shrinkToFit="1"/>
      <protection locked="0"/>
    </xf>
    <xf numFmtId="0" fontId="5" fillId="0" borderId="33" xfId="3" applyFont="1" applyBorder="1" applyAlignment="1" applyProtection="1">
      <alignment horizontal="center" vertical="center" shrinkToFit="1"/>
      <protection locked="0"/>
    </xf>
    <xf numFmtId="0" fontId="5" fillId="0" borderId="11" xfId="3" applyFont="1" applyBorder="1" applyAlignment="1">
      <alignment horizontal="center" vertical="center" wrapText="1"/>
    </xf>
    <xf numFmtId="0" fontId="5" fillId="0" borderId="52" xfId="3" applyFont="1" applyBorder="1" applyAlignment="1">
      <alignment horizontal="center" vertical="center"/>
    </xf>
    <xf numFmtId="0" fontId="5" fillId="0" borderId="54" xfId="3" applyFont="1" applyBorder="1" applyAlignment="1">
      <alignment horizontal="center" vertical="center" wrapText="1"/>
    </xf>
    <xf numFmtId="0" fontId="11" fillId="0" borderId="3" xfId="2" applyBorder="1" applyAlignment="1">
      <alignment horizontal="distributed" justifyLastLine="1"/>
    </xf>
    <xf numFmtId="0" fontId="11" fillId="0" borderId="5" xfId="2" applyBorder="1"/>
    <xf numFmtId="0" fontId="11" fillId="0" borderId="37" xfId="2" applyBorder="1" applyAlignment="1">
      <alignment horizontal="distributed" justifyLastLine="1"/>
    </xf>
    <xf numFmtId="0" fontId="11" fillId="0" borderId="35" xfId="2" applyBorder="1"/>
    <xf numFmtId="0" fontId="11" fillId="0" borderId="0" xfId="2"/>
    <xf numFmtId="0" fontId="14" fillId="0" borderId="4" xfId="3" applyFont="1" applyBorder="1" applyAlignment="1">
      <alignment horizontal="center" wrapText="1"/>
    </xf>
    <xf numFmtId="0" fontId="0" fillId="0" borderId="0" xfId="0" applyAlignment="1"/>
    <xf numFmtId="0" fontId="20" fillId="0" borderId="0" xfId="0" applyFont="1">
      <alignment vertical="center"/>
    </xf>
    <xf numFmtId="0" fontId="0" fillId="0" borderId="0" xfId="0" quotePrefix="1" applyAlignment="1">
      <alignment horizontal="right" vertical="center"/>
    </xf>
    <xf numFmtId="0" fontId="0" fillId="0" borderId="0" xfId="0" applyAlignment="1">
      <alignment horizontal="right" vertical="center"/>
    </xf>
    <xf numFmtId="0" fontId="18" fillId="0" borderId="0" xfId="5" applyFont="1" applyAlignment="1">
      <alignment horizontal="right" vertical="center"/>
    </xf>
    <xf numFmtId="0" fontId="23" fillId="0" borderId="0" xfId="7" quotePrefix="1" applyFont="1" applyAlignment="1">
      <alignment vertical="center"/>
    </xf>
    <xf numFmtId="0" fontId="18" fillId="0" borderId="5" xfId="5" applyFont="1" applyBorder="1" applyAlignment="1">
      <alignment horizontal="center" vertical="center"/>
    </xf>
    <xf numFmtId="0" fontId="18" fillId="0" borderId="6" xfId="5" applyFont="1" applyBorder="1" applyAlignment="1">
      <alignment horizontal="center" vertical="center"/>
    </xf>
    <xf numFmtId="0" fontId="18" fillId="0" borderId="35" xfId="5" applyFont="1" applyBorder="1" applyAlignment="1">
      <alignment vertical="center"/>
    </xf>
    <xf numFmtId="0" fontId="18" fillId="0" borderId="0" xfId="5" applyFont="1" applyAlignment="1">
      <alignment horizontal="center" vertical="center"/>
    </xf>
    <xf numFmtId="0" fontId="18" fillId="0" borderId="14" xfId="5" applyFont="1" applyBorder="1" applyAlignment="1">
      <alignment horizontal="center" vertical="center"/>
    </xf>
    <xf numFmtId="0" fontId="18" fillId="0" borderId="14" xfId="5" applyFont="1" applyBorder="1" applyAlignment="1">
      <alignment vertical="center"/>
    </xf>
    <xf numFmtId="0" fontId="18" fillId="0" borderId="0" xfId="5" applyFont="1" applyAlignment="1">
      <alignment vertical="center" shrinkToFit="1"/>
    </xf>
    <xf numFmtId="0" fontId="8" fillId="0" borderId="49" xfId="3" applyFont="1" applyBorder="1" applyAlignment="1">
      <alignment horizontal="distributed" vertical="center"/>
    </xf>
    <xf numFmtId="0" fontId="8" fillId="0" borderId="50" xfId="3" applyFont="1" applyBorder="1" applyAlignment="1">
      <alignment horizontal="distributed" vertical="center"/>
    </xf>
    <xf numFmtId="0" fontId="25" fillId="0" borderId="0" xfId="8" applyFont="1" applyAlignment="1">
      <alignment horizontal="center" vertical="center"/>
    </xf>
    <xf numFmtId="0" fontId="26" fillId="0" borderId="0" xfId="8" applyFont="1" applyAlignment="1">
      <alignment horizontal="center" vertical="center"/>
    </xf>
    <xf numFmtId="0" fontId="25" fillId="0" borderId="0" xfId="8" applyFont="1" applyAlignment="1">
      <alignment vertical="center" wrapText="1"/>
    </xf>
    <xf numFmtId="0" fontId="25" fillId="0" borderId="0" xfId="8" applyFont="1" applyAlignment="1">
      <alignment horizontal="center" vertical="center" wrapText="1"/>
    </xf>
    <xf numFmtId="0" fontId="25" fillId="0" borderId="0" xfId="8" applyFont="1" applyAlignment="1">
      <alignment horizontal="left" vertical="center" wrapText="1"/>
    </xf>
    <xf numFmtId="0" fontId="25" fillId="0" borderId="0" xfId="8" applyFont="1" applyAlignment="1">
      <alignment wrapText="1"/>
    </xf>
    <xf numFmtId="0" fontId="25" fillId="0" borderId="0" xfId="8" applyFont="1"/>
    <xf numFmtId="0" fontId="25" fillId="0" borderId="0" xfId="8" applyFont="1" applyAlignment="1">
      <alignment vertical="center" wrapText="1" shrinkToFit="1"/>
    </xf>
    <xf numFmtId="0" fontId="25" fillId="0" borderId="0" xfId="8" applyFont="1" applyAlignment="1">
      <alignment horizontal="left" vertical="top" wrapText="1"/>
    </xf>
    <xf numFmtId="0" fontId="27" fillId="0" borderId="0" xfId="8" applyFont="1" applyAlignment="1">
      <alignment horizontal="center" vertical="center"/>
    </xf>
    <xf numFmtId="0" fontId="26" fillId="0" borderId="0" xfId="8" applyFont="1" applyAlignment="1">
      <alignment horizontal="right" vertical="center"/>
    </xf>
    <xf numFmtId="0" fontId="26" fillId="2" borderId="12" xfId="8" applyFont="1" applyFill="1" applyBorder="1" applyAlignment="1">
      <alignment horizontal="center" vertical="center"/>
    </xf>
    <xf numFmtId="0" fontId="26" fillId="0" borderId="12" xfId="8" applyFont="1" applyBorder="1" applyAlignment="1">
      <alignment horizontal="center" vertical="center"/>
    </xf>
    <xf numFmtId="0" fontId="26" fillId="0" borderId="12" xfId="8" applyFont="1" applyBorder="1" applyAlignment="1">
      <alignment vertical="center"/>
    </xf>
    <xf numFmtId="0" fontId="26" fillId="0" borderId="0" xfId="8" applyFont="1"/>
    <xf numFmtId="0" fontId="26" fillId="0" borderId="0" xfId="8" applyFont="1" applyAlignment="1">
      <alignment wrapText="1"/>
    </xf>
    <xf numFmtId="0" fontId="26" fillId="0" borderId="0" xfId="8" applyFont="1" applyAlignment="1">
      <alignment horizontal="center" vertical="center" wrapText="1"/>
    </xf>
    <xf numFmtId="0" fontId="26" fillId="0" borderId="0" xfId="8" applyFont="1" applyAlignment="1">
      <alignment vertical="center" wrapText="1"/>
    </xf>
    <xf numFmtId="0" fontId="26" fillId="0" borderId="0" xfId="8" applyFont="1" applyAlignment="1">
      <alignment vertical="center" wrapText="1" shrinkToFit="1"/>
    </xf>
    <xf numFmtId="0" fontId="26" fillId="0" borderId="0" xfId="8" applyFont="1" applyAlignment="1">
      <alignment horizontal="left" vertical="top" wrapText="1"/>
    </xf>
    <xf numFmtId="0" fontId="26" fillId="2" borderId="4" xfId="8" applyFont="1" applyFill="1" applyBorder="1" applyAlignment="1">
      <alignment horizontal="center" vertical="center"/>
    </xf>
    <xf numFmtId="0" fontId="26" fillId="2" borderId="4" xfId="8" applyFont="1" applyFill="1" applyBorder="1" applyAlignment="1">
      <alignment horizontal="center" vertical="center" wrapText="1"/>
    </xf>
    <xf numFmtId="0" fontId="26" fillId="2" borderId="35" xfId="8" applyFont="1" applyFill="1" applyBorder="1" applyAlignment="1">
      <alignment horizontal="center" vertical="center" wrapText="1"/>
    </xf>
    <xf numFmtId="0" fontId="26" fillId="0" borderId="35" xfId="8" applyFont="1" applyBorder="1" applyAlignment="1">
      <alignment horizontal="center" vertical="center" wrapText="1"/>
    </xf>
    <xf numFmtId="0" fontId="26" fillId="3" borderId="35" xfId="8" applyFont="1" applyFill="1" applyBorder="1" applyAlignment="1">
      <alignment horizontal="center" vertical="center"/>
    </xf>
    <xf numFmtId="0" fontId="26" fillId="3" borderId="5" xfId="8" applyFont="1" applyFill="1" applyBorder="1" applyAlignment="1">
      <alignment horizontal="left" vertical="center" wrapText="1"/>
    </xf>
    <xf numFmtId="0" fontId="26" fillId="3" borderId="5" xfId="8" applyFont="1" applyFill="1" applyBorder="1" applyAlignment="1">
      <alignment horizontal="center" vertical="center" wrapText="1"/>
    </xf>
    <xf numFmtId="0" fontId="26" fillId="4" borderId="4" xfId="8" applyFont="1" applyFill="1" applyBorder="1" applyAlignment="1">
      <alignment horizontal="center" vertical="center"/>
    </xf>
    <xf numFmtId="0" fontId="26" fillId="4" borderId="4" xfId="8" applyFont="1" applyFill="1" applyBorder="1" applyAlignment="1">
      <alignment horizontal="center" vertical="center" wrapText="1"/>
    </xf>
    <xf numFmtId="0" fontId="26" fillId="4" borderId="4" xfId="8" applyFont="1" applyFill="1" applyBorder="1" applyAlignment="1">
      <alignment horizontal="center" vertical="center" wrapText="1" shrinkToFit="1"/>
    </xf>
    <xf numFmtId="0" fontId="26" fillId="5" borderId="4" xfId="8" applyFont="1" applyFill="1" applyBorder="1" applyAlignment="1">
      <alignment horizontal="center" vertical="center"/>
    </xf>
    <xf numFmtId="0" fontId="26" fillId="5" borderId="4" xfId="8" applyFont="1" applyFill="1" applyBorder="1" applyAlignment="1">
      <alignment horizontal="center" vertical="center" wrapText="1"/>
    </xf>
    <xf numFmtId="0" fontId="26" fillId="0" borderId="4" xfId="8" applyFont="1" applyBorder="1" applyAlignment="1">
      <alignment horizontal="center" vertical="center" wrapText="1"/>
    </xf>
    <xf numFmtId="0" fontId="26" fillId="0" borderId="4" xfId="8" applyFont="1" applyBorder="1" applyAlignment="1">
      <alignment horizontal="center" vertical="center"/>
    </xf>
    <xf numFmtId="0" fontId="26" fillId="0" borderId="4" xfId="8" applyFont="1" applyBorder="1" applyAlignment="1">
      <alignment horizontal="center" vertical="center" shrinkToFit="1"/>
    </xf>
    <xf numFmtId="49" fontId="26" fillId="0" borderId="4" xfId="8" applyNumberFormat="1" applyFont="1" applyBorder="1" applyAlignment="1">
      <alignment horizontal="center" vertical="center" shrinkToFit="1"/>
    </xf>
    <xf numFmtId="0" fontId="26" fillId="0" borderId="4" xfId="8" applyFont="1" applyBorder="1" applyAlignment="1">
      <alignment vertical="center" shrinkToFit="1"/>
    </xf>
    <xf numFmtId="0" fontId="26" fillId="0" borderId="35" xfId="8" applyFont="1" applyBorder="1" applyAlignment="1">
      <alignment horizontal="center" vertical="center"/>
    </xf>
    <xf numFmtId="0" fontId="26" fillId="0" borderId="17" xfId="8" applyFont="1" applyBorder="1" applyAlignment="1">
      <alignment vertical="center" shrinkToFit="1"/>
    </xf>
    <xf numFmtId="0" fontId="26" fillId="0" borderId="4" xfId="9" applyFont="1" applyBorder="1" applyAlignment="1">
      <alignment vertical="center" shrinkToFit="1"/>
    </xf>
    <xf numFmtId="0" fontId="26" fillId="0" borderId="4" xfId="8" applyFont="1" applyBorder="1" applyAlignment="1">
      <alignment vertical="center" wrapText="1"/>
    </xf>
    <xf numFmtId="0" fontId="26" fillId="0" borderId="4" xfId="8" applyFont="1" applyBorder="1" applyAlignment="1">
      <alignment vertical="center"/>
    </xf>
    <xf numFmtId="0" fontId="26" fillId="0" borderId="4" xfId="8" applyFont="1" applyBorder="1" applyAlignment="1">
      <alignment horizontal="left" vertical="center"/>
    </xf>
    <xf numFmtId="0" fontId="26" fillId="0" borderId="4" xfId="9" applyFont="1" applyBorder="1" applyAlignment="1">
      <alignment vertical="center"/>
    </xf>
    <xf numFmtId="0" fontId="26" fillId="0" borderId="4" xfId="8" applyFont="1" applyBorder="1" applyAlignment="1">
      <alignment horizontal="left" vertical="top" wrapText="1"/>
    </xf>
    <xf numFmtId="178" fontId="26" fillId="0" borderId="4" xfId="8" applyNumberFormat="1" applyFont="1" applyBorder="1" applyAlignment="1">
      <alignment horizontal="center" vertical="center" wrapText="1"/>
    </xf>
    <xf numFmtId="21" fontId="30" fillId="0" borderId="4" xfId="9" applyNumberFormat="1" applyFont="1" applyBorder="1" applyAlignment="1">
      <alignment horizontal="center" vertical="center"/>
    </xf>
    <xf numFmtId="0" fontId="26" fillId="0" borderId="5" xfId="8" applyFont="1" applyBorder="1" applyAlignment="1">
      <alignment vertical="center"/>
    </xf>
    <xf numFmtId="0" fontId="3" fillId="0" borderId="0" xfId="10">
      <alignment vertical="center"/>
    </xf>
    <xf numFmtId="0" fontId="8" fillId="0" borderId="5" xfId="3" applyFont="1" applyBorder="1">
      <alignment vertical="center"/>
    </xf>
    <xf numFmtId="0" fontId="11" fillId="0" borderId="3" xfId="2" applyBorder="1"/>
    <xf numFmtId="0" fontId="18" fillId="0" borderId="0" xfId="15" applyFont="1" applyAlignment="1">
      <alignment vertical="center"/>
    </xf>
    <xf numFmtId="0" fontId="18" fillId="0" borderId="0" xfId="15" applyFont="1" applyAlignment="1">
      <alignment horizontal="right" vertical="center"/>
    </xf>
    <xf numFmtId="0" fontId="32" fillId="0" borderId="0" xfId="15" applyFont="1" applyAlignment="1">
      <alignment vertical="center"/>
    </xf>
    <xf numFmtId="0" fontId="18" fillId="0" borderId="0" xfId="6" applyFont="1" applyAlignment="1">
      <alignment horizontal="right"/>
    </xf>
    <xf numFmtId="0" fontId="18" fillId="0" borderId="0" xfId="6" applyFont="1"/>
    <xf numFmtId="0" fontId="18" fillId="0" borderId="0" xfId="6" applyFont="1" applyAlignment="1">
      <alignment horizontal="right" vertical="center"/>
    </xf>
    <xf numFmtId="0" fontId="18" fillId="0" borderId="0" xfId="15" applyFont="1" applyAlignment="1">
      <alignment horizontal="right" vertical="center" indent="1"/>
    </xf>
    <xf numFmtId="0" fontId="8" fillId="0" borderId="6" xfId="3" applyFont="1" applyBorder="1" applyAlignment="1">
      <alignment horizontal="distributed" vertical="center"/>
    </xf>
    <xf numFmtId="0" fontId="5" fillId="0" borderId="0" xfId="5" applyFont="1" applyAlignment="1">
      <alignment vertical="center"/>
    </xf>
    <xf numFmtId="0" fontId="6" fillId="0" borderId="0" xfId="6" applyFont="1"/>
    <xf numFmtId="0" fontId="8" fillId="0" borderId="41" xfId="3" applyFont="1" applyBorder="1" applyAlignment="1">
      <alignment horizontal="distributed" vertical="center"/>
    </xf>
    <xf numFmtId="0" fontId="8" fillId="0" borderId="43" xfId="3" applyFont="1" applyBorder="1" applyAlignment="1">
      <alignment horizontal="distributed" vertical="center"/>
    </xf>
    <xf numFmtId="0" fontId="8" fillId="0" borderId="0" xfId="3" applyFont="1" applyAlignment="1">
      <alignment horizontal="distributed" vertical="center"/>
    </xf>
    <xf numFmtId="0" fontId="8" fillId="0" borderId="9" xfId="3" applyFont="1" applyBorder="1" applyAlignment="1">
      <alignment horizontal="distributed" vertical="center"/>
    </xf>
    <xf numFmtId="0" fontId="8" fillId="0" borderId="18" xfId="3" applyFont="1" applyBorder="1" applyAlignment="1">
      <alignment horizontal="distributed" vertical="center"/>
    </xf>
    <xf numFmtId="0" fontId="8" fillId="0" borderId="3" xfId="3" applyFont="1" applyBorder="1" applyAlignment="1">
      <alignment horizontal="distributed" vertical="center"/>
    </xf>
    <xf numFmtId="0" fontId="8" fillId="0" borderId="13" xfId="3" applyFont="1" applyBorder="1" applyAlignment="1">
      <alignment horizontal="distributed" vertical="center"/>
    </xf>
    <xf numFmtId="0" fontId="8" fillId="0" borderId="5" xfId="3" applyFont="1" applyBorder="1" applyAlignment="1">
      <alignment horizontal="distributed" vertical="center"/>
    </xf>
    <xf numFmtId="0" fontId="8" fillId="0" borderId="7" xfId="3" applyFont="1" applyBorder="1">
      <alignment vertical="center"/>
    </xf>
    <xf numFmtId="0" fontId="8" fillId="0" borderId="8" xfId="3" applyFont="1" applyBorder="1" applyAlignment="1">
      <alignment horizontal="distributed" vertical="center"/>
    </xf>
    <xf numFmtId="0" fontId="8" fillId="0" borderId="36" xfId="3" applyFont="1" applyBorder="1" applyAlignment="1">
      <alignment horizontal="right" vertical="center" shrinkToFit="1"/>
    </xf>
    <xf numFmtId="0" fontId="18" fillId="0" borderId="0" xfId="0" applyFont="1" applyAlignment="1"/>
    <xf numFmtId="0" fontId="33" fillId="0" borderId="0" xfId="11" applyFont="1">
      <alignment vertical="center"/>
    </xf>
    <xf numFmtId="0" fontId="34" fillId="0" borderId="0" xfId="11" applyFont="1">
      <alignment vertical="center"/>
    </xf>
    <xf numFmtId="0" fontId="35" fillId="0" borderId="0" xfId="11" applyFont="1">
      <alignment vertical="center"/>
    </xf>
    <xf numFmtId="179" fontId="9" fillId="0" borderId="0" xfId="0" applyNumberFormat="1" applyFont="1" applyAlignment="1">
      <alignment horizontal="left" vertical="center"/>
    </xf>
    <xf numFmtId="0" fontId="18" fillId="0" borderId="0" xfId="15" applyFont="1" applyAlignment="1">
      <alignment vertical="center" shrinkToFit="1"/>
    </xf>
    <xf numFmtId="0" fontId="31" fillId="0" borderId="0" xfId="15" applyFont="1" applyAlignment="1">
      <alignment vertical="center" shrinkToFit="1"/>
    </xf>
    <xf numFmtId="177" fontId="18" fillId="0" borderId="0" xfId="15" quotePrefix="1" applyNumberFormat="1" applyFont="1" applyAlignment="1">
      <alignment horizontal="distributed" vertical="center"/>
    </xf>
    <xf numFmtId="0" fontId="18" fillId="0" borderId="0" xfId="15" applyFont="1" applyAlignment="1">
      <alignment horizontal="center" vertical="center"/>
    </xf>
    <xf numFmtId="179" fontId="9" fillId="0" borderId="0" xfId="0" applyNumberFormat="1" applyFont="1" applyAlignment="1">
      <alignment horizontal="left" vertical="center"/>
    </xf>
    <xf numFmtId="0" fontId="33" fillId="0" borderId="0" xfId="11" applyFont="1" applyAlignment="1">
      <alignment horizontal="left" vertical="center"/>
    </xf>
    <xf numFmtId="179" fontId="33" fillId="0" borderId="0" xfId="0" applyNumberFormat="1" applyFont="1" applyAlignment="1">
      <alignment horizontal="left" vertical="center"/>
    </xf>
    <xf numFmtId="179" fontId="9" fillId="0" borderId="0" xfId="0" applyNumberFormat="1" applyFont="1" applyAlignment="1">
      <alignment horizontal="distributed" vertical="center"/>
    </xf>
    <xf numFmtId="0" fontId="20" fillId="0" borderId="0" xfId="0" applyFont="1" applyAlignment="1">
      <alignment vertical="center" wrapText="1"/>
    </xf>
    <xf numFmtId="0" fontId="0" fillId="0" borderId="0" xfId="0" applyAlignment="1">
      <alignment vertical="center" wrapText="1"/>
    </xf>
    <xf numFmtId="0" fontId="18" fillId="0" borderId="0" xfId="5" applyFont="1" applyAlignment="1">
      <alignment horizontal="distributed" vertical="center"/>
    </xf>
    <xf numFmtId="0" fontId="0" fillId="0" borderId="0" xfId="0" applyAlignment="1">
      <alignment horizontal="distributed" vertical="center"/>
    </xf>
    <xf numFmtId="177" fontId="18" fillId="0" borderId="0" xfId="5" quotePrefix="1" applyNumberFormat="1" applyFont="1" applyAlignment="1">
      <alignment horizontal="distributed" vertical="center"/>
    </xf>
    <xf numFmtId="0" fontId="18" fillId="0" borderId="0" xfId="5" applyFont="1" applyAlignment="1">
      <alignment horizontal="center" vertical="center"/>
    </xf>
    <xf numFmtId="0" fontId="18" fillId="0" borderId="6" xfId="5" applyFont="1" applyBorder="1" applyAlignment="1">
      <alignment vertical="center"/>
    </xf>
    <xf numFmtId="0" fontId="18" fillId="0" borderId="14" xfId="5" applyFont="1" applyBorder="1" applyAlignment="1">
      <alignment vertical="center"/>
    </xf>
    <xf numFmtId="0" fontId="18" fillId="0" borderId="0" xfId="5" applyFont="1" applyAlignment="1">
      <alignment vertical="center"/>
    </xf>
    <xf numFmtId="0" fontId="18" fillId="0" borderId="0" xfId="5" applyFont="1" applyAlignment="1">
      <alignment horizontal="left" vertical="center"/>
    </xf>
    <xf numFmtId="0" fontId="5" fillId="0" borderId="6" xfId="3" applyFont="1" applyBorder="1" applyAlignment="1" applyProtection="1">
      <alignment vertical="center"/>
      <protection locked="0"/>
    </xf>
    <xf numFmtId="0" fontId="5" fillId="0" borderId="7" xfId="3" applyFont="1" applyBorder="1" applyAlignment="1" applyProtection="1">
      <alignment vertical="center"/>
      <protection locked="0"/>
    </xf>
    <xf numFmtId="0" fontId="24" fillId="0" borderId="6" xfId="1" applyFont="1" applyBorder="1" applyAlignment="1" applyProtection="1">
      <alignment vertical="center"/>
      <protection locked="0"/>
    </xf>
    <xf numFmtId="0" fontId="24" fillId="0" borderId="7" xfId="1" applyFont="1" applyBorder="1" applyAlignment="1" applyProtection="1">
      <alignment vertical="center"/>
      <protection locked="0"/>
    </xf>
    <xf numFmtId="0" fontId="5" fillId="0" borderId="35" xfId="3" applyFont="1" applyBorder="1" applyAlignment="1" applyProtection="1">
      <alignment vertical="center"/>
      <protection locked="0"/>
    </xf>
    <xf numFmtId="0" fontId="5" fillId="0" borderId="23" xfId="3" applyFont="1" applyBorder="1" applyAlignment="1" applyProtection="1">
      <alignment horizontal="center" vertical="center" wrapText="1"/>
      <protection locked="0"/>
    </xf>
    <xf numFmtId="0" fontId="5" fillId="0" borderId="0" xfId="3" applyFont="1" applyAlignment="1" applyProtection="1">
      <alignment horizontal="center" vertical="center" wrapText="1"/>
      <protection locked="0"/>
    </xf>
    <xf numFmtId="0" fontId="5" fillId="0" borderId="16" xfId="3" applyFont="1" applyBorder="1" applyAlignment="1" applyProtection="1">
      <alignment horizontal="center" vertical="center" wrapText="1"/>
      <protection locked="0"/>
    </xf>
    <xf numFmtId="0" fontId="5" fillId="0" borderId="8" xfId="3" applyFont="1" applyBorder="1" applyAlignment="1" applyProtection="1">
      <alignment horizontal="center" vertical="center" wrapText="1"/>
      <protection locked="0"/>
    </xf>
    <xf numFmtId="0" fontId="5" fillId="0" borderId="53" xfId="3" applyFont="1" applyBorder="1" applyAlignment="1" applyProtection="1">
      <alignment horizontal="center" vertical="center" wrapText="1"/>
      <protection locked="0"/>
    </xf>
    <xf numFmtId="0" fontId="5" fillId="0" borderId="29" xfId="3" applyFont="1" applyBorder="1" applyAlignment="1" applyProtection="1">
      <alignment horizontal="center" vertical="center" wrapText="1"/>
      <protection locked="0"/>
    </xf>
    <xf numFmtId="0" fontId="5" fillId="0" borderId="55" xfId="3" applyFont="1" applyBorder="1" applyAlignment="1" applyProtection="1">
      <alignment horizontal="center" vertical="center" wrapText="1"/>
      <protection locked="0"/>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49" fontId="5" fillId="0" borderId="51"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25" xfId="3" applyFont="1" applyBorder="1" applyAlignment="1">
      <alignment vertical="center"/>
    </xf>
    <xf numFmtId="0" fontId="5" fillId="0" borderId="8" xfId="3" applyFont="1" applyBorder="1" applyAlignment="1">
      <alignment vertical="center"/>
    </xf>
    <xf numFmtId="0" fontId="5" fillId="0" borderId="44" xfId="3" applyFont="1" applyBorder="1" applyAlignment="1">
      <alignment horizontal="center" vertical="distributed"/>
    </xf>
    <xf numFmtId="0" fontId="5" fillId="0" borderId="14" xfId="3" applyFont="1" applyBorder="1" applyAlignment="1">
      <alignment horizontal="center" vertical="distributed"/>
    </xf>
    <xf numFmtId="0" fontId="5" fillId="0" borderId="23" xfId="3" applyFont="1" applyBorder="1" applyAlignment="1">
      <alignment horizontal="center" vertical="distributed"/>
    </xf>
    <xf numFmtId="0" fontId="5" fillId="0" borderId="0" xfId="3" applyFont="1" applyAlignment="1">
      <alignment horizontal="center" vertical="distributed"/>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6" xfId="3" applyFont="1" applyBorder="1" applyAlignment="1" applyProtection="1">
      <alignment horizontal="center" vertical="center"/>
      <protection locked="0"/>
    </xf>
    <xf numFmtId="0" fontId="5" fillId="0" borderId="35"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14" xfId="3" quotePrefix="1" applyFont="1" applyBorder="1" applyAlignment="1" applyProtection="1">
      <alignment horizontal="center" vertical="center" shrinkToFit="1"/>
      <protection locked="0"/>
    </xf>
    <xf numFmtId="0" fontId="5" fillId="0" borderId="14" xfId="3" applyFont="1" applyBorder="1" applyAlignment="1" applyProtection="1">
      <alignment horizontal="center" vertical="center" shrinkToFit="1"/>
      <protection locked="0"/>
    </xf>
    <xf numFmtId="0" fontId="5" fillId="0" borderId="15" xfId="3" applyFont="1" applyBorder="1" applyAlignment="1" applyProtection="1">
      <alignment horizontal="center" vertical="center" shrinkToFit="1"/>
      <protection locked="0"/>
    </xf>
    <xf numFmtId="0" fontId="5" fillId="0" borderId="29" xfId="3" applyFont="1" applyBorder="1" applyAlignment="1">
      <alignment horizontal="center" vertical="center" wrapText="1"/>
    </xf>
    <xf numFmtId="0" fontId="5" fillId="0" borderId="30" xfId="3" applyFont="1" applyBorder="1" applyAlignment="1">
      <alignment horizontal="center" vertical="center" wrapText="1"/>
    </xf>
    <xf numFmtId="0" fontId="8" fillId="0" borderId="32"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0" fontId="8" fillId="0" borderId="44" xfId="3" applyFont="1" applyBorder="1" applyAlignment="1">
      <alignment horizontal="center" vertical="distributed" textRotation="255" justifyLastLine="1"/>
    </xf>
    <xf numFmtId="0" fontId="8" fillId="0" borderId="45" xfId="3" applyFont="1" applyBorder="1" applyAlignment="1">
      <alignment horizontal="center" vertical="distributed" textRotation="255" justifyLastLine="1"/>
    </xf>
    <xf numFmtId="0" fontId="8" fillId="0" borderId="23" xfId="3" applyFont="1" applyBorder="1" applyAlignment="1">
      <alignment horizontal="center" vertical="distributed" textRotation="255" justifyLastLine="1"/>
    </xf>
    <xf numFmtId="0" fontId="8" fillId="0" borderId="24" xfId="3" applyFont="1" applyBorder="1" applyAlignment="1">
      <alignment horizontal="center" vertical="distributed" textRotation="255" justifyLastLine="1"/>
    </xf>
    <xf numFmtId="0" fontId="8" fillId="0" borderId="10" xfId="3" applyFont="1" applyBorder="1" applyAlignment="1">
      <alignment horizontal="center" vertical="distributed" textRotation="255" justifyLastLine="1"/>
    </xf>
    <xf numFmtId="0" fontId="8" fillId="0" borderId="27" xfId="3" applyFont="1" applyBorder="1" applyAlignment="1">
      <alignment horizontal="center" vertical="distributed" textRotation="255" justifyLastLine="1"/>
    </xf>
    <xf numFmtId="0" fontId="5" fillId="0" borderId="17" xfId="3" applyFont="1" applyBorder="1" applyAlignment="1">
      <alignment horizontal="distributed" vertical="center"/>
    </xf>
    <xf numFmtId="0" fontId="5" fillId="0" borderId="14" xfId="3" applyFont="1" applyBorder="1" applyAlignment="1">
      <alignment horizontal="distributed" vertical="center"/>
    </xf>
    <xf numFmtId="0" fontId="5" fillId="0" borderId="34" xfId="3" applyFont="1" applyBorder="1" applyAlignment="1">
      <alignment horizontal="distributed" vertical="center"/>
    </xf>
    <xf numFmtId="0" fontId="5" fillId="0" borderId="6" xfId="3" applyFont="1" applyBorder="1" applyAlignment="1">
      <alignment horizontal="distributed" vertical="center"/>
    </xf>
    <xf numFmtId="0" fontId="5" fillId="0" borderId="35" xfId="3" applyFont="1" applyBorder="1" applyAlignment="1">
      <alignment horizontal="distributed" vertical="center"/>
    </xf>
    <xf numFmtId="0" fontId="5" fillId="0" borderId="44" xfId="3" applyFont="1" applyBorder="1" applyAlignment="1">
      <alignment horizontal="center" vertical="center"/>
    </xf>
    <xf numFmtId="0" fontId="5" fillId="0" borderId="14" xfId="3" applyFont="1" applyBorder="1" applyAlignment="1">
      <alignment horizontal="center" vertical="center"/>
    </xf>
    <xf numFmtId="0" fontId="5" fillId="0" borderId="45" xfId="3" applyFont="1" applyBorder="1" applyAlignment="1">
      <alignment horizontal="center" vertical="center"/>
    </xf>
    <xf numFmtId="0" fontId="5" fillId="0" borderId="20" xfId="3" applyFont="1" applyBorder="1" applyAlignment="1">
      <alignment horizontal="center" vertical="center" shrinkToFit="1"/>
    </xf>
    <xf numFmtId="0" fontId="5" fillId="0" borderId="12" xfId="3" applyFont="1" applyBorder="1" applyAlignment="1">
      <alignment horizontal="center" vertical="center" shrinkToFit="1"/>
    </xf>
    <xf numFmtId="0" fontId="5" fillId="0" borderId="3" xfId="3" applyFont="1" applyBorder="1" applyAlignment="1">
      <alignment horizontal="center" vertical="center" shrinkToFit="1"/>
    </xf>
    <xf numFmtId="0" fontId="7" fillId="0" borderId="17" xfId="3" applyFont="1" applyBorder="1" applyAlignment="1">
      <alignment vertical="center" shrinkToFit="1"/>
    </xf>
    <xf numFmtId="0" fontId="7" fillId="0" borderId="14" xfId="3" applyFont="1" applyBorder="1" applyAlignment="1">
      <alignment vertical="center" shrinkToFit="1"/>
    </xf>
    <xf numFmtId="0" fontId="5" fillId="0" borderId="6" xfId="3" applyFont="1" applyBorder="1" applyAlignment="1" applyProtection="1">
      <alignment horizontal="left" vertical="center"/>
      <protection locked="0"/>
    </xf>
    <xf numFmtId="0" fontId="5" fillId="0" borderId="7" xfId="3" applyFont="1" applyBorder="1" applyAlignment="1" applyProtection="1">
      <alignment horizontal="left" vertical="center"/>
      <protection locked="0"/>
    </xf>
    <xf numFmtId="176" fontId="5" fillId="0" borderId="0" xfId="3" applyNumberFormat="1" applyFont="1" applyAlignment="1" applyProtection="1">
      <alignment horizontal="left" vertical="center"/>
      <protection locked="0"/>
    </xf>
    <xf numFmtId="176" fontId="5" fillId="0" borderId="16" xfId="3" applyNumberFormat="1" applyFont="1" applyBorder="1" applyAlignment="1" applyProtection="1">
      <alignment horizontal="left" vertical="center"/>
      <protection locked="0"/>
    </xf>
    <xf numFmtId="176" fontId="5" fillId="0" borderId="49" xfId="3" applyNumberFormat="1" applyFont="1" applyBorder="1" applyAlignment="1" applyProtection="1">
      <alignment horizontal="left" vertical="center"/>
      <protection locked="0"/>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8" fillId="0" borderId="51" xfId="3" applyFont="1" applyBorder="1" applyAlignment="1">
      <alignment horizontal="center" vertical="center"/>
    </xf>
    <xf numFmtId="0" fontId="8" fillId="0" borderId="32" xfId="3" applyFont="1" applyBorder="1" applyAlignment="1">
      <alignment horizontal="center" vertical="center"/>
    </xf>
    <xf numFmtId="0" fontId="5" fillId="0" borderId="32" xfId="3" applyFont="1" applyBorder="1" applyAlignment="1">
      <alignment vertical="center" shrinkToFit="1"/>
    </xf>
    <xf numFmtId="0" fontId="8" fillId="0" borderId="32" xfId="0" applyFont="1" applyBorder="1" applyAlignment="1">
      <alignment vertical="center" shrinkToFit="1"/>
    </xf>
    <xf numFmtId="0" fontId="5" fillId="0" borderId="32" xfId="3" applyFont="1" applyBorder="1" applyAlignment="1">
      <alignment horizontal="distributed" vertical="center" shrinkToFit="1"/>
    </xf>
    <xf numFmtId="0" fontId="8" fillId="0" borderId="32" xfId="0" applyFont="1" applyBorder="1" applyAlignment="1">
      <alignment horizontal="distributed" vertical="center" shrinkToFit="1"/>
    </xf>
    <xf numFmtId="176" fontId="8" fillId="0" borderId="6" xfId="3" applyNumberFormat="1" applyFont="1" applyBorder="1" applyAlignment="1" applyProtection="1">
      <alignment horizontal="left" vertical="center"/>
      <protection locked="0"/>
    </xf>
    <xf numFmtId="176" fontId="8" fillId="0" borderId="7" xfId="3" applyNumberFormat="1" applyFont="1" applyBorder="1" applyAlignment="1" applyProtection="1">
      <alignment horizontal="left" vertical="center"/>
      <protection locked="0"/>
    </xf>
    <xf numFmtId="176" fontId="5" fillId="0" borderId="49" xfId="3" applyNumberFormat="1" applyFont="1" applyBorder="1" applyAlignment="1" applyProtection="1">
      <alignment horizontal="left" vertical="center" shrinkToFit="1"/>
      <protection locked="0"/>
    </xf>
    <xf numFmtId="0" fontId="5" fillId="0" borderId="28" xfId="3" applyFont="1" applyBorder="1" applyAlignment="1">
      <alignment vertical="center" shrinkToFit="1"/>
    </xf>
    <xf numFmtId="0" fontId="5" fillId="0" borderId="29" xfId="3" applyFont="1" applyBorder="1" applyAlignment="1">
      <alignment vertical="center" shrinkToFit="1"/>
    </xf>
    <xf numFmtId="0" fontId="5" fillId="0" borderId="29" xfId="3" applyFont="1" applyBorder="1" applyAlignment="1" applyProtection="1">
      <alignment horizontal="left" vertical="center"/>
      <protection locked="0"/>
    </xf>
    <xf numFmtId="0" fontId="5" fillId="0" borderId="30" xfId="3" applyFont="1" applyBorder="1" applyAlignment="1" applyProtection="1">
      <alignment horizontal="left" vertical="center"/>
      <protection locked="0"/>
    </xf>
    <xf numFmtId="0" fontId="24" fillId="0" borderId="6" xfId="1" applyFont="1" applyBorder="1" applyAlignment="1" applyProtection="1">
      <alignment horizontal="left" vertical="center"/>
      <protection locked="0"/>
    </xf>
    <xf numFmtId="0" fontId="8" fillId="0" borderId="6" xfId="3" applyFont="1" applyBorder="1" applyAlignment="1" applyProtection="1">
      <alignment horizontal="left" vertical="center"/>
      <protection locked="0"/>
    </xf>
    <xf numFmtId="0" fontId="8" fillId="0" borderId="7" xfId="3" applyFont="1" applyBorder="1" applyAlignment="1" applyProtection="1">
      <alignment horizontal="left" vertical="center"/>
      <protection locked="0"/>
    </xf>
    <xf numFmtId="0" fontId="8" fillId="0" borderId="25" xfId="3" applyFont="1" applyBorder="1" applyAlignment="1">
      <alignment horizontal="center" vertical="center"/>
    </xf>
    <xf numFmtId="0" fontId="8" fillId="0" borderId="8" xfId="3" applyFont="1" applyBorder="1" applyAlignment="1">
      <alignment horizontal="center" vertical="center"/>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8" fillId="0" borderId="11" xfId="3" applyFont="1" applyBorder="1" applyAlignment="1">
      <alignment horizontal="center" vertical="center"/>
    </xf>
    <xf numFmtId="0" fontId="8" fillId="0" borderId="27" xfId="3" applyFont="1" applyBorder="1" applyAlignment="1">
      <alignment horizontal="center" vertical="center"/>
    </xf>
    <xf numFmtId="0" fontId="5" fillId="0" borderId="12"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0" fontId="5" fillId="0" borderId="0" xfId="3" applyFont="1" applyAlignment="1">
      <alignment vertical="center" shrinkToFit="1"/>
    </xf>
    <xf numFmtId="49" fontId="5" fillId="0" borderId="25" xfId="3" applyNumberFormat="1" applyFont="1" applyBorder="1" applyAlignment="1">
      <alignment horizontal="distributed" vertical="center" justifyLastLine="1"/>
    </xf>
    <xf numFmtId="49" fontId="5" fillId="0" borderId="8" xfId="3" applyNumberFormat="1" applyFont="1" applyBorder="1" applyAlignment="1">
      <alignment horizontal="distributed" vertical="center" justifyLastLine="1"/>
    </xf>
    <xf numFmtId="49" fontId="5" fillId="0" borderId="1" xfId="3" applyNumberFormat="1" applyFont="1" applyBorder="1" applyAlignment="1">
      <alignment horizontal="distributed" vertical="center" justifyLastLine="1"/>
    </xf>
    <xf numFmtId="49" fontId="5" fillId="0" borderId="20" xfId="3" applyNumberFormat="1" applyFont="1" applyBorder="1" applyAlignment="1">
      <alignment horizontal="distributed" vertical="center" justifyLastLine="1"/>
    </xf>
    <xf numFmtId="49" fontId="5" fillId="0" borderId="12" xfId="3" applyNumberFormat="1" applyFont="1" applyBorder="1" applyAlignment="1">
      <alignment horizontal="distributed" vertical="center" justifyLastLine="1"/>
    </xf>
    <xf numFmtId="49" fontId="5" fillId="0" borderId="3" xfId="3" applyNumberFormat="1" applyFont="1" applyBorder="1" applyAlignment="1">
      <alignment horizontal="distributed" vertical="center" justifyLastLine="1"/>
    </xf>
    <xf numFmtId="176" fontId="5" fillId="0" borderId="41" xfId="3" applyNumberFormat="1" applyFont="1" applyBorder="1" applyAlignment="1" applyProtection="1">
      <alignment horizontal="left" vertical="center"/>
      <protection locked="0"/>
    </xf>
    <xf numFmtId="0" fontId="8" fillId="0" borderId="0" xfId="3" applyFont="1" applyAlignment="1">
      <alignment horizontal="right" vertical="top"/>
    </xf>
    <xf numFmtId="0" fontId="6" fillId="0" borderId="0" xfId="3" applyFont="1" applyAlignment="1">
      <alignment horizontal="center" vertical="center"/>
    </xf>
    <xf numFmtId="0" fontId="24" fillId="0" borderId="12" xfId="1" applyFont="1" applyBorder="1" applyAlignment="1" applyProtection="1">
      <alignment horizontal="left" vertical="center"/>
      <protection locked="0"/>
    </xf>
    <xf numFmtId="0" fontId="5" fillId="0" borderId="20" xfId="3" applyFont="1" applyBorder="1" applyAlignment="1">
      <alignment horizontal="center" vertical="center"/>
    </xf>
    <xf numFmtId="0" fontId="5" fillId="0" borderId="12" xfId="3" applyFont="1" applyBorder="1" applyAlignment="1">
      <alignment horizontal="center" vertical="center"/>
    </xf>
    <xf numFmtId="0" fontId="5" fillId="0" borderId="3" xfId="3" applyFont="1" applyBorder="1" applyAlignment="1">
      <alignment horizontal="center" vertical="center"/>
    </xf>
    <xf numFmtId="0" fontId="8" fillId="0" borderId="8" xfId="3"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5" fillId="0" borderId="0" xfId="3" applyFont="1" applyAlignment="1">
      <alignment vertical="center"/>
    </xf>
    <xf numFmtId="0" fontId="5" fillId="0" borderId="11" xfId="3" applyFont="1" applyBorder="1" applyAlignment="1">
      <alignment vertical="center" shrinkToFit="1"/>
    </xf>
    <xf numFmtId="0" fontId="5" fillId="0" borderId="21" xfId="3" applyFont="1" applyBorder="1" applyAlignment="1">
      <alignment horizontal="center" vertical="center"/>
    </xf>
    <xf numFmtId="0" fontId="5" fillId="0" borderId="29" xfId="3" applyFont="1" applyBorder="1" applyAlignment="1">
      <alignment horizontal="center" vertical="center"/>
    </xf>
    <xf numFmtId="0" fontId="5" fillId="0" borderId="46" xfId="3" applyFont="1" applyBorder="1" applyAlignment="1" applyProtection="1">
      <alignment horizontal="center" vertical="center" shrinkToFit="1"/>
      <protection locked="0"/>
    </xf>
    <xf numFmtId="0" fontId="5" fillId="0" borderId="29" xfId="3" applyFont="1" applyBorder="1" applyAlignment="1" applyProtection="1">
      <alignment horizontal="center" vertical="center" shrinkToFit="1"/>
      <protection locked="0"/>
    </xf>
    <xf numFmtId="0" fontId="5" fillId="0" borderId="22" xfId="3" applyFont="1" applyBorder="1" applyAlignment="1" applyProtection="1">
      <alignment horizontal="center" vertical="center" shrinkToFit="1"/>
      <protection locked="0"/>
    </xf>
    <xf numFmtId="0" fontId="5" fillId="0" borderId="28" xfId="3" applyFont="1" applyBorder="1" applyAlignment="1">
      <alignment horizontal="center" vertical="center"/>
    </xf>
    <xf numFmtId="0" fontId="5" fillId="0" borderId="47" xfId="3" applyFont="1" applyBorder="1" applyAlignment="1">
      <alignment horizontal="center" vertical="center"/>
    </xf>
    <xf numFmtId="0" fontId="5" fillId="0" borderId="46" xfId="3" applyFont="1" applyBorder="1" applyAlignment="1" applyProtection="1">
      <alignment horizontal="center" vertical="center"/>
      <protection locked="0"/>
    </xf>
    <xf numFmtId="0" fontId="5" fillId="0" borderId="29" xfId="3" applyFont="1" applyBorder="1" applyAlignment="1" applyProtection="1">
      <alignment horizontal="center" vertical="center"/>
      <protection locked="0"/>
    </xf>
    <xf numFmtId="0" fontId="5" fillId="0" borderId="30" xfId="3" applyFont="1" applyBorder="1" applyAlignment="1" applyProtection="1">
      <alignment horizontal="center" vertical="center"/>
      <protection locked="0"/>
    </xf>
    <xf numFmtId="0" fontId="5" fillId="0" borderId="23" xfId="3" applyFont="1" applyBorder="1" applyAlignment="1">
      <alignment horizontal="distributed" vertical="center"/>
    </xf>
    <xf numFmtId="0" fontId="5" fillId="0" borderId="0" xfId="3" applyFont="1" applyAlignment="1">
      <alignment horizontal="distributed" vertical="center"/>
    </xf>
    <xf numFmtId="0" fontId="5" fillId="0" borderId="24" xfId="3" applyFont="1" applyBorder="1" applyAlignment="1">
      <alignment horizontal="distributed" vertical="center"/>
    </xf>
    <xf numFmtId="0" fontId="5" fillId="0" borderId="0" xfId="3" applyFont="1" applyAlignment="1" applyProtection="1">
      <alignment horizontal="distributed" vertical="center" justifyLastLine="1"/>
      <protection locked="0"/>
    </xf>
    <xf numFmtId="0" fontId="7" fillId="0" borderId="25" xfId="3" applyFont="1" applyBorder="1" applyAlignment="1">
      <alignment horizontal="distributed"/>
    </xf>
    <xf numFmtId="0" fontId="7" fillId="0" borderId="8" xfId="3" applyFont="1" applyBorder="1" applyAlignment="1">
      <alignment horizontal="distributed"/>
    </xf>
    <xf numFmtId="0" fontId="7" fillId="0" borderId="1" xfId="3" applyFont="1" applyBorder="1" applyAlignment="1">
      <alignment horizontal="distributed"/>
    </xf>
    <xf numFmtId="0" fontId="7" fillId="0" borderId="8" xfId="3" applyFont="1" applyBorder="1" applyAlignment="1" applyProtection="1">
      <alignment horizontal="distributed" justifyLastLine="1"/>
      <protection locked="0"/>
    </xf>
    <xf numFmtId="0" fontId="5" fillId="0" borderId="2" xfId="3" applyFont="1" applyBorder="1" applyAlignment="1">
      <alignment horizontal="center" vertical="center"/>
    </xf>
    <xf numFmtId="0" fontId="5" fillId="0" borderId="8" xfId="3" applyFont="1" applyBorder="1" applyAlignment="1">
      <alignment horizontal="center" vertical="center"/>
    </xf>
    <xf numFmtId="0" fontId="5" fillId="0" borderId="18" xfId="3" applyFont="1" applyBorder="1" applyAlignment="1">
      <alignment horizontal="center" vertical="center"/>
    </xf>
    <xf numFmtId="0" fontId="5" fillId="0" borderId="0" xfId="3" applyFont="1" applyAlignment="1">
      <alignment horizontal="center" vertical="center"/>
    </xf>
    <xf numFmtId="0" fontId="27" fillId="0" borderId="0" xfId="8" applyFont="1" applyAlignment="1">
      <alignment horizontal="center" vertical="center"/>
    </xf>
    <xf numFmtId="0" fontId="26" fillId="2" borderId="12" xfId="8" applyFont="1" applyFill="1" applyBorder="1" applyAlignment="1">
      <alignment horizontal="center" vertical="center"/>
    </xf>
  </cellXfs>
  <cellStyles count="16">
    <cellStyle name="ハイパーリンク" xfId="1" builtinId="8"/>
    <cellStyle name="ハイパーリンク 3" xfId="4" xr:uid="{00000000-0005-0000-0000-000001000000}"/>
    <cellStyle name="標準" xfId="0" builtinId="0"/>
    <cellStyle name="標準 11" xfId="11" xr:uid="{080FCC63-9131-4DBD-B715-BDAF58C2309A}"/>
    <cellStyle name="標準 11 2" xfId="13" xr:uid="{0CD5F077-CC5C-4F34-B5AC-062A6121AAA4}"/>
    <cellStyle name="標準 2" xfId="5" xr:uid="{00000000-0005-0000-0000-000003000000}"/>
    <cellStyle name="標準 2 2" xfId="3" xr:uid="{00000000-0005-0000-0000-000004000000}"/>
    <cellStyle name="標準 2 3" xfId="8" xr:uid="{184956E9-0D1D-4547-AC46-E0806983C8B3}"/>
    <cellStyle name="標準 2 3 2" xfId="15" xr:uid="{B045D02F-AB59-4F26-8634-6295DDA0D467}"/>
    <cellStyle name="標準 3" xfId="9" xr:uid="{F05A0071-02CE-40E2-8403-56CBF1192F46}"/>
    <cellStyle name="標準 4" xfId="10" xr:uid="{FF47AFE1-B565-499F-9CB0-13F20B7C9716}"/>
    <cellStyle name="標準 5" xfId="12" xr:uid="{4EAEA22F-E955-46EE-BB3B-B9E92B7B1DB1}"/>
    <cellStyle name="標準 6" xfId="14" xr:uid="{0421A734-51E1-40F4-B305-C617A86729E2}"/>
    <cellStyle name="標準_医師手当最新" xfId="2" xr:uid="{00000000-0005-0000-0000-000005000000}"/>
    <cellStyle name="標準_辞令交付" xfId="6" xr:uid="{00000000-0005-0000-0000-000006000000}"/>
    <cellStyle name="標準_年俸" xfId="7" xr:uid="{00000000-0005-0000-0000-000007000000}"/>
  </cellStyles>
  <dxfs count="11">
    <dxf>
      <fill>
        <patternFill>
          <bgColor rgb="FFFF00FF"/>
        </patternFill>
      </fill>
    </dxf>
    <dxf>
      <font>
        <color rgb="FF9C0006"/>
      </font>
      <fill>
        <patternFill>
          <bgColor rgb="FFFFC7CE"/>
        </patternFill>
      </fill>
    </dxf>
    <dxf>
      <fill>
        <patternFill>
          <bgColor rgb="FFFFCCFF"/>
        </patternFill>
      </fill>
    </dxf>
    <dxf>
      <font>
        <color rgb="FF9C0006"/>
      </font>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171452</xdr:colOff>
      <xdr:row>453</xdr:row>
      <xdr:rowOff>28574</xdr:rowOff>
    </xdr:from>
    <xdr:to>
      <xdr:col>22</xdr:col>
      <xdr:colOff>208491</xdr:colOff>
      <xdr:row>500</xdr:row>
      <xdr:rowOff>114299</xdr:rowOff>
    </xdr:to>
    <xdr:pic>
      <xdr:nvPicPr>
        <xdr:cNvPr id="3" name="グラフィックス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681566" y="72747717"/>
          <a:ext cx="8143875" cy="6037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57149</xdr:colOff>
          <xdr:row>12</xdr:row>
          <xdr:rowOff>19049</xdr:rowOff>
        </xdr:from>
        <xdr:to>
          <xdr:col>24</xdr:col>
          <xdr:colOff>142874</xdr:colOff>
          <xdr:row>63</xdr:row>
          <xdr:rowOff>152298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受講者申込書(○○県)'!$A$1:$U$42" spid="_x0000_s11515"/>
                </a:ext>
              </a:extLst>
            </xdr:cNvPicPr>
          </xdr:nvPicPr>
          <xdr:blipFill>
            <a:blip xmlns:r="http://schemas.openxmlformats.org/officeDocument/2006/relationships" r:embed="rId1"/>
            <a:srcRect/>
            <a:stretch>
              <a:fillRect/>
            </a:stretch>
          </xdr:blipFill>
          <xdr:spPr bwMode="auto">
            <a:xfrm>
              <a:off x="57149" y="2076449"/>
              <a:ext cx="6486525" cy="88771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45720</xdr:colOff>
          <xdr:row>28</xdr:row>
          <xdr:rowOff>60960</xdr:rowOff>
        </xdr:from>
        <xdr:to>
          <xdr:col>14</xdr:col>
          <xdr:colOff>60960</xdr:colOff>
          <xdr:row>28</xdr:row>
          <xdr:rowOff>251460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45720</xdr:colOff>
          <xdr:row>29</xdr:row>
          <xdr:rowOff>60960</xdr:rowOff>
        </xdr:from>
        <xdr:to>
          <xdr:col>14</xdr:col>
          <xdr:colOff>60960</xdr:colOff>
          <xdr:row>29</xdr:row>
          <xdr:rowOff>251460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CHIGAMI\&#24246;&#21209;&#35506;MO-640\hb\13&#22522;&#26412;&#21488;&#24115;\4&#26481;&#28023;\403&#21517;&#21476;&#236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chigami\&#24246;&#21209;&#35506;MO-640\&#32076;&#21942;&#31649;&#29702;&#25351;&#27161;&#24517;&#35201;&#37096;&#2596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MHQO\AppData\Local\Microsoft\Windows\Temporary%20Internet%20Files\Content.Outlook\LPWAURAD\20100112%20&#30097;&#32681;&#35299;&#37320;&#21463;&#20184;&#31807;(&#34220;&#20107;&#27861;&#12539;&#27602;&#21127;&#29289;&#21127;&#29289;&#21462;&#32224;&#2786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3&#24180;&#30906;&#23450;\&#27096;&#24335;\&#20107;&#26989;&#30906;&#2345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ukuipref-my.sharepoint.com/personal/choju_pref_fukui_lg_jp/Documents/&#38263;&#23551;&#31119;&#31049;&#35506;&#65288;&#20849;&#26377;&#65289;/02-2%20&#22320;&#22495;&#21253;&#25324;&#12465;&#12450;&#12464;&#12523;&#12540;&#12503;/&#36196;&#22618;&#65288;&#35469;&#30693;&#30151;&#30740;&#20462;&#12399;&#12371;&#12385;&#12425;&#65289;/&#9734;&#35469;&#30693;&#30151;&#30740;&#20462;/02&#12288;&#35469;&#30693;&#30151;&#21307;&#30274;&#24467;&#20107;&#32773;&#21521;&#12369;&#30740;&#20462;/H25&#65374;/01%20&#35469;&#30693;&#30151;&#12469;&#12509;&#12540;&#12488;&#21307;&#39178;&#25104;&#30740;&#20462;/02&#21463;&#35611;&#30003;&#36796;&#65288;&#35519;&#25972;&#65289;/R5&#24180;&#24230;/&#21069;&#26399;&#39178;&#25104;&#30740;&#20462;/&#21215;&#38598;&#26696;&#20869;&#12288;&#21069;&#26399;&#24460;&#26399;&#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入力要領"/>
      <sheetName val="物品マスタレイアウト"/>
      <sheetName val="貸付6年 (返済計画表)"/>
      <sheetName val="業種マスター"/>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名"/>
      <sheetName val="表紙"/>
      <sheetName val="目次"/>
      <sheetName val="P.1"/>
      <sheetName val="別紙"/>
      <sheetName val="P.2"/>
      <sheetName val="外来"/>
      <sheetName val="P.3-4"/>
      <sheetName val="P.5"/>
      <sheetName val="P.6"/>
      <sheetName val="診療圏"/>
      <sheetName val="P.7-10"/>
      <sheetName val="P.11"/>
      <sheetName val="P.12"/>
      <sheetName val="P.13"/>
      <sheetName val="P.14"/>
      <sheetName val="P.15"/>
      <sheetName val="P.16"/>
      <sheetName val="P.17"/>
      <sheetName val="P.18"/>
      <sheetName val="P.19-23"/>
      <sheetName val="P.24"/>
      <sheetName val="P.25-26"/>
      <sheetName val="P.27"/>
      <sheetName val="P.28"/>
      <sheetName val="P.29"/>
      <sheetName val="P.30"/>
      <sheetName val="P.31"/>
      <sheetName val="P.32"/>
      <sheetName val="P.33"/>
      <sheetName val="P.34-35"/>
      <sheetName val="P.36"/>
      <sheetName val="P.37"/>
      <sheetName val="P.38"/>
      <sheetName val="P.39"/>
      <sheetName val="P.40"/>
      <sheetName val="P.41"/>
      <sheetName val="Module3"/>
      <sheetName val="Module1"/>
      <sheetName val="基礎データ"/>
      <sheetName val="Module2"/>
      <sheetName val="Module4"/>
      <sheetName val="グラフ①（曜日別）"/>
      <sheetName val="403名古屋"/>
      <sheetName val="今年度入患"/>
      <sheetName val="ＤＢ一覧"/>
      <sheetName val="建物・消火設備等"/>
      <sheetName val="メーカー"/>
      <sheetName val="データ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管理指標必要部数"/>
      <sheetName val="基礎データ"/>
      <sheetName val="チェック事項"/>
      <sheetName val="CF一覧"/>
      <sheetName val="CF集計"/>
      <sheetName val="CF（PL）"/>
      <sheetName val="CF（未）"/>
      <sheetName val="CF（BS）"/>
      <sheetName val="CF（本）"/>
      <sheetName val="CF（別）"/>
      <sheetName val="CF（調）"/>
      <sheetName val="入力（SG）"/>
      <sheetName val="入力（未）"/>
      <sheetName val="入力（本）"/>
      <sheetName val="入力（固）"/>
      <sheetName val="入力（別）"/>
      <sheetName val="入力（調）"/>
      <sheetName val="合計残高試算表（細目）2006.03"/>
      <sheetName val="合計残高試算表（細目）2007.03"/>
      <sheetName val="セグメント情報一覧表（累計）2006.03"/>
      <sheetName val="セグメント情報一覧表（累計）2007.03"/>
      <sheetName val="キャッシュ・フロー計算書（累計）"/>
      <sheetName val="ＤＢ一覧"/>
      <sheetName val="メーカー"/>
      <sheetName val="【様式１】償還計画見直し例"/>
      <sheetName val="【様式３】診療実績分析"/>
      <sheetName val="【様式４】償還計画比較"/>
      <sheetName val="【様式５】病棟計画"/>
      <sheetName val="【別紙】１８年度承認"/>
      <sheetName val="今年度入患"/>
      <sheetName val="入"/>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Ｈ２２．１～）医･薬・毒"/>
      <sheetName val="集計表"/>
      <sheetName val="受付簿（～Ｈ２２．１）医薬毒"/>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5定員現員"/>
      <sheetName val="診療収入"/>
      <sheetName val="増減　歳入"/>
      <sheetName val="月別患・点(入院)"/>
      <sheetName val="月別患・点(外来)"/>
      <sheetName val="患者数・点数"/>
      <sheetName val="部門別患者数"/>
      <sheetName val="特定入院別"/>
      <sheetName val="院外処方"/>
      <sheetName val="増減　歳出①"/>
      <sheetName val="増減　歳出②"/>
      <sheetName val="措置費"/>
      <sheetName val="庁費執行"/>
      <sheetName val="医薬品増減"/>
      <sheetName val="特定治療器材"/>
      <sheetName val="共済組合負担金"/>
      <sheetName val="賃金職種別"/>
      <sheetName val="賃金経費"/>
      <sheetName val="超勤支出"/>
      <sheetName val="業務委託"/>
      <sheetName val="新規委託"/>
      <sheetName val="委託業務調査表"/>
      <sheetName val="燃料増減"/>
      <sheetName val="光熱水量"/>
      <sheetName val="一般医療費"/>
      <sheetName val="医薬品等購入費所要額"/>
      <sheetName val="特定保険医療材料"/>
      <sheetName val="医薬品等購入費経理状況"/>
      <sheetName val="経営状況"/>
      <sheetName val="収支差要因"/>
      <sheetName val="資金管理計画表（総括）"/>
      <sheetName val="資金管理入力表（収入）"/>
      <sheetName val="資金管理入力表（支出）"/>
      <sheetName val="経緯改善計画"/>
      <sheetName val="経営改善計画２"/>
      <sheetName val="15'経営改善計画積算内訳"/>
      <sheetName val="16'経営改善計画積算内訳"/>
      <sheetName val="ﾁｪｯｸ表"/>
      <sheetName val="Sheet1 (2)"/>
      <sheetName val="状況表"/>
      <sheetName val="臨床研究部経費"/>
      <sheetName val="養成費(支出)"/>
      <sheetName val="庁費支出"/>
      <sheetName val="国有試算交付金"/>
      <sheetName val="医薬品．１"/>
      <sheetName val="医薬品．２"/>
      <sheetName val="受託研修費"/>
      <sheetName val="各所修繕費"/>
      <sheetName val="患者食料費"/>
      <sheetName val="医療技術"/>
      <sheetName val="養成費(負担行為)"/>
      <sheetName val="庁費支出１"/>
      <sheetName val="総括"/>
      <sheetName val="職員厚生"/>
      <sheetName val="賃金"/>
      <sheetName val="製本"/>
      <sheetName val="診療用紙"/>
      <sheetName val="通信運搬"/>
      <sheetName val="庁用器具"/>
      <sheetName val="消耗器材"/>
      <sheetName val="文具"/>
      <sheetName val="土地測量等調査費"/>
      <sheetName val="図書購入"/>
      <sheetName val="会議費"/>
      <sheetName val="電子計算"/>
      <sheetName val="臨床研究消耗器材"/>
      <sheetName val="汚染賦課金"/>
      <sheetName val="Ｂ型肝炎対策経費"/>
      <sheetName val="臨床研究事業用器具"/>
      <sheetName val="防災対策"/>
      <sheetName val="消防点検"/>
      <sheetName val="エレベータ保守"/>
      <sheetName val="窓ガラス正拭費"/>
      <sheetName val="トイレット"/>
      <sheetName val="雑役務"/>
      <sheetName val="廃棄物"/>
      <sheetName val="煤煙測定"/>
      <sheetName val="RI廃棄"/>
      <sheetName val="受水槽"/>
      <sheetName val="医療汚水"/>
      <sheetName val="医療ガス点検"/>
      <sheetName val="初度設備"/>
      <sheetName val="保育設備"/>
      <sheetName val="自賠責"/>
      <sheetName val="自動車維持"/>
      <sheetName val="フィルムバッジ"/>
      <sheetName val="被服費"/>
      <sheetName val="治療研究"/>
      <sheetName val="寝具借料"/>
      <sheetName val="医療機器借料"/>
      <sheetName val="炊具"/>
      <sheetName val="看護用品"/>
      <sheetName val="患者環境"/>
      <sheetName val="寝台床頭台"/>
      <sheetName val="燃料"/>
      <sheetName val="光熱水"/>
      <sheetName val="Sheet1"/>
      <sheetName val="Sheet30"/>
      <sheetName val="内訳１"/>
      <sheetName val="内訳１詳細"/>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募集案内"/>
      <sheetName val="募集要項等"/>
      <sheetName val="第1回お知らせ"/>
      <sheetName val="第１回 日程表"/>
    </sheetNames>
    <sheetDataSet>
      <sheetData sheetId="0"/>
      <sheetData sheetId="1"/>
      <sheetData sheetId="2">
        <row r="70">
          <cell r="D70" t="str">
            <v>品川フロントビル会議室</v>
          </cell>
        </row>
        <row r="71">
          <cell r="D71" t="str">
            <v>東京都港区港南2-3-13品川フロントビル Ｂ１階</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uzuki-masahiro@ncgg.go.jp" TargetMode="External"/><Relationship Id="rId13" Type="http://schemas.openxmlformats.org/officeDocument/2006/relationships/hyperlink" Target="mailto:suzuki-masahiro@ncgg.go.jp" TargetMode="External"/><Relationship Id="rId18" Type="http://schemas.openxmlformats.org/officeDocument/2006/relationships/hyperlink" Target="mailto:suzuki-masahiro@ncgg.go.jp" TargetMode="External"/><Relationship Id="rId26" Type="http://schemas.openxmlformats.org/officeDocument/2006/relationships/hyperlink" Target="mailto:suzuki-masahiro@ncgg.go.jp" TargetMode="External"/><Relationship Id="rId3" Type="http://schemas.openxmlformats.org/officeDocument/2006/relationships/hyperlink" Target="mailto:suzuki-masahiro@ncgg.go.jp" TargetMode="External"/><Relationship Id="rId21" Type="http://schemas.openxmlformats.org/officeDocument/2006/relationships/hyperlink" Target="mailto:suzuki-masahiro@ncgg.go.jp" TargetMode="External"/><Relationship Id="rId7" Type="http://schemas.openxmlformats.org/officeDocument/2006/relationships/hyperlink" Target="mailto:suzuki-masahiro@ncgg.go.jp" TargetMode="External"/><Relationship Id="rId12" Type="http://schemas.openxmlformats.org/officeDocument/2006/relationships/hyperlink" Target="mailto:suzuki-masahiro@ncgg.go.jp" TargetMode="External"/><Relationship Id="rId17" Type="http://schemas.openxmlformats.org/officeDocument/2006/relationships/hyperlink" Target="mailto:suzuki-masahiro@ncgg.go.jp" TargetMode="External"/><Relationship Id="rId25" Type="http://schemas.openxmlformats.org/officeDocument/2006/relationships/hyperlink" Target="mailto:suzuki-masahiro@ncgg.go.jp" TargetMode="External"/><Relationship Id="rId2" Type="http://schemas.openxmlformats.org/officeDocument/2006/relationships/hyperlink" Target="mailto:suzuki-masahiro@ncgg.go.jp" TargetMode="External"/><Relationship Id="rId16" Type="http://schemas.openxmlformats.org/officeDocument/2006/relationships/hyperlink" Target="mailto:suzuki-masahiro@ncgg.go.jp" TargetMode="External"/><Relationship Id="rId20" Type="http://schemas.openxmlformats.org/officeDocument/2006/relationships/hyperlink" Target="mailto:suzuki-masahiro@ncgg.go.jp" TargetMode="External"/><Relationship Id="rId29" Type="http://schemas.openxmlformats.org/officeDocument/2006/relationships/hyperlink" Target="mailto:suzuki-masahiro@ncgg.go.jp" TargetMode="External"/><Relationship Id="rId1" Type="http://schemas.openxmlformats.org/officeDocument/2006/relationships/hyperlink" Target="mailto:suzuki-masahiro@ncgg.go.jp" TargetMode="External"/><Relationship Id="rId6" Type="http://schemas.openxmlformats.org/officeDocument/2006/relationships/hyperlink" Target="mailto:suzuki-masahiro@ncgg.go.jp" TargetMode="External"/><Relationship Id="rId11" Type="http://schemas.openxmlformats.org/officeDocument/2006/relationships/hyperlink" Target="mailto:suzuki-masahiro@ncgg.go.jp" TargetMode="External"/><Relationship Id="rId24" Type="http://schemas.openxmlformats.org/officeDocument/2006/relationships/hyperlink" Target="mailto:suzuki-masahiro@ncgg.go.jp" TargetMode="External"/><Relationship Id="rId5" Type="http://schemas.openxmlformats.org/officeDocument/2006/relationships/hyperlink" Target="mailto:suzuki-masahiro@ncgg.go.jp" TargetMode="External"/><Relationship Id="rId15" Type="http://schemas.openxmlformats.org/officeDocument/2006/relationships/hyperlink" Target="mailto:suzuki-masahiro@ncgg.go.jp" TargetMode="External"/><Relationship Id="rId23" Type="http://schemas.openxmlformats.org/officeDocument/2006/relationships/hyperlink" Target="mailto:suzuki-masahiro@ncgg.go.jp" TargetMode="External"/><Relationship Id="rId28" Type="http://schemas.openxmlformats.org/officeDocument/2006/relationships/hyperlink" Target="mailto:suzuki-masahiro@ncgg.go.jp" TargetMode="External"/><Relationship Id="rId10" Type="http://schemas.openxmlformats.org/officeDocument/2006/relationships/hyperlink" Target="mailto:suzuki-masahiro@ncgg.go.jp" TargetMode="External"/><Relationship Id="rId19" Type="http://schemas.openxmlformats.org/officeDocument/2006/relationships/hyperlink" Target="mailto:suzuki-masahiro@ncgg.go.jp" TargetMode="External"/><Relationship Id="rId31" Type="http://schemas.openxmlformats.org/officeDocument/2006/relationships/printerSettings" Target="../printerSettings/printerSettings6.bin"/><Relationship Id="rId4" Type="http://schemas.openxmlformats.org/officeDocument/2006/relationships/hyperlink" Target="mailto:suzuki-masahiro@ncgg.go.jp" TargetMode="External"/><Relationship Id="rId9" Type="http://schemas.openxmlformats.org/officeDocument/2006/relationships/hyperlink" Target="mailto:suzuki-masahiro@ncgg.go.jp" TargetMode="External"/><Relationship Id="rId14" Type="http://schemas.openxmlformats.org/officeDocument/2006/relationships/hyperlink" Target="mailto:suzuki-masahiro@ncgg.go.jp" TargetMode="External"/><Relationship Id="rId22" Type="http://schemas.openxmlformats.org/officeDocument/2006/relationships/hyperlink" Target="mailto:suzuki-masahiro@ncgg.go.jp" TargetMode="External"/><Relationship Id="rId27" Type="http://schemas.openxmlformats.org/officeDocument/2006/relationships/hyperlink" Target="mailto:suzuki-masahiro@ncgg.go.jp" TargetMode="External"/><Relationship Id="rId30" Type="http://schemas.openxmlformats.org/officeDocument/2006/relationships/hyperlink" Target="mailto:suzuki-masahiro@ncgg.go.jp"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5732-FD10-48C1-834F-38A2F58623B6}">
  <dimension ref="A1:AO283"/>
  <sheetViews>
    <sheetView showZeros="0" zoomScaleNormal="100" workbookViewId="0">
      <selection activeCell="AE14" sqref="AE14"/>
    </sheetView>
  </sheetViews>
  <sheetFormatPr defaultColWidth="9" defaultRowHeight="26.25" customHeight="1"/>
  <cols>
    <col min="1" max="1" width="1" style="128" customWidth="1"/>
    <col min="2" max="2" width="1.88671875" style="128" customWidth="1"/>
    <col min="3" max="18" width="3.44140625" style="128" bestFit="1" customWidth="1"/>
    <col min="19" max="19" width="3.44140625" style="128" customWidth="1"/>
    <col min="20" max="26" width="3.44140625" style="128" bestFit="1" customWidth="1"/>
    <col min="27" max="27" width="3.77734375" style="128" bestFit="1" customWidth="1"/>
    <col min="28" max="28" width="3.6640625" style="128" customWidth="1"/>
    <col min="29" max="29" width="5.44140625" style="128" customWidth="1"/>
    <col min="30" max="32" width="9" style="128"/>
    <col min="33" max="16384" width="9" style="132"/>
  </cols>
  <sheetData>
    <row r="1" spans="2:40" ht="4.5" customHeight="1"/>
    <row r="2" spans="2:40" ht="26.25" customHeight="1">
      <c r="V2" s="128" t="s">
        <v>0</v>
      </c>
      <c r="Z2" s="154" t="str">
        <f>Z4&amp;AA4&amp;"01"</f>
        <v>051201</v>
      </c>
      <c r="AA2" s="154"/>
      <c r="AB2" s="129" t="s">
        <v>1</v>
      </c>
      <c r="AH2" s="128"/>
      <c r="AI2" s="128"/>
      <c r="AJ2" s="128"/>
      <c r="AK2" s="128"/>
      <c r="AL2" s="155"/>
      <c r="AM2" s="155"/>
      <c r="AN2" s="129"/>
    </row>
    <row r="3" spans="2:40" ht="26.25" customHeight="1">
      <c r="V3" s="156">
        <v>45058</v>
      </c>
      <c r="W3" s="156"/>
      <c r="X3" s="156"/>
      <c r="Y3" s="156"/>
      <c r="Z3" s="156"/>
      <c r="AA3" s="156"/>
      <c r="AB3" s="156"/>
      <c r="AH3" s="156"/>
      <c r="AI3" s="156"/>
      <c r="AJ3" s="156"/>
      <c r="AK3" s="156"/>
      <c r="AL3" s="156"/>
      <c r="AM3" s="156"/>
      <c r="AN3" s="156"/>
    </row>
    <row r="4" spans="2:40" ht="26.25" customHeight="1">
      <c r="Z4" s="130" t="str">
        <f>IF(MONTH(V3)&lt;10,"0"&amp;MONTH(V3),MONTH(V3))</f>
        <v>05</v>
      </c>
      <c r="AA4" s="130">
        <f>IF(DAY(V3)&lt;10,"0"&amp;DAY(V3),DAY(V3))</f>
        <v>12</v>
      </c>
      <c r="AD4" s="131"/>
      <c r="AE4" s="131"/>
      <c r="AF4" s="131"/>
    </row>
    <row r="5" spans="2:40" ht="26.25" customHeight="1">
      <c r="AD5" s="131"/>
      <c r="AE5" s="131"/>
      <c r="AF5" s="131"/>
    </row>
    <row r="6" spans="2:40" s="128" customFormat="1" ht="26.25" customHeight="1">
      <c r="C6" s="128" t="s">
        <v>2</v>
      </c>
      <c r="AD6" s="131"/>
      <c r="AE6" s="131"/>
      <c r="AF6" s="131"/>
      <c r="AJ6" s="133"/>
      <c r="AK6" s="133"/>
      <c r="AM6" s="133"/>
      <c r="AN6" s="133"/>
    </row>
    <row r="7" spans="2:40" s="128" customFormat="1" ht="26.25" customHeight="1">
      <c r="C7" s="128" t="s">
        <v>3</v>
      </c>
      <c r="AD7" s="131"/>
      <c r="AE7" s="131"/>
      <c r="AF7" s="131"/>
      <c r="AJ7" s="133"/>
      <c r="AK7" s="133"/>
      <c r="AM7" s="133"/>
      <c r="AN7" s="133"/>
    </row>
    <row r="8" spans="2:40" ht="26.25" customHeight="1">
      <c r="AD8" s="131"/>
      <c r="AE8" s="131"/>
      <c r="AF8" s="131"/>
      <c r="AJ8" s="133"/>
      <c r="AK8" s="133"/>
      <c r="AM8" s="133"/>
      <c r="AN8" s="133"/>
    </row>
    <row r="9" spans="2:40" s="128" customFormat="1" ht="26.25" customHeight="1">
      <c r="P9" s="128" t="s">
        <v>4</v>
      </c>
      <c r="AD9" s="131"/>
      <c r="AE9" s="131"/>
      <c r="AF9" s="131"/>
      <c r="AH9" s="128" t="s">
        <v>5</v>
      </c>
      <c r="AJ9" s="133"/>
      <c r="AK9" s="133"/>
      <c r="AM9" s="133"/>
      <c r="AN9" s="133"/>
    </row>
    <row r="10" spans="2:40" s="128" customFormat="1" ht="26.25" customHeight="1">
      <c r="P10" s="128" t="s">
        <v>6</v>
      </c>
      <c r="AD10" s="131"/>
      <c r="AE10" s="131"/>
      <c r="AF10" s="131"/>
      <c r="AH10" s="128" t="s">
        <v>5</v>
      </c>
      <c r="AJ10" s="133"/>
      <c r="AK10" s="133"/>
      <c r="AM10" s="133"/>
      <c r="AN10" s="133"/>
    </row>
    <row r="11" spans="2:40" s="128" customFormat="1" ht="26.25" customHeight="1">
      <c r="R11" s="128" t="s">
        <v>7</v>
      </c>
      <c r="AG11" s="134"/>
      <c r="AJ11" s="133"/>
      <c r="AK11" s="133"/>
      <c r="AM11" s="133"/>
      <c r="AN11" s="133"/>
    </row>
    <row r="12" spans="2:40" ht="26.25" customHeight="1">
      <c r="AH12" s="128"/>
      <c r="AJ12" s="133"/>
      <c r="AK12" s="133"/>
      <c r="AM12" s="133"/>
      <c r="AN12" s="133"/>
    </row>
    <row r="13" spans="2:40" ht="26.25" customHeight="1">
      <c r="AH13" s="128"/>
      <c r="AJ13" s="133"/>
      <c r="AK13" s="133"/>
      <c r="AM13" s="133"/>
      <c r="AN13" s="133"/>
    </row>
    <row r="15" spans="2:40" s="128" customFormat="1" ht="26.25" customHeight="1">
      <c r="B15" s="157" t="s">
        <v>8</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G15" s="132"/>
      <c r="AH15" s="132"/>
      <c r="AI15" s="132"/>
      <c r="AJ15" s="132"/>
      <c r="AK15" s="132"/>
    </row>
    <row r="18" spans="4:41" s="128" customFormat="1" ht="26.25" customHeight="1">
      <c r="D18" s="128" t="s">
        <v>9</v>
      </c>
      <c r="AJ18" s="132"/>
      <c r="AK18" s="132"/>
    </row>
    <row r="19" spans="4:41" s="128" customFormat="1" ht="26.25" customHeight="1">
      <c r="D19" s="128" t="s">
        <v>10</v>
      </c>
      <c r="AJ19" s="132"/>
      <c r="AK19" s="132"/>
    </row>
    <row r="20" spans="4:41" s="128" customFormat="1" ht="25.5" customHeight="1">
      <c r="D20" s="128" t="s">
        <v>11</v>
      </c>
      <c r="AJ20" s="132"/>
      <c r="AK20" s="132"/>
      <c r="AL20" s="149"/>
      <c r="AM20" s="132"/>
      <c r="AN20" s="132"/>
      <c r="AO20" s="132"/>
    </row>
    <row r="21" spans="4:41" ht="26.25" customHeight="1">
      <c r="D21" s="128" t="s">
        <v>12</v>
      </c>
      <c r="F21" s="132"/>
    </row>
    <row r="22" spans="4:41" ht="26.25" customHeight="1">
      <c r="D22" s="128" t="s">
        <v>13</v>
      </c>
      <c r="F22" s="132"/>
    </row>
    <row r="23" spans="4:41" ht="26.25" customHeight="1">
      <c r="D23" s="128" t="s">
        <v>14</v>
      </c>
      <c r="F23" s="132"/>
    </row>
    <row r="24" spans="4:41" ht="26.25" customHeight="1">
      <c r="D24" s="128" t="s">
        <v>15</v>
      </c>
      <c r="AG24" s="128"/>
      <c r="AI24" s="128"/>
      <c r="AL24" s="149"/>
    </row>
    <row r="25" spans="4:41" ht="8.25" customHeight="1">
      <c r="AG25" s="128"/>
      <c r="AH25" s="128"/>
      <c r="AI25" s="128"/>
      <c r="AL25" s="149"/>
    </row>
    <row r="26" spans="4:41" ht="26.25" customHeight="1">
      <c r="AL26" s="149"/>
    </row>
    <row r="27" spans="4:41" ht="26.25" customHeight="1">
      <c r="AL27" s="149"/>
    </row>
    <row r="28" spans="4:41" ht="26.25" customHeight="1">
      <c r="AL28" s="149"/>
    </row>
    <row r="29" spans="4:41" ht="26.25" customHeight="1">
      <c r="AL29" s="149"/>
    </row>
    <row r="30" spans="4:41" ht="26.25" customHeight="1">
      <c r="AL30" s="149"/>
    </row>
    <row r="31" spans="4:41" ht="26.25" customHeight="1">
      <c r="AL31" s="149"/>
    </row>
    <row r="32" spans="4:41" ht="26.25" customHeight="1">
      <c r="AL32" s="149"/>
    </row>
    <row r="33" spans="38:38" ht="26.25" customHeight="1">
      <c r="AL33" s="149"/>
    </row>
    <row r="34" spans="38:38" ht="26.25" customHeight="1">
      <c r="AL34" s="149"/>
    </row>
    <row r="35" spans="38:38" ht="26.25" customHeight="1">
      <c r="AL35" s="149"/>
    </row>
    <row r="36" spans="38:38" ht="26.25" customHeight="1">
      <c r="AL36" s="149"/>
    </row>
    <row r="37" spans="38:38" ht="26.25" customHeight="1">
      <c r="AL37" s="149"/>
    </row>
    <row r="38" spans="38:38" ht="26.25" customHeight="1">
      <c r="AL38" s="149"/>
    </row>
    <row r="39" spans="38:38" ht="26.25" customHeight="1">
      <c r="AL39" s="149"/>
    </row>
    <row r="40" spans="38:38" ht="26.25" customHeight="1">
      <c r="AL40" s="149"/>
    </row>
    <row r="41" spans="38:38" ht="26.25" customHeight="1">
      <c r="AL41" s="149"/>
    </row>
    <row r="42" spans="38:38" ht="26.25" customHeight="1">
      <c r="AL42" s="149"/>
    </row>
    <row r="43" spans="38:38" ht="26.25" customHeight="1">
      <c r="AL43" s="149"/>
    </row>
    <row r="44" spans="38:38" ht="26.25" customHeight="1">
      <c r="AL44" s="149"/>
    </row>
    <row r="45" spans="38:38" ht="26.25" customHeight="1">
      <c r="AL45" s="149"/>
    </row>
    <row r="46" spans="38:38" ht="26.25" customHeight="1">
      <c r="AL46" s="149"/>
    </row>
    <row r="47" spans="38:38" ht="26.25" customHeight="1">
      <c r="AL47" s="149"/>
    </row>
    <row r="48" spans="38:38" ht="26.25" customHeight="1">
      <c r="AL48" s="149"/>
    </row>
    <row r="49" spans="38:38" ht="26.25" customHeight="1">
      <c r="AL49" s="149"/>
    </row>
    <row r="50" spans="38:38" ht="26.25" customHeight="1">
      <c r="AL50" s="149"/>
    </row>
    <row r="51" spans="38:38" ht="26.25" customHeight="1">
      <c r="AL51" s="149"/>
    </row>
    <row r="52" spans="38:38" ht="26.25" customHeight="1">
      <c r="AL52" s="149"/>
    </row>
    <row r="53" spans="38:38" ht="26.25" customHeight="1">
      <c r="AL53" s="149"/>
    </row>
    <row r="54" spans="38:38" ht="26.25" customHeight="1">
      <c r="AL54" s="149"/>
    </row>
    <row r="55" spans="38:38" ht="26.25" customHeight="1">
      <c r="AL55" s="149"/>
    </row>
    <row r="56" spans="38:38" ht="26.25" customHeight="1">
      <c r="AL56" s="149"/>
    </row>
    <row r="57" spans="38:38" ht="26.25" customHeight="1">
      <c r="AL57" s="149"/>
    </row>
    <row r="58" spans="38:38" ht="26.25" customHeight="1">
      <c r="AL58" s="149"/>
    </row>
    <row r="59" spans="38:38" ht="26.25" customHeight="1">
      <c r="AL59" s="149"/>
    </row>
    <row r="60" spans="38:38" ht="26.25" customHeight="1">
      <c r="AL60" s="149"/>
    </row>
    <row r="61" spans="38:38" ht="26.25" customHeight="1">
      <c r="AL61" s="149"/>
    </row>
    <row r="62" spans="38:38" ht="26.25" customHeight="1">
      <c r="AL62" s="149"/>
    </row>
    <row r="63" spans="38:38" ht="26.25" customHeight="1">
      <c r="AL63" s="149"/>
    </row>
    <row r="64" spans="38:38" ht="26.25" customHeight="1">
      <c r="AL64" s="149"/>
    </row>
    <row r="65" spans="38:38" ht="26.25" customHeight="1">
      <c r="AL65" s="149"/>
    </row>
    <row r="66" spans="38:38" ht="26.25" customHeight="1">
      <c r="AL66" s="149"/>
    </row>
    <row r="67" spans="38:38" ht="26.25" customHeight="1">
      <c r="AL67" s="149"/>
    </row>
    <row r="68" spans="38:38" ht="26.25" customHeight="1">
      <c r="AL68" s="149"/>
    </row>
    <row r="69" spans="38:38" ht="26.25" customHeight="1">
      <c r="AL69" s="149"/>
    </row>
    <row r="70" spans="38:38" ht="26.25" customHeight="1">
      <c r="AL70" s="149"/>
    </row>
    <row r="71" spans="38:38" ht="26.25" customHeight="1">
      <c r="AL71" s="149"/>
    </row>
    <row r="72" spans="38:38" ht="26.25" customHeight="1">
      <c r="AL72" s="149"/>
    </row>
    <row r="73" spans="38:38" ht="26.25" customHeight="1">
      <c r="AL73" s="149"/>
    </row>
    <row r="74" spans="38:38" ht="26.25" customHeight="1">
      <c r="AL74" s="149"/>
    </row>
    <row r="75" spans="38:38" ht="26.25" customHeight="1">
      <c r="AL75" s="149"/>
    </row>
    <row r="76" spans="38:38" ht="26.25" customHeight="1">
      <c r="AL76" s="149"/>
    </row>
    <row r="77" spans="38:38" ht="26.25" customHeight="1">
      <c r="AL77" s="149"/>
    </row>
    <row r="78" spans="38:38" ht="26.25" customHeight="1">
      <c r="AL78" s="149"/>
    </row>
    <row r="79" spans="38:38" ht="26.25" customHeight="1">
      <c r="AL79" s="149"/>
    </row>
    <row r="80" spans="38:38" ht="26.25" customHeight="1">
      <c r="AL80" s="149"/>
    </row>
    <row r="81" spans="38:38" ht="26.25" customHeight="1">
      <c r="AL81" s="149"/>
    </row>
    <row r="82" spans="38:38" ht="26.25" customHeight="1">
      <c r="AL82" s="149"/>
    </row>
    <row r="83" spans="38:38" ht="26.25" customHeight="1">
      <c r="AL83" s="149"/>
    </row>
    <row r="84" spans="38:38" ht="26.25" customHeight="1">
      <c r="AL84" s="149"/>
    </row>
    <row r="85" spans="38:38" ht="26.25" customHeight="1">
      <c r="AL85" s="149"/>
    </row>
    <row r="86" spans="38:38" ht="26.25" customHeight="1">
      <c r="AL86" s="149"/>
    </row>
    <row r="87" spans="38:38" ht="26.25" customHeight="1">
      <c r="AL87" s="149"/>
    </row>
    <row r="88" spans="38:38" ht="26.25" customHeight="1">
      <c r="AL88" s="149"/>
    </row>
    <row r="89" spans="38:38" ht="26.25" customHeight="1">
      <c r="AL89" s="149"/>
    </row>
    <row r="90" spans="38:38" ht="26.25" customHeight="1">
      <c r="AL90" s="149"/>
    </row>
    <row r="91" spans="38:38" ht="26.25" customHeight="1">
      <c r="AL91" s="149"/>
    </row>
    <row r="92" spans="38:38" ht="26.25" customHeight="1">
      <c r="AL92" s="149"/>
    </row>
    <row r="93" spans="38:38" ht="26.25" customHeight="1">
      <c r="AL93" s="149"/>
    </row>
    <row r="94" spans="38:38" ht="26.25" customHeight="1">
      <c r="AL94" s="149"/>
    </row>
    <row r="95" spans="38:38" ht="26.25" customHeight="1">
      <c r="AL95" s="149"/>
    </row>
    <row r="96" spans="38:38" ht="26.25" customHeight="1">
      <c r="AL96" s="149"/>
    </row>
    <row r="97" spans="38:38" ht="26.25" customHeight="1">
      <c r="AL97" s="149"/>
    </row>
    <row r="98" spans="38:38" ht="26.25" customHeight="1">
      <c r="AL98" s="149"/>
    </row>
    <row r="99" spans="38:38" ht="26.25" customHeight="1">
      <c r="AL99" s="149"/>
    </row>
    <row r="100" spans="38:38" ht="26.25" customHeight="1">
      <c r="AL100" s="149"/>
    </row>
    <row r="101" spans="38:38" ht="26.25" customHeight="1">
      <c r="AL101" s="149"/>
    </row>
    <row r="102" spans="38:38" ht="26.25" customHeight="1">
      <c r="AL102" s="149"/>
    </row>
    <row r="103" spans="38:38" ht="26.25" customHeight="1">
      <c r="AL103" s="149"/>
    </row>
    <row r="104" spans="38:38" ht="26.25" customHeight="1">
      <c r="AL104" s="149"/>
    </row>
    <row r="105" spans="38:38" ht="26.25" customHeight="1">
      <c r="AL105" s="149"/>
    </row>
    <row r="106" spans="38:38" ht="26.25" customHeight="1">
      <c r="AL106" s="149"/>
    </row>
    <row r="107" spans="38:38" ht="26.25" customHeight="1">
      <c r="AL107" s="149"/>
    </row>
    <row r="108" spans="38:38" ht="26.25" customHeight="1">
      <c r="AL108" s="149"/>
    </row>
    <row r="109" spans="38:38" ht="26.25" customHeight="1">
      <c r="AL109" s="149"/>
    </row>
    <row r="110" spans="38:38" ht="26.25" customHeight="1">
      <c r="AL110" s="149"/>
    </row>
    <row r="111" spans="38:38" ht="26.25" customHeight="1">
      <c r="AL111" s="149"/>
    </row>
    <row r="112" spans="38:38" ht="26.25" customHeight="1">
      <c r="AL112" s="149"/>
    </row>
    <row r="113" spans="38:38" ht="26.25" customHeight="1">
      <c r="AL113" s="149"/>
    </row>
    <row r="114" spans="38:38" ht="26.25" customHeight="1">
      <c r="AL114" s="149"/>
    </row>
    <row r="115" spans="38:38" ht="26.25" customHeight="1">
      <c r="AL115" s="149"/>
    </row>
    <row r="116" spans="38:38" ht="26.25" customHeight="1">
      <c r="AL116" s="149"/>
    </row>
    <row r="117" spans="38:38" ht="26.25" customHeight="1">
      <c r="AL117" s="149"/>
    </row>
    <row r="118" spans="38:38" ht="26.25" customHeight="1">
      <c r="AL118" s="149"/>
    </row>
    <row r="119" spans="38:38" ht="26.25" customHeight="1">
      <c r="AL119" s="149"/>
    </row>
    <row r="120" spans="38:38" ht="26.25" customHeight="1">
      <c r="AL120" s="149"/>
    </row>
    <row r="121" spans="38:38" ht="26.25" customHeight="1">
      <c r="AL121" s="149"/>
    </row>
    <row r="122" spans="38:38" ht="26.25" customHeight="1">
      <c r="AL122" s="149"/>
    </row>
    <row r="123" spans="38:38" ht="26.25" customHeight="1">
      <c r="AL123" s="149"/>
    </row>
    <row r="124" spans="38:38" ht="26.25" customHeight="1">
      <c r="AL124" s="149"/>
    </row>
    <row r="125" spans="38:38" ht="26.25" customHeight="1">
      <c r="AL125" s="149"/>
    </row>
    <row r="126" spans="38:38" ht="26.25" customHeight="1">
      <c r="AL126" s="149"/>
    </row>
    <row r="127" spans="38:38" ht="26.25" customHeight="1">
      <c r="AL127" s="149"/>
    </row>
    <row r="128" spans="38:38" ht="26.25" customHeight="1">
      <c r="AL128" s="149"/>
    </row>
    <row r="129" spans="38:38" ht="26.25" customHeight="1">
      <c r="AL129" s="149"/>
    </row>
    <row r="130" spans="38:38" ht="26.25" customHeight="1">
      <c r="AL130" s="149"/>
    </row>
    <row r="131" spans="38:38" ht="26.25" customHeight="1">
      <c r="AL131" s="149"/>
    </row>
    <row r="132" spans="38:38" ht="26.25" customHeight="1">
      <c r="AL132" s="149"/>
    </row>
    <row r="133" spans="38:38" ht="26.25" customHeight="1">
      <c r="AL133" s="149"/>
    </row>
    <row r="134" spans="38:38" ht="26.25" customHeight="1">
      <c r="AL134" s="149"/>
    </row>
    <row r="135" spans="38:38" ht="26.25" customHeight="1">
      <c r="AL135" s="149"/>
    </row>
    <row r="136" spans="38:38" ht="26.25" customHeight="1">
      <c r="AL136" s="149"/>
    </row>
    <row r="137" spans="38:38" ht="26.25" customHeight="1">
      <c r="AL137" s="149"/>
    </row>
    <row r="138" spans="38:38" ht="26.25" customHeight="1">
      <c r="AL138" s="149"/>
    </row>
    <row r="139" spans="38:38" ht="26.25" customHeight="1">
      <c r="AL139" s="149"/>
    </row>
    <row r="140" spans="38:38" ht="26.25" customHeight="1">
      <c r="AL140" s="149"/>
    </row>
    <row r="141" spans="38:38" ht="26.25" customHeight="1">
      <c r="AL141" s="149"/>
    </row>
    <row r="142" spans="38:38" ht="26.25" customHeight="1">
      <c r="AL142" s="149"/>
    </row>
    <row r="143" spans="38:38" ht="26.25" customHeight="1">
      <c r="AL143" s="149"/>
    </row>
    <row r="144" spans="38:38" ht="26.25" customHeight="1">
      <c r="AL144" s="149"/>
    </row>
    <row r="145" spans="38:38" ht="26.25" customHeight="1">
      <c r="AL145" s="149"/>
    </row>
    <row r="146" spans="38:38" ht="26.25" customHeight="1">
      <c r="AL146" s="149"/>
    </row>
    <row r="147" spans="38:38" ht="26.25" customHeight="1">
      <c r="AL147" s="149"/>
    </row>
    <row r="148" spans="38:38" ht="26.25" customHeight="1">
      <c r="AL148" s="149"/>
    </row>
    <row r="149" spans="38:38" ht="26.25" customHeight="1">
      <c r="AL149" s="149"/>
    </row>
    <row r="150" spans="38:38" ht="26.25" customHeight="1">
      <c r="AL150" s="149"/>
    </row>
    <row r="151" spans="38:38" ht="26.25" customHeight="1">
      <c r="AL151" s="149"/>
    </row>
    <row r="152" spans="38:38" ht="26.25" customHeight="1">
      <c r="AL152" s="149"/>
    </row>
    <row r="153" spans="38:38" ht="26.25" customHeight="1">
      <c r="AL153" s="149"/>
    </row>
    <row r="154" spans="38:38" ht="26.25" customHeight="1">
      <c r="AL154" s="149"/>
    </row>
    <row r="155" spans="38:38" ht="26.25" customHeight="1">
      <c r="AL155" s="149"/>
    </row>
    <row r="156" spans="38:38" ht="26.25" customHeight="1">
      <c r="AL156" s="149"/>
    </row>
    <row r="157" spans="38:38" ht="26.25" customHeight="1">
      <c r="AL157" s="149"/>
    </row>
    <row r="158" spans="38:38" ht="26.25" customHeight="1">
      <c r="AL158" s="149"/>
    </row>
    <row r="159" spans="38:38" ht="26.25" customHeight="1">
      <c r="AL159" s="149"/>
    </row>
    <row r="160" spans="38:38" ht="26.25" customHeight="1">
      <c r="AL160" s="149"/>
    </row>
    <row r="161" spans="38:38" ht="26.25" customHeight="1">
      <c r="AL161" s="149"/>
    </row>
    <row r="162" spans="38:38" ht="26.25" customHeight="1">
      <c r="AL162" s="149"/>
    </row>
    <row r="163" spans="38:38" ht="26.25" customHeight="1">
      <c r="AL163" s="149"/>
    </row>
    <row r="164" spans="38:38" ht="26.25" customHeight="1">
      <c r="AL164" s="149"/>
    </row>
    <row r="165" spans="38:38" ht="26.25" customHeight="1">
      <c r="AL165" s="149"/>
    </row>
    <row r="166" spans="38:38" ht="26.25" customHeight="1">
      <c r="AL166" s="149"/>
    </row>
    <row r="167" spans="38:38" ht="26.25" customHeight="1">
      <c r="AL167" s="149"/>
    </row>
    <row r="168" spans="38:38" ht="26.25" customHeight="1">
      <c r="AL168" s="149"/>
    </row>
    <row r="169" spans="38:38" ht="26.25" customHeight="1">
      <c r="AL169" s="149"/>
    </row>
    <row r="170" spans="38:38" ht="26.25" customHeight="1">
      <c r="AL170" s="149"/>
    </row>
    <row r="171" spans="38:38" ht="26.25" customHeight="1">
      <c r="AL171" s="149"/>
    </row>
    <row r="172" spans="38:38" ht="26.25" customHeight="1">
      <c r="AL172" s="149"/>
    </row>
    <row r="173" spans="38:38" ht="26.25" customHeight="1">
      <c r="AL173" s="149"/>
    </row>
    <row r="174" spans="38:38" ht="26.25" customHeight="1">
      <c r="AL174" s="149"/>
    </row>
    <row r="175" spans="38:38" ht="26.25" customHeight="1">
      <c r="AL175" s="149"/>
    </row>
    <row r="176" spans="38:38" ht="26.25" customHeight="1">
      <c r="AL176" s="149"/>
    </row>
    <row r="177" spans="38:38" ht="26.25" customHeight="1">
      <c r="AL177" s="149"/>
    </row>
    <row r="178" spans="38:38" ht="26.25" customHeight="1">
      <c r="AL178" s="149"/>
    </row>
    <row r="179" spans="38:38" ht="26.25" customHeight="1">
      <c r="AL179" s="149"/>
    </row>
    <row r="180" spans="38:38" ht="26.25" customHeight="1">
      <c r="AL180" s="149"/>
    </row>
    <row r="181" spans="38:38" ht="26.25" customHeight="1">
      <c r="AL181" s="149"/>
    </row>
    <row r="182" spans="38:38" ht="26.25" customHeight="1">
      <c r="AL182" s="149"/>
    </row>
    <row r="183" spans="38:38" ht="26.25" customHeight="1">
      <c r="AL183" s="149"/>
    </row>
    <row r="184" spans="38:38" ht="26.25" customHeight="1">
      <c r="AL184" s="149"/>
    </row>
    <row r="185" spans="38:38" ht="26.25" customHeight="1">
      <c r="AL185" s="149"/>
    </row>
    <row r="186" spans="38:38" ht="26.25" customHeight="1">
      <c r="AL186" s="149"/>
    </row>
    <row r="187" spans="38:38" ht="26.25" customHeight="1">
      <c r="AL187" s="149"/>
    </row>
    <row r="188" spans="38:38" ht="26.25" customHeight="1">
      <c r="AL188" s="149"/>
    </row>
    <row r="189" spans="38:38" ht="26.25" customHeight="1">
      <c r="AL189" s="149"/>
    </row>
    <row r="190" spans="38:38" ht="26.25" customHeight="1">
      <c r="AL190" s="149"/>
    </row>
    <row r="191" spans="38:38" ht="26.25" customHeight="1">
      <c r="AL191" s="149"/>
    </row>
    <row r="192" spans="38:38" ht="26.25" customHeight="1">
      <c r="AL192" s="149"/>
    </row>
    <row r="193" spans="38:38" ht="26.25" customHeight="1">
      <c r="AL193" s="149"/>
    </row>
    <row r="194" spans="38:38" ht="26.25" customHeight="1">
      <c r="AL194" s="149"/>
    </row>
    <row r="195" spans="38:38" ht="26.25" customHeight="1">
      <c r="AL195" s="149"/>
    </row>
    <row r="196" spans="38:38" ht="26.25" customHeight="1">
      <c r="AL196" s="149"/>
    </row>
    <row r="197" spans="38:38" ht="26.25" customHeight="1">
      <c r="AL197" s="149"/>
    </row>
    <row r="198" spans="38:38" ht="26.25" customHeight="1">
      <c r="AL198" s="149"/>
    </row>
    <row r="199" spans="38:38" ht="26.25" customHeight="1">
      <c r="AL199" s="149"/>
    </row>
    <row r="200" spans="38:38" ht="26.25" customHeight="1">
      <c r="AL200" s="149"/>
    </row>
    <row r="201" spans="38:38" ht="26.25" customHeight="1">
      <c r="AL201" s="149"/>
    </row>
    <row r="202" spans="38:38" ht="26.25" customHeight="1">
      <c r="AL202" s="149"/>
    </row>
    <row r="203" spans="38:38" ht="26.25" customHeight="1">
      <c r="AL203" s="149"/>
    </row>
    <row r="204" spans="38:38" ht="26.25" customHeight="1">
      <c r="AL204" s="149"/>
    </row>
    <row r="205" spans="38:38" ht="26.25" customHeight="1">
      <c r="AL205" s="149"/>
    </row>
    <row r="206" spans="38:38" ht="26.25" customHeight="1">
      <c r="AL206" s="149"/>
    </row>
    <row r="207" spans="38:38" ht="26.25" customHeight="1">
      <c r="AL207" s="149"/>
    </row>
    <row r="208" spans="38:38" ht="26.25" customHeight="1">
      <c r="AL208" s="149"/>
    </row>
    <row r="209" spans="38:38" ht="26.25" customHeight="1">
      <c r="AL209" s="149"/>
    </row>
    <row r="210" spans="38:38" ht="26.25" customHeight="1">
      <c r="AL210" s="149"/>
    </row>
    <row r="211" spans="38:38" ht="26.25" customHeight="1">
      <c r="AL211" s="149"/>
    </row>
    <row r="212" spans="38:38" ht="26.25" customHeight="1">
      <c r="AL212" s="149"/>
    </row>
    <row r="213" spans="38:38" ht="26.25" customHeight="1">
      <c r="AL213" s="149"/>
    </row>
    <row r="214" spans="38:38" ht="26.25" customHeight="1">
      <c r="AL214" s="149"/>
    </row>
    <row r="215" spans="38:38" ht="26.25" customHeight="1">
      <c r="AL215" s="149"/>
    </row>
    <row r="216" spans="38:38" ht="26.25" customHeight="1">
      <c r="AL216" s="149"/>
    </row>
    <row r="217" spans="38:38" ht="26.25" customHeight="1">
      <c r="AL217" s="149"/>
    </row>
    <row r="218" spans="38:38" ht="26.25" customHeight="1">
      <c r="AL218" s="149"/>
    </row>
    <row r="219" spans="38:38" ht="26.25" customHeight="1">
      <c r="AL219" s="149"/>
    </row>
    <row r="220" spans="38:38" ht="26.25" customHeight="1">
      <c r="AL220" s="149"/>
    </row>
    <row r="221" spans="38:38" ht="26.25" customHeight="1">
      <c r="AL221" s="149"/>
    </row>
    <row r="222" spans="38:38" ht="26.25" customHeight="1">
      <c r="AL222" s="149"/>
    </row>
    <row r="223" spans="38:38" ht="26.25" customHeight="1">
      <c r="AL223" s="149"/>
    </row>
    <row r="224" spans="38:38" ht="26.25" customHeight="1">
      <c r="AL224" s="149"/>
    </row>
    <row r="225" spans="38:38" ht="26.25" customHeight="1">
      <c r="AL225" s="149"/>
    </row>
    <row r="226" spans="38:38" ht="26.25" customHeight="1">
      <c r="AL226" s="149"/>
    </row>
    <row r="227" spans="38:38" ht="26.25" customHeight="1">
      <c r="AL227" s="149"/>
    </row>
    <row r="228" spans="38:38" ht="26.25" customHeight="1">
      <c r="AL228" s="149"/>
    </row>
    <row r="229" spans="38:38" ht="26.25" customHeight="1">
      <c r="AL229" s="149"/>
    </row>
    <row r="230" spans="38:38" ht="26.25" customHeight="1">
      <c r="AL230" s="149"/>
    </row>
    <row r="231" spans="38:38" ht="26.25" customHeight="1">
      <c r="AL231" s="149"/>
    </row>
    <row r="232" spans="38:38" ht="26.25" customHeight="1">
      <c r="AL232" s="149"/>
    </row>
    <row r="233" spans="38:38" ht="26.25" customHeight="1">
      <c r="AL233" s="149"/>
    </row>
    <row r="234" spans="38:38" ht="26.25" customHeight="1">
      <c r="AL234" s="149"/>
    </row>
    <row r="235" spans="38:38" ht="26.25" customHeight="1">
      <c r="AL235" s="149"/>
    </row>
    <row r="236" spans="38:38" ht="26.25" customHeight="1">
      <c r="AL236" s="149"/>
    </row>
    <row r="237" spans="38:38" ht="26.25" customHeight="1">
      <c r="AL237" s="149"/>
    </row>
    <row r="238" spans="38:38" ht="26.25" customHeight="1">
      <c r="AL238" s="149"/>
    </row>
    <row r="239" spans="38:38" ht="26.25" customHeight="1">
      <c r="AL239" s="149"/>
    </row>
    <row r="240" spans="38:38" ht="26.25" customHeight="1">
      <c r="AL240" s="149"/>
    </row>
    <row r="241" spans="38:38" ht="26.25" customHeight="1">
      <c r="AL241" s="149"/>
    </row>
    <row r="242" spans="38:38" ht="26.25" customHeight="1">
      <c r="AL242" s="149"/>
    </row>
    <row r="243" spans="38:38" ht="26.25" customHeight="1">
      <c r="AL243" s="149"/>
    </row>
    <row r="244" spans="38:38" ht="26.25" customHeight="1">
      <c r="AL244" s="149"/>
    </row>
    <row r="245" spans="38:38" ht="26.25" customHeight="1">
      <c r="AL245" s="149"/>
    </row>
    <row r="246" spans="38:38" ht="26.25" customHeight="1">
      <c r="AL246" s="149"/>
    </row>
    <row r="247" spans="38:38" ht="26.25" customHeight="1">
      <c r="AL247" s="149"/>
    </row>
    <row r="248" spans="38:38" ht="26.25" customHeight="1">
      <c r="AL248" s="149"/>
    </row>
    <row r="249" spans="38:38" ht="26.25" customHeight="1">
      <c r="AL249" s="149"/>
    </row>
    <row r="250" spans="38:38" ht="26.25" customHeight="1">
      <c r="AL250" s="149"/>
    </row>
    <row r="251" spans="38:38" ht="26.25" customHeight="1">
      <c r="AL251" s="149"/>
    </row>
    <row r="252" spans="38:38" ht="26.25" customHeight="1">
      <c r="AL252" s="149"/>
    </row>
    <row r="253" spans="38:38" ht="26.25" customHeight="1">
      <c r="AL253" s="149"/>
    </row>
    <row r="254" spans="38:38" ht="26.25" customHeight="1">
      <c r="AL254" s="149"/>
    </row>
    <row r="255" spans="38:38" ht="26.25" customHeight="1">
      <c r="AL255" s="149"/>
    </row>
    <row r="256" spans="38:38" ht="26.25" customHeight="1">
      <c r="AL256" s="149"/>
    </row>
    <row r="257" spans="38:38" ht="26.25" customHeight="1">
      <c r="AL257" s="149"/>
    </row>
    <row r="258" spans="38:38" ht="26.25" customHeight="1">
      <c r="AL258" s="149"/>
    </row>
    <row r="259" spans="38:38" ht="26.25" customHeight="1">
      <c r="AL259" s="149"/>
    </row>
    <row r="260" spans="38:38" ht="26.25" customHeight="1">
      <c r="AL260" s="149"/>
    </row>
    <row r="261" spans="38:38" ht="26.25" customHeight="1">
      <c r="AL261" s="149"/>
    </row>
    <row r="262" spans="38:38" ht="26.25" customHeight="1">
      <c r="AL262" s="149"/>
    </row>
    <row r="263" spans="38:38" ht="26.25" customHeight="1">
      <c r="AL263" s="149"/>
    </row>
    <row r="264" spans="38:38" ht="26.25" customHeight="1">
      <c r="AL264" s="149"/>
    </row>
    <row r="265" spans="38:38" ht="26.25" customHeight="1">
      <c r="AL265" s="149"/>
    </row>
    <row r="266" spans="38:38" ht="26.25" customHeight="1">
      <c r="AL266" s="149"/>
    </row>
    <row r="267" spans="38:38" ht="26.25" customHeight="1">
      <c r="AL267" s="149"/>
    </row>
    <row r="268" spans="38:38" ht="26.25" customHeight="1">
      <c r="AL268" s="149"/>
    </row>
    <row r="269" spans="38:38" ht="26.25" customHeight="1">
      <c r="AL269" s="149"/>
    </row>
    <row r="270" spans="38:38" ht="26.25" customHeight="1">
      <c r="AL270" s="149"/>
    </row>
    <row r="271" spans="38:38" ht="26.25" customHeight="1">
      <c r="AL271" s="149"/>
    </row>
    <row r="272" spans="38:38" ht="26.25" customHeight="1">
      <c r="AL272" s="149"/>
    </row>
    <row r="273" spans="38:38" ht="26.25" customHeight="1">
      <c r="AL273" s="149"/>
    </row>
    <row r="274" spans="38:38" ht="26.25" customHeight="1">
      <c r="AL274" s="149"/>
    </row>
    <row r="275" spans="38:38" ht="26.25" customHeight="1">
      <c r="AL275" s="149"/>
    </row>
    <row r="276" spans="38:38" ht="26.25" customHeight="1">
      <c r="AL276" s="149"/>
    </row>
    <row r="277" spans="38:38" ht="26.25" customHeight="1">
      <c r="AL277" s="149"/>
    </row>
    <row r="278" spans="38:38" ht="26.25" customHeight="1">
      <c r="AL278" s="149"/>
    </row>
    <row r="279" spans="38:38" ht="26.25" customHeight="1">
      <c r="AL279" s="149"/>
    </row>
    <row r="280" spans="38:38" ht="26.25" customHeight="1">
      <c r="AL280" s="149"/>
    </row>
    <row r="281" spans="38:38" ht="26.25" customHeight="1">
      <c r="AL281" s="149"/>
    </row>
    <row r="282" spans="38:38" ht="26.25" customHeight="1">
      <c r="AL282" s="149"/>
    </row>
    <row r="283" spans="38:38" ht="26.25" customHeight="1">
      <c r="AL283" s="149"/>
    </row>
  </sheetData>
  <mergeCells count="5">
    <mergeCell ref="Z2:AA2"/>
    <mergeCell ref="AL2:AM2"/>
    <mergeCell ref="V3:AB3"/>
    <mergeCell ref="AH3:AN3"/>
    <mergeCell ref="B15:AB15"/>
  </mergeCells>
  <phoneticPr fontId="4"/>
  <pageMargins left="0.74803149606299213" right="0.35433070866141736" top="0.78740157480314965" bottom="0.51181102362204722" header="0.23622047244094491"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27BB4-A1AC-4B2F-ADD2-7DA72E78E216}">
  <dimension ref="B1:W430"/>
  <sheetViews>
    <sheetView zoomScaleNormal="100" workbookViewId="0">
      <selection activeCell="M7" sqref="M7"/>
    </sheetView>
  </sheetViews>
  <sheetFormatPr defaultColWidth="3.77734375" defaultRowHeight="13.2"/>
  <cols>
    <col min="1" max="1" width="2.6640625" style="150" customWidth="1"/>
    <col min="2" max="23" width="3.77734375" style="150" bestFit="1" customWidth="1"/>
    <col min="24" max="24" width="3" style="150" customWidth="1"/>
    <col min="25" max="25" width="3.77734375" style="150" bestFit="1" customWidth="1"/>
    <col min="26" max="16384" width="3.77734375" style="150"/>
  </cols>
  <sheetData>
    <row r="1" spans="2:3">
      <c r="B1" s="150" t="s">
        <v>16</v>
      </c>
    </row>
    <row r="3" spans="2:3">
      <c r="B3" s="150" t="s">
        <v>17</v>
      </c>
    </row>
    <row r="7" spans="2:3">
      <c r="B7" s="150" t="s">
        <v>18</v>
      </c>
    </row>
    <row r="9" spans="2:3">
      <c r="B9" s="150" t="s">
        <v>19</v>
      </c>
    </row>
    <row r="10" spans="2:3">
      <c r="B10" s="150" t="s">
        <v>20</v>
      </c>
    </row>
    <row r="11" spans="2:3">
      <c r="C11" s="150" t="s">
        <v>21</v>
      </c>
    </row>
    <row r="12" spans="2:3">
      <c r="C12" s="150" t="s">
        <v>22</v>
      </c>
    </row>
    <row r="13" spans="2:3">
      <c r="C13" s="150" t="s">
        <v>23</v>
      </c>
    </row>
    <row r="16" spans="2:3">
      <c r="B16" s="150" t="s">
        <v>24</v>
      </c>
    </row>
    <row r="18" spans="2:3">
      <c r="B18" s="150" t="s">
        <v>25</v>
      </c>
    </row>
    <row r="19" spans="2:3">
      <c r="B19" s="150" t="s">
        <v>26</v>
      </c>
    </row>
    <row r="20" spans="2:3">
      <c r="C20" s="150" t="s">
        <v>27</v>
      </c>
    </row>
    <row r="21" spans="2:3">
      <c r="C21" s="150" t="s">
        <v>28</v>
      </c>
    </row>
    <row r="23" spans="2:3">
      <c r="B23" s="150" t="s">
        <v>29</v>
      </c>
    </row>
    <row r="24" spans="2:3">
      <c r="B24" s="150" t="s">
        <v>30</v>
      </c>
    </row>
    <row r="25" spans="2:3">
      <c r="C25" s="150" t="s">
        <v>31</v>
      </c>
    </row>
    <row r="26" spans="2:3">
      <c r="C26" s="150" t="s">
        <v>32</v>
      </c>
    </row>
    <row r="27" spans="2:3">
      <c r="C27" s="150" t="s">
        <v>33</v>
      </c>
    </row>
    <row r="29" spans="2:3">
      <c r="B29" s="150" t="s">
        <v>34</v>
      </c>
    </row>
    <row r="30" spans="2:3">
      <c r="C30" s="150" t="s">
        <v>35</v>
      </c>
    </row>
    <row r="32" spans="2:3">
      <c r="B32" s="150" t="s">
        <v>36</v>
      </c>
    </row>
    <row r="33" spans="2:4">
      <c r="B33" s="150" t="s">
        <v>37</v>
      </c>
    </row>
    <row r="34" spans="2:4">
      <c r="C34" s="150" t="s">
        <v>38</v>
      </c>
    </row>
    <row r="35" spans="2:4">
      <c r="D35" s="150" t="s">
        <v>39</v>
      </c>
    </row>
    <row r="36" spans="2:4">
      <c r="C36" s="150" t="s">
        <v>40</v>
      </c>
    </row>
    <row r="37" spans="2:4">
      <c r="D37" s="150" t="s">
        <v>41</v>
      </c>
    </row>
    <row r="39" spans="2:4">
      <c r="B39" s="150" t="s">
        <v>42</v>
      </c>
    </row>
    <row r="40" spans="2:4">
      <c r="B40" s="150" t="s">
        <v>43</v>
      </c>
    </row>
    <row r="41" spans="2:4">
      <c r="C41" s="150" t="s">
        <v>44</v>
      </c>
    </row>
    <row r="42" spans="2:4">
      <c r="C42" s="150" t="s">
        <v>45</v>
      </c>
    </row>
    <row r="43" spans="2:4">
      <c r="B43" s="150" t="s">
        <v>46</v>
      </c>
    </row>
    <row r="44" spans="2:4">
      <c r="B44" s="150" t="s">
        <v>47</v>
      </c>
    </row>
    <row r="45" spans="2:4">
      <c r="B45" s="150" t="s">
        <v>48</v>
      </c>
    </row>
    <row r="47" spans="2:4">
      <c r="B47" s="150" t="s">
        <v>49</v>
      </c>
    </row>
    <row r="48" spans="2:4">
      <c r="B48" s="150" t="s">
        <v>50</v>
      </c>
    </row>
    <row r="50" spans="2:3">
      <c r="B50" s="150" t="s">
        <v>51</v>
      </c>
    </row>
    <row r="51" spans="2:3">
      <c r="B51" s="150" t="s">
        <v>52</v>
      </c>
    </row>
    <row r="52" spans="2:3">
      <c r="C52" s="150" t="s">
        <v>53</v>
      </c>
    </row>
    <row r="54" spans="2:3">
      <c r="B54" s="150" t="s">
        <v>54</v>
      </c>
    </row>
    <row r="55" spans="2:3">
      <c r="B55" s="150" t="s">
        <v>55</v>
      </c>
    </row>
    <row r="56" spans="2:3">
      <c r="C56" s="150" t="s">
        <v>56</v>
      </c>
    </row>
    <row r="57" spans="2:3">
      <c r="C57" s="150" t="s">
        <v>57</v>
      </c>
    </row>
    <row r="58" spans="2:3">
      <c r="B58" s="150" t="s">
        <v>58</v>
      </c>
    </row>
    <row r="59" spans="2:3">
      <c r="C59" s="150" t="s">
        <v>59</v>
      </c>
    </row>
    <row r="61" spans="2:3">
      <c r="B61" s="150" t="s">
        <v>60</v>
      </c>
    </row>
    <row r="62" spans="2:3">
      <c r="B62" s="150" t="s">
        <v>61</v>
      </c>
    </row>
    <row r="64" spans="2:3">
      <c r="B64" s="150" t="s">
        <v>62</v>
      </c>
    </row>
    <row r="65" spans="2:3">
      <c r="B65" s="150" t="s">
        <v>63</v>
      </c>
    </row>
    <row r="66" spans="2:3">
      <c r="C66" s="150" t="s">
        <v>64</v>
      </c>
    </row>
    <row r="68" spans="2:3">
      <c r="B68" s="150" t="s">
        <v>65</v>
      </c>
    </row>
    <row r="69" spans="2:3">
      <c r="B69" s="150" t="s">
        <v>66</v>
      </c>
    </row>
    <row r="70" spans="2:3">
      <c r="C70" s="150" t="s">
        <v>67</v>
      </c>
    </row>
    <row r="72" spans="2:3">
      <c r="B72" s="150" t="s">
        <v>68</v>
      </c>
    </row>
    <row r="73" spans="2:3">
      <c r="B73" s="150" t="s">
        <v>69</v>
      </c>
    </row>
    <row r="74" spans="2:3">
      <c r="B74" s="150" t="s">
        <v>70</v>
      </c>
    </row>
    <row r="75" spans="2:3">
      <c r="B75" s="150" t="s">
        <v>71</v>
      </c>
    </row>
    <row r="76" spans="2:3">
      <c r="B76" s="150" t="s">
        <v>72</v>
      </c>
    </row>
    <row r="77" spans="2:3">
      <c r="B77" s="150" t="s">
        <v>73</v>
      </c>
    </row>
    <row r="78" spans="2:3">
      <c r="B78" s="150" t="s">
        <v>74</v>
      </c>
    </row>
    <row r="79" spans="2:3">
      <c r="B79" s="150" t="s">
        <v>75</v>
      </c>
    </row>
    <row r="80" spans="2:3">
      <c r="B80" s="150" t="s">
        <v>76</v>
      </c>
    </row>
    <row r="81" spans="2:2">
      <c r="B81" s="150" t="s">
        <v>77</v>
      </c>
    </row>
    <row r="82" spans="2:2">
      <c r="B82" s="150" t="s">
        <v>78</v>
      </c>
    </row>
    <row r="83" spans="2:2">
      <c r="B83" s="150" t="s">
        <v>79</v>
      </c>
    </row>
    <row r="84" spans="2:2">
      <c r="B84" s="150" t="s">
        <v>80</v>
      </c>
    </row>
    <row r="85" spans="2:2">
      <c r="B85" s="150" t="s">
        <v>81</v>
      </c>
    </row>
    <row r="86" spans="2:2">
      <c r="B86" s="150" t="s">
        <v>82</v>
      </c>
    </row>
    <row r="119" spans="2:3">
      <c r="B119" s="150" t="s">
        <v>83</v>
      </c>
    </row>
    <row r="121" spans="2:3">
      <c r="B121" s="150" t="s">
        <v>84</v>
      </c>
    </row>
    <row r="125" spans="2:3">
      <c r="B125" s="150" t="s">
        <v>85</v>
      </c>
    </row>
    <row r="126" spans="2:3">
      <c r="C126" s="150" t="s">
        <v>86</v>
      </c>
    </row>
    <row r="127" spans="2:3">
      <c r="C127" s="150" t="s">
        <v>87</v>
      </c>
    </row>
    <row r="128" spans="2:3">
      <c r="C128" s="150" t="s">
        <v>88</v>
      </c>
    </row>
    <row r="129" spans="2:3">
      <c r="C129" s="150" t="s">
        <v>89</v>
      </c>
    </row>
    <row r="131" spans="2:3">
      <c r="B131" s="150" t="s">
        <v>90</v>
      </c>
    </row>
    <row r="132" spans="2:3">
      <c r="C132" s="150" t="s">
        <v>91</v>
      </c>
    </row>
    <row r="133" spans="2:3">
      <c r="C133" s="150" t="s">
        <v>92</v>
      </c>
    </row>
    <row r="135" spans="2:3">
      <c r="B135" s="150" t="s">
        <v>93</v>
      </c>
    </row>
    <row r="136" spans="2:3">
      <c r="C136" s="150" t="s">
        <v>94</v>
      </c>
    </row>
    <row r="138" spans="2:3">
      <c r="B138" s="150" t="s">
        <v>95</v>
      </c>
    </row>
    <row r="139" spans="2:3">
      <c r="C139" s="150" t="s">
        <v>94</v>
      </c>
    </row>
    <row r="141" spans="2:3">
      <c r="B141" s="150" t="s">
        <v>96</v>
      </c>
    </row>
    <row r="142" spans="2:3">
      <c r="B142" s="150" t="s">
        <v>97</v>
      </c>
    </row>
    <row r="143" spans="2:3">
      <c r="B143" s="150" t="s">
        <v>98</v>
      </c>
    </row>
    <row r="144" spans="2:3">
      <c r="B144" s="150" t="s">
        <v>99</v>
      </c>
    </row>
    <row r="146" spans="2:4">
      <c r="B146" s="150" t="s">
        <v>100</v>
      </c>
    </row>
    <row r="147" spans="2:4">
      <c r="C147" s="150" t="s">
        <v>101</v>
      </c>
    </row>
    <row r="148" spans="2:4">
      <c r="C148" s="150" t="s">
        <v>102</v>
      </c>
    </row>
    <row r="150" spans="2:4">
      <c r="B150" s="150" t="s">
        <v>103</v>
      </c>
    </row>
    <row r="151" spans="2:4">
      <c r="C151" s="150" t="s">
        <v>104</v>
      </c>
    </row>
    <row r="152" spans="2:4">
      <c r="D152" s="150" t="s">
        <v>105</v>
      </c>
    </row>
    <row r="153" spans="2:4">
      <c r="C153" s="150" t="s">
        <v>106</v>
      </c>
    </row>
    <row r="154" spans="2:4">
      <c r="D154" s="150" t="s">
        <v>107</v>
      </c>
    </row>
    <row r="155" spans="2:4">
      <c r="D155" s="150" t="s">
        <v>108</v>
      </c>
    </row>
    <row r="156" spans="2:4">
      <c r="D156" s="150" t="s">
        <v>109</v>
      </c>
    </row>
    <row r="157" spans="2:4">
      <c r="D157" s="150" t="s">
        <v>110</v>
      </c>
    </row>
    <row r="158" spans="2:4">
      <c r="D158" s="150" t="s">
        <v>111</v>
      </c>
    </row>
    <row r="159" spans="2:4">
      <c r="D159" s="150" t="s">
        <v>112</v>
      </c>
    </row>
    <row r="160" spans="2:4">
      <c r="D160" s="150" t="s">
        <v>113</v>
      </c>
    </row>
    <row r="161" spans="3:16">
      <c r="C161" s="150" t="s">
        <v>114</v>
      </c>
    </row>
    <row r="162" spans="3:16">
      <c r="D162" s="150" t="s">
        <v>115</v>
      </c>
      <c r="J162" s="161">
        <f>+E267-45</f>
        <v>45084</v>
      </c>
      <c r="K162" s="161"/>
      <c r="L162" s="161"/>
      <c r="M162" s="161"/>
      <c r="N162" s="161"/>
      <c r="O162" s="161"/>
      <c r="P162" s="150" t="s">
        <v>116</v>
      </c>
    </row>
    <row r="163" spans="3:16">
      <c r="D163" s="150" t="s">
        <v>117</v>
      </c>
      <c r="J163" s="161">
        <f>+E270-50</f>
        <v>45135</v>
      </c>
      <c r="K163" s="161"/>
      <c r="L163" s="161"/>
      <c r="M163" s="161"/>
      <c r="N163" s="161"/>
      <c r="O163" s="161"/>
      <c r="P163" s="150" t="s">
        <v>116</v>
      </c>
    </row>
    <row r="164" spans="3:16">
      <c r="D164" s="150" t="s">
        <v>118</v>
      </c>
      <c r="J164" s="161">
        <f>+E272-50</f>
        <v>45170</v>
      </c>
      <c r="K164" s="161"/>
      <c r="L164" s="161"/>
      <c r="M164" s="161"/>
      <c r="N164" s="161"/>
      <c r="O164" s="161"/>
      <c r="P164" s="150" t="s">
        <v>116</v>
      </c>
    </row>
    <row r="165" spans="3:16">
      <c r="D165" s="150" t="s">
        <v>119</v>
      </c>
      <c r="J165" s="161">
        <v>45198</v>
      </c>
      <c r="K165" s="161"/>
      <c r="L165" s="161"/>
      <c r="M165" s="161"/>
      <c r="N165" s="161"/>
      <c r="O165" s="161"/>
      <c r="P165" s="150" t="s">
        <v>116</v>
      </c>
    </row>
    <row r="166" spans="3:16" hidden="1">
      <c r="D166" s="150" t="s">
        <v>120</v>
      </c>
      <c r="J166" s="161">
        <v>45226</v>
      </c>
      <c r="K166" s="161"/>
      <c r="L166" s="161"/>
      <c r="M166" s="161"/>
      <c r="N166" s="161"/>
      <c r="O166" s="161"/>
      <c r="P166" s="150" t="s">
        <v>116</v>
      </c>
    </row>
    <row r="167" spans="3:16" hidden="1">
      <c r="D167" s="150" t="s">
        <v>121</v>
      </c>
      <c r="J167" s="161">
        <f>+E278-50</f>
        <v>45261</v>
      </c>
      <c r="K167" s="161"/>
      <c r="L167" s="161"/>
      <c r="M167" s="161"/>
      <c r="N167" s="161"/>
      <c r="O167" s="161"/>
      <c r="P167" s="150" t="s">
        <v>116</v>
      </c>
    </row>
    <row r="168" spans="3:16" hidden="1">
      <c r="D168" s="150" t="s">
        <v>122</v>
      </c>
      <c r="J168" s="161">
        <v>45278</v>
      </c>
      <c r="K168" s="161"/>
      <c r="L168" s="161"/>
      <c r="M168" s="161"/>
      <c r="N168" s="161"/>
      <c r="O168" s="161"/>
      <c r="P168" s="150" t="s">
        <v>116</v>
      </c>
    </row>
    <row r="169" spans="3:16" hidden="1">
      <c r="D169" s="150" t="s">
        <v>123</v>
      </c>
      <c r="J169" s="161">
        <f t="shared" ref="J169:J172" si="0">+J168</f>
        <v>45278</v>
      </c>
      <c r="K169" s="161"/>
      <c r="L169" s="161"/>
      <c r="M169" s="161"/>
      <c r="N169" s="161"/>
      <c r="O169" s="161"/>
      <c r="P169" s="150" t="s">
        <v>116</v>
      </c>
    </row>
    <row r="170" spans="3:16" hidden="1">
      <c r="D170" s="150" t="s">
        <v>124</v>
      </c>
      <c r="J170" s="161">
        <f t="shared" si="0"/>
        <v>45278</v>
      </c>
      <c r="K170" s="161"/>
      <c r="L170" s="161"/>
      <c r="M170" s="161"/>
      <c r="N170" s="161"/>
      <c r="O170" s="161"/>
      <c r="P170" s="150" t="s">
        <v>116</v>
      </c>
    </row>
    <row r="171" spans="3:16" ht="13.5" hidden="1" customHeight="1">
      <c r="D171" s="150" t="s">
        <v>125</v>
      </c>
      <c r="J171" s="161">
        <f t="shared" si="0"/>
        <v>45278</v>
      </c>
      <c r="K171" s="161"/>
      <c r="L171" s="161"/>
      <c r="M171" s="161"/>
      <c r="N171" s="161"/>
      <c r="O171" s="161"/>
      <c r="P171" s="150" t="s">
        <v>116</v>
      </c>
    </row>
    <row r="172" spans="3:16" ht="13.5" hidden="1" customHeight="1">
      <c r="D172" s="150" t="s">
        <v>126</v>
      </c>
      <c r="J172" s="161">
        <f t="shared" si="0"/>
        <v>45278</v>
      </c>
      <c r="K172" s="161"/>
      <c r="L172" s="161"/>
      <c r="M172" s="161"/>
      <c r="N172" s="161"/>
      <c r="O172" s="161"/>
      <c r="P172" s="150" t="s">
        <v>116</v>
      </c>
    </row>
    <row r="173" spans="3:16">
      <c r="C173" s="150" t="s">
        <v>127</v>
      </c>
    </row>
    <row r="174" spans="3:16">
      <c r="D174" s="150" t="s">
        <v>128</v>
      </c>
    </row>
    <row r="175" spans="3:16">
      <c r="D175" s="150" t="s">
        <v>129</v>
      </c>
    </row>
    <row r="176" spans="3:16">
      <c r="D176" s="150" t="s">
        <v>130</v>
      </c>
    </row>
    <row r="179" spans="2:2">
      <c r="B179" s="150" t="s">
        <v>131</v>
      </c>
    </row>
    <row r="186" spans="2:2">
      <c r="B186" s="150" t="s">
        <v>132</v>
      </c>
    </row>
    <row r="187" spans="2:2">
      <c r="B187" s="150" t="s">
        <v>133</v>
      </c>
    </row>
    <row r="188" spans="2:2">
      <c r="B188" s="150" t="s">
        <v>134</v>
      </c>
    </row>
    <row r="189" spans="2:2">
      <c r="B189" s="150" t="s">
        <v>135</v>
      </c>
    </row>
    <row r="190" spans="2:2">
      <c r="B190" s="150" t="s">
        <v>136</v>
      </c>
    </row>
    <row r="191" spans="2:2">
      <c r="B191" s="150" t="s">
        <v>137</v>
      </c>
    </row>
    <row r="192" spans="2:2">
      <c r="B192" s="150" t="s">
        <v>138</v>
      </c>
    </row>
    <row r="193" spans="2:3">
      <c r="B193" s="150" t="s">
        <v>139</v>
      </c>
    </row>
    <row r="194" spans="2:3">
      <c r="B194" s="150" t="s">
        <v>140</v>
      </c>
    </row>
    <row r="196" spans="2:3">
      <c r="B196" s="150" t="s">
        <v>141</v>
      </c>
    </row>
    <row r="197" spans="2:3">
      <c r="B197" s="150" t="s">
        <v>142</v>
      </c>
    </row>
    <row r="198" spans="2:3">
      <c r="B198" s="151" t="s">
        <v>143</v>
      </c>
      <c r="C198" s="152"/>
    </row>
    <row r="199" spans="2:3">
      <c r="B199" s="151" t="s">
        <v>144</v>
      </c>
    </row>
    <row r="246" spans="2:3">
      <c r="B246" s="150" t="s">
        <v>145</v>
      </c>
    </row>
    <row r="248" spans="2:3">
      <c r="B248" s="150" t="s">
        <v>146</v>
      </c>
    </row>
    <row r="251" spans="2:3">
      <c r="B251" s="150" t="s">
        <v>147</v>
      </c>
    </row>
    <row r="252" spans="2:3">
      <c r="C252" s="150" t="s">
        <v>148</v>
      </c>
    </row>
    <row r="253" spans="2:3">
      <c r="C253" s="150" t="s">
        <v>149</v>
      </c>
    </row>
    <row r="254" spans="2:3">
      <c r="C254" s="150" t="s">
        <v>150</v>
      </c>
    </row>
    <row r="256" spans="2:3">
      <c r="B256" s="150" t="s">
        <v>151</v>
      </c>
    </row>
    <row r="257" spans="2:23">
      <c r="C257" s="150" t="s">
        <v>152</v>
      </c>
    </row>
    <row r="258" spans="2:23">
      <c r="C258" s="150" t="s">
        <v>153</v>
      </c>
    </row>
    <row r="259" spans="2:23">
      <c r="C259" s="150" t="s">
        <v>154</v>
      </c>
    </row>
    <row r="260" spans="2:23">
      <c r="C260" s="150" t="s">
        <v>155</v>
      </c>
    </row>
    <row r="262" spans="2:23">
      <c r="B262" s="150" t="s">
        <v>156</v>
      </c>
    </row>
    <row r="263" spans="2:23">
      <c r="C263" s="150" t="s">
        <v>157</v>
      </c>
    </row>
    <row r="264" spans="2:23">
      <c r="C264" s="150" t="s">
        <v>158</v>
      </c>
    </row>
    <row r="265" spans="2:23">
      <c r="C265" s="150" t="s">
        <v>159</v>
      </c>
    </row>
    <row r="266" spans="2:23">
      <c r="J266" s="153"/>
      <c r="K266" s="153"/>
    </row>
    <row r="267" spans="2:23">
      <c r="C267" s="150" t="s">
        <v>160</v>
      </c>
      <c r="E267" s="160">
        <v>45129</v>
      </c>
      <c r="F267" s="160"/>
      <c r="G267" s="160"/>
      <c r="H267" s="160"/>
      <c r="I267" s="160"/>
      <c r="J267" s="160"/>
      <c r="K267" s="150" t="s">
        <v>161</v>
      </c>
    </row>
    <row r="268" spans="2:23">
      <c r="E268" s="159" t="str">
        <f>[6]第1回お知らせ!D70</f>
        <v>品川フロントビル会議室</v>
      </c>
      <c r="F268" s="159"/>
      <c r="G268" s="159"/>
      <c r="H268" s="159"/>
      <c r="I268" s="159"/>
      <c r="J268" s="159"/>
      <c r="K268" s="159"/>
      <c r="L268" s="159"/>
      <c r="M268" s="159"/>
    </row>
    <row r="269" spans="2:23">
      <c r="E269" s="159" t="str">
        <f>[6]第1回お知らせ!D71</f>
        <v>東京都港区港南2-3-13品川フロントビル Ｂ１階</v>
      </c>
      <c r="F269" s="159"/>
      <c r="G269" s="159"/>
      <c r="H269" s="159"/>
      <c r="I269" s="159"/>
      <c r="J269" s="159"/>
      <c r="K269" s="159"/>
      <c r="L269" s="159"/>
      <c r="M269" s="159"/>
      <c r="N269" s="159"/>
      <c r="O269" s="159"/>
      <c r="P269" s="159"/>
      <c r="Q269" s="159"/>
      <c r="R269" s="159"/>
      <c r="S269" s="159"/>
      <c r="T269" s="159"/>
      <c r="U269" s="159"/>
      <c r="V269" s="159"/>
      <c r="W269" s="159"/>
    </row>
    <row r="270" spans="2:23">
      <c r="C270" s="150" t="s">
        <v>162</v>
      </c>
      <c r="E270" s="158">
        <v>45185</v>
      </c>
      <c r="F270" s="158"/>
      <c r="G270" s="158"/>
      <c r="H270" s="158"/>
      <c r="I270" s="158"/>
      <c r="J270" s="158"/>
    </row>
    <row r="271" spans="2:23">
      <c r="E271" s="150" t="s">
        <v>163</v>
      </c>
      <c r="K271" s="153"/>
    </row>
    <row r="272" spans="2:23">
      <c r="C272" s="150" t="s">
        <v>164</v>
      </c>
      <c r="E272" s="158">
        <v>45220</v>
      </c>
      <c r="F272" s="158"/>
      <c r="G272" s="158"/>
      <c r="H272" s="158"/>
      <c r="I272" s="158"/>
      <c r="J272" s="158"/>
    </row>
    <row r="273" spans="3:11">
      <c r="E273" s="150" t="s">
        <v>163</v>
      </c>
      <c r="K273" s="153"/>
    </row>
    <row r="274" spans="3:11">
      <c r="C274" s="150" t="s">
        <v>165</v>
      </c>
      <c r="E274" s="158">
        <v>45248</v>
      </c>
      <c r="F274" s="158"/>
      <c r="G274" s="158"/>
      <c r="H274" s="158"/>
      <c r="I274" s="158"/>
      <c r="J274" s="158"/>
    </row>
    <row r="275" spans="3:11">
      <c r="E275" s="150" t="s">
        <v>163</v>
      </c>
      <c r="K275" s="153"/>
    </row>
    <row r="276" spans="3:11" hidden="1">
      <c r="C276" s="150" t="s">
        <v>166</v>
      </c>
      <c r="E276" s="158">
        <v>45276</v>
      </c>
      <c r="F276" s="158"/>
      <c r="G276" s="158"/>
      <c r="H276" s="158"/>
      <c r="I276" s="158"/>
      <c r="J276" s="158"/>
      <c r="K276" s="153"/>
    </row>
    <row r="277" spans="3:11" hidden="1">
      <c r="E277" s="150" t="s">
        <v>163</v>
      </c>
      <c r="K277" s="153"/>
    </row>
    <row r="278" spans="3:11" hidden="1">
      <c r="C278" s="150" t="s">
        <v>167</v>
      </c>
      <c r="E278" s="158">
        <v>45311</v>
      </c>
      <c r="F278" s="158"/>
      <c r="G278" s="158"/>
      <c r="H278" s="158"/>
      <c r="I278" s="158"/>
      <c r="J278" s="158"/>
      <c r="K278" s="153"/>
    </row>
    <row r="279" spans="3:11" hidden="1">
      <c r="E279" s="150" t="s">
        <v>163</v>
      </c>
      <c r="K279" s="153"/>
    </row>
    <row r="280" spans="3:11" hidden="1">
      <c r="C280" s="150" t="s">
        <v>168</v>
      </c>
      <c r="E280" s="158">
        <v>45332</v>
      </c>
      <c r="F280" s="158"/>
      <c r="G280" s="158"/>
      <c r="H280" s="158"/>
      <c r="I280" s="158"/>
      <c r="J280" s="158"/>
      <c r="K280" s="153"/>
    </row>
    <row r="281" spans="3:11" hidden="1">
      <c r="E281" s="150" t="s">
        <v>163</v>
      </c>
      <c r="K281" s="153"/>
    </row>
    <row r="282" spans="3:11" hidden="1">
      <c r="C282" s="150" t="s">
        <v>169</v>
      </c>
      <c r="E282" s="158"/>
      <c r="F282" s="158"/>
      <c r="G282" s="158"/>
      <c r="H282" s="158"/>
      <c r="I282" s="158"/>
      <c r="J282" s="158"/>
      <c r="K282" s="153"/>
    </row>
    <row r="283" spans="3:11" hidden="1">
      <c r="E283" s="150" t="s">
        <v>170</v>
      </c>
      <c r="K283" s="153"/>
    </row>
    <row r="284" spans="3:11" hidden="1">
      <c r="C284" s="150" t="s">
        <v>171</v>
      </c>
      <c r="E284" s="158"/>
      <c r="F284" s="158"/>
      <c r="G284" s="158"/>
      <c r="H284" s="158"/>
      <c r="I284" s="158"/>
      <c r="J284" s="158"/>
      <c r="K284" s="153"/>
    </row>
    <row r="285" spans="3:11" hidden="1">
      <c r="E285" s="150" t="s">
        <v>170</v>
      </c>
      <c r="K285" s="153"/>
    </row>
    <row r="286" spans="3:11" hidden="1">
      <c r="C286" s="150" t="s">
        <v>172</v>
      </c>
      <c r="E286" s="158">
        <v>44975</v>
      </c>
      <c r="F286" s="158"/>
      <c r="G286" s="158"/>
      <c r="H286" s="158"/>
      <c r="I286" s="158"/>
      <c r="J286" s="158"/>
      <c r="K286" s="153"/>
    </row>
    <row r="287" spans="3:11" hidden="1">
      <c r="E287" s="150" t="s">
        <v>173</v>
      </c>
      <c r="K287" s="153"/>
    </row>
    <row r="288" spans="3:11" hidden="1">
      <c r="C288" s="150" t="s">
        <v>174</v>
      </c>
      <c r="E288" s="158">
        <v>44989</v>
      </c>
      <c r="F288" s="158"/>
      <c r="G288" s="158"/>
      <c r="H288" s="158"/>
      <c r="I288" s="158"/>
      <c r="J288" s="158"/>
      <c r="K288" s="153"/>
    </row>
    <row r="289" spans="2:11" hidden="1">
      <c r="E289" s="150" t="s">
        <v>170</v>
      </c>
      <c r="K289" s="153"/>
    </row>
    <row r="290" spans="2:11">
      <c r="K290" s="153"/>
    </row>
    <row r="291" spans="2:11">
      <c r="C291" s="150" t="s">
        <v>175</v>
      </c>
    </row>
    <row r="292" spans="2:11">
      <c r="B292" s="150" t="s">
        <v>176</v>
      </c>
      <c r="D292" s="150" t="s">
        <v>177</v>
      </c>
    </row>
    <row r="319" spans="2:2">
      <c r="B319" s="150" t="s">
        <v>178</v>
      </c>
    </row>
    <row r="322" spans="2:23">
      <c r="B322" s="150" t="s">
        <v>147</v>
      </c>
    </row>
    <row r="323" spans="2:23">
      <c r="C323" s="150" t="s">
        <v>179</v>
      </c>
    </row>
    <row r="324" spans="2:23">
      <c r="C324" s="150" t="s">
        <v>180</v>
      </c>
    </row>
    <row r="325" spans="2:23">
      <c r="C325" s="150" t="s">
        <v>181</v>
      </c>
    </row>
    <row r="326" spans="2:23">
      <c r="C326" s="150" t="s">
        <v>182</v>
      </c>
    </row>
    <row r="327" spans="2:23">
      <c r="C327" s="150" t="s">
        <v>183</v>
      </c>
    </row>
    <row r="329" spans="2:23">
      <c r="B329" s="150" t="s">
        <v>184</v>
      </c>
    </row>
    <row r="330" spans="2:23">
      <c r="C330" s="150" t="s">
        <v>185</v>
      </c>
    </row>
    <row r="331" spans="2:23">
      <c r="C331" s="150" t="s">
        <v>186</v>
      </c>
    </row>
    <row r="332" spans="2:23">
      <c r="C332" s="150" t="s">
        <v>187</v>
      </c>
      <c r="J332" s="153"/>
      <c r="K332" s="153"/>
      <c r="L332" s="153"/>
    </row>
    <row r="333" spans="2:23">
      <c r="D333" s="150" t="str">
        <f>C267</f>
        <v>第１回</v>
      </c>
      <c r="F333" s="160">
        <f>E267</f>
        <v>45129</v>
      </c>
      <c r="G333" s="160"/>
      <c r="H333" s="160"/>
      <c r="I333" s="160"/>
      <c r="J333" s="160"/>
      <c r="K333" s="160"/>
      <c r="L333" s="150" t="str">
        <f>K267</f>
        <v>１３時～１６時</v>
      </c>
    </row>
    <row r="334" spans="2:23">
      <c r="F334" s="159" t="str">
        <f>E268</f>
        <v>品川フロントビル会議室</v>
      </c>
      <c r="G334" s="159"/>
      <c r="H334" s="159"/>
      <c r="I334" s="159"/>
      <c r="J334" s="159"/>
      <c r="K334" s="159"/>
      <c r="L334" s="159"/>
      <c r="M334" s="159"/>
      <c r="N334" s="159"/>
      <c r="O334" s="159"/>
      <c r="P334" s="159"/>
      <c r="Q334" s="159"/>
    </row>
    <row r="335" spans="2:23">
      <c r="F335" s="159" t="str">
        <f>E269</f>
        <v>東京都港区港南2-3-13品川フロントビル Ｂ１階</v>
      </c>
      <c r="G335" s="159"/>
      <c r="H335" s="159"/>
      <c r="I335" s="159"/>
      <c r="J335" s="159"/>
      <c r="K335" s="159"/>
      <c r="L335" s="159"/>
      <c r="M335" s="159"/>
      <c r="N335" s="159"/>
      <c r="O335" s="159"/>
      <c r="P335" s="159"/>
      <c r="Q335" s="159"/>
      <c r="R335" s="159"/>
      <c r="S335" s="159"/>
      <c r="T335" s="159"/>
      <c r="U335" s="159"/>
      <c r="V335" s="159"/>
      <c r="W335" s="159"/>
    </row>
    <row r="336" spans="2:23">
      <c r="D336" s="150" t="str">
        <f>C270</f>
        <v>第２回</v>
      </c>
      <c r="F336" s="158">
        <f t="shared" ref="F336:F355" si="1">E270</f>
        <v>45185</v>
      </c>
      <c r="G336" s="158"/>
      <c r="H336" s="158"/>
      <c r="I336" s="158"/>
      <c r="J336" s="158"/>
      <c r="K336" s="158"/>
    </row>
    <row r="337" spans="4:12">
      <c r="F337" s="153" t="str">
        <f t="shared" si="1"/>
        <v>①９時３０分～１１時３０分　②１３時～１５時　③１６時～１８時</v>
      </c>
      <c r="K337" s="153"/>
      <c r="L337" s="153"/>
    </row>
    <row r="338" spans="4:12">
      <c r="D338" s="150" t="str">
        <f>C272</f>
        <v>第３回</v>
      </c>
      <c r="F338" s="158">
        <f t="shared" si="1"/>
        <v>45220</v>
      </c>
      <c r="G338" s="158"/>
      <c r="H338" s="158"/>
      <c r="I338" s="158"/>
      <c r="J338" s="158"/>
      <c r="K338" s="158"/>
    </row>
    <row r="339" spans="4:12">
      <c r="F339" s="150" t="str">
        <f t="shared" si="1"/>
        <v>①９時３０分～１１時３０分　②１３時～１５時　③１６時～１８時</v>
      </c>
      <c r="K339" s="153"/>
      <c r="L339" s="153"/>
    </row>
    <row r="340" spans="4:12">
      <c r="D340" s="150" t="str">
        <f>C274</f>
        <v>第４回</v>
      </c>
      <c r="F340" s="158">
        <f t="shared" si="1"/>
        <v>45248</v>
      </c>
      <c r="G340" s="158"/>
      <c r="H340" s="158"/>
      <c r="I340" s="158"/>
      <c r="J340" s="158"/>
      <c r="K340" s="158"/>
    </row>
    <row r="341" spans="4:12">
      <c r="F341" s="150" t="str">
        <f t="shared" si="1"/>
        <v>①９時３０分～１１時３０分　②１３時～１５時　③１６時～１８時</v>
      </c>
      <c r="K341" s="153"/>
      <c r="L341" s="153"/>
    </row>
    <row r="342" spans="4:12" hidden="1">
      <c r="D342" s="150" t="str">
        <f>C276</f>
        <v>第５回</v>
      </c>
      <c r="F342" s="158">
        <f t="shared" si="1"/>
        <v>45276</v>
      </c>
      <c r="G342" s="158"/>
      <c r="H342" s="158"/>
      <c r="I342" s="158"/>
      <c r="J342" s="158"/>
      <c r="K342" s="158"/>
    </row>
    <row r="343" spans="4:12" hidden="1">
      <c r="F343" s="150" t="str">
        <f t="shared" si="1"/>
        <v>①９時３０分～１１時３０分　②１３時～１５時　③１６時～１８時</v>
      </c>
      <c r="K343" s="153"/>
      <c r="L343" s="153"/>
    </row>
    <row r="344" spans="4:12" hidden="1">
      <c r="D344" s="150" t="str">
        <f>C278</f>
        <v>第６回</v>
      </c>
      <c r="F344" s="158">
        <f t="shared" si="1"/>
        <v>45311</v>
      </c>
      <c r="G344" s="158"/>
      <c r="H344" s="158"/>
      <c r="I344" s="158"/>
      <c r="J344" s="158"/>
      <c r="K344" s="158"/>
    </row>
    <row r="345" spans="4:12" hidden="1">
      <c r="F345" s="150" t="str">
        <f t="shared" si="1"/>
        <v>①９時３０分～１１時３０分　②１３時～１５時　③１６時～１８時</v>
      </c>
      <c r="K345" s="153"/>
      <c r="L345" s="153"/>
    </row>
    <row r="346" spans="4:12" hidden="1">
      <c r="D346" s="150" t="str">
        <f>C280</f>
        <v>第７回</v>
      </c>
      <c r="F346" s="158">
        <f t="shared" si="1"/>
        <v>45332</v>
      </c>
      <c r="G346" s="158"/>
      <c r="H346" s="158"/>
      <c r="I346" s="158"/>
      <c r="J346" s="158"/>
      <c r="K346" s="158"/>
    </row>
    <row r="347" spans="4:12" hidden="1">
      <c r="F347" s="150" t="str">
        <f t="shared" si="1"/>
        <v>①９時３０分～１１時３０分　②１３時～１５時　③１６時～１８時</v>
      </c>
      <c r="L347" s="153"/>
    </row>
    <row r="348" spans="4:12" hidden="1">
      <c r="D348" s="150" t="str">
        <f>C282</f>
        <v>第８回</v>
      </c>
      <c r="F348" s="158">
        <f t="shared" si="1"/>
        <v>0</v>
      </c>
      <c r="G348" s="158"/>
      <c r="H348" s="158"/>
      <c r="I348" s="158"/>
      <c r="J348" s="158"/>
      <c r="K348" s="158"/>
    </row>
    <row r="349" spans="4:12" hidden="1">
      <c r="F349" s="150" t="str">
        <f t="shared" si="1"/>
        <v>①１０時～１２時　②１４時～１６時　③１７時～１９時</v>
      </c>
      <c r="K349" s="153"/>
      <c r="L349" s="153"/>
    </row>
    <row r="350" spans="4:12" hidden="1">
      <c r="D350" s="150" t="str">
        <f>C284</f>
        <v>第９回</v>
      </c>
      <c r="F350" s="158">
        <f t="shared" si="1"/>
        <v>0</v>
      </c>
      <c r="G350" s="158"/>
      <c r="H350" s="158"/>
      <c r="I350" s="158"/>
      <c r="J350" s="158"/>
      <c r="K350" s="158"/>
    </row>
    <row r="351" spans="4:12" hidden="1">
      <c r="F351" s="150" t="str">
        <f t="shared" si="1"/>
        <v>①１０時～１２時　②１４時～１６時　③１７時～１９時</v>
      </c>
      <c r="K351" s="153"/>
      <c r="L351" s="153"/>
    </row>
    <row r="352" spans="4:12" hidden="1">
      <c r="D352" s="150" t="str">
        <f>C286</f>
        <v>第１０回</v>
      </c>
      <c r="F352" s="158">
        <f t="shared" si="1"/>
        <v>44975</v>
      </c>
      <c r="G352" s="158"/>
      <c r="H352" s="158"/>
      <c r="I352" s="158"/>
      <c r="J352" s="158"/>
      <c r="K352" s="158"/>
    </row>
    <row r="353" spans="2:11" hidden="1">
      <c r="F353" s="150" t="str">
        <f t="shared" si="1"/>
        <v>東京会場(会場については未定)での集合研修</v>
      </c>
    </row>
    <row r="354" spans="2:11" hidden="1">
      <c r="D354" s="150" t="str">
        <f>C288</f>
        <v>第１１回</v>
      </c>
      <c r="F354" s="158">
        <f t="shared" si="1"/>
        <v>44989</v>
      </c>
      <c r="G354" s="158"/>
      <c r="H354" s="158"/>
      <c r="I354" s="158"/>
      <c r="J354" s="158"/>
      <c r="K354" s="158"/>
    </row>
    <row r="355" spans="2:11" hidden="1">
      <c r="F355" s="150" t="str">
        <f t="shared" si="1"/>
        <v>①１０時～１２時　②１４時～１６時　③１７時～１９時</v>
      </c>
    </row>
    <row r="357" spans="2:11">
      <c r="C357" s="150" t="s">
        <v>188</v>
      </c>
    </row>
    <row r="358" spans="2:11">
      <c r="C358" s="150" t="s">
        <v>189</v>
      </c>
    </row>
    <row r="361" spans="2:11">
      <c r="B361" s="150" t="s">
        <v>190</v>
      </c>
    </row>
    <row r="362" spans="2:11">
      <c r="C362" s="150" t="s">
        <v>191</v>
      </c>
    </row>
    <row r="363" spans="2:11">
      <c r="C363" s="150" t="s">
        <v>192</v>
      </c>
    </row>
    <row r="364" spans="2:11">
      <c r="C364" s="150" t="s">
        <v>193</v>
      </c>
    </row>
    <row r="365" spans="2:11">
      <c r="C365" s="150" t="s">
        <v>194</v>
      </c>
    </row>
    <row r="366" spans="2:11">
      <c r="C366" s="150" t="s">
        <v>195</v>
      </c>
    </row>
    <row r="367" spans="2:11">
      <c r="C367" s="150" t="s">
        <v>196</v>
      </c>
    </row>
    <row r="368" spans="2:11">
      <c r="C368" s="150" t="s">
        <v>197</v>
      </c>
    </row>
    <row r="370" spans="2:3">
      <c r="C370" s="150" t="s">
        <v>198</v>
      </c>
    </row>
    <row r="371" spans="2:3">
      <c r="C371" s="150" t="s">
        <v>199</v>
      </c>
    </row>
    <row r="373" spans="2:3">
      <c r="B373" s="150" t="s">
        <v>200</v>
      </c>
    </row>
    <row r="374" spans="2:3">
      <c r="C374" s="150" t="s">
        <v>201</v>
      </c>
    </row>
    <row r="375" spans="2:3">
      <c r="C375" s="150" t="s">
        <v>202</v>
      </c>
    </row>
    <row r="377" spans="2:3">
      <c r="B377" s="150" t="s">
        <v>203</v>
      </c>
    </row>
    <row r="378" spans="2:3">
      <c r="B378" s="150" t="s">
        <v>204</v>
      </c>
    </row>
    <row r="379" spans="2:3">
      <c r="C379" s="150" t="s">
        <v>205</v>
      </c>
    </row>
    <row r="380" spans="2:3">
      <c r="C380" s="150" t="s">
        <v>206</v>
      </c>
    </row>
    <row r="381" spans="2:3">
      <c r="C381" s="150" t="s">
        <v>207</v>
      </c>
    </row>
    <row r="382" spans="2:3">
      <c r="C382" s="150" t="s">
        <v>208</v>
      </c>
    </row>
    <row r="384" spans="2:3">
      <c r="B384" s="150" t="s">
        <v>209</v>
      </c>
    </row>
    <row r="385" spans="2:3">
      <c r="B385" s="150" t="s">
        <v>210</v>
      </c>
    </row>
    <row r="386" spans="2:3">
      <c r="C386" s="150" t="s">
        <v>211</v>
      </c>
    </row>
    <row r="387" spans="2:3">
      <c r="C387" s="150" t="s">
        <v>212</v>
      </c>
    </row>
    <row r="388" spans="2:3">
      <c r="C388" s="150" t="s">
        <v>213</v>
      </c>
    </row>
    <row r="389" spans="2:3">
      <c r="C389" s="150" t="s">
        <v>214</v>
      </c>
    </row>
    <row r="390" spans="2:3">
      <c r="C390" s="150" t="s">
        <v>215</v>
      </c>
    </row>
    <row r="391" spans="2:3">
      <c r="C391" s="150" t="s">
        <v>216</v>
      </c>
    </row>
    <row r="392" spans="2:3">
      <c r="C392" s="150" t="s">
        <v>217</v>
      </c>
    </row>
    <row r="393" spans="2:3">
      <c r="C393" s="150" t="s">
        <v>218</v>
      </c>
    </row>
    <row r="394" spans="2:3">
      <c r="C394" s="150" t="s">
        <v>219</v>
      </c>
    </row>
    <row r="395" spans="2:3">
      <c r="C395" s="150" t="s">
        <v>220</v>
      </c>
    </row>
    <row r="397" spans="2:3">
      <c r="B397" s="150" t="s">
        <v>221</v>
      </c>
    </row>
    <row r="398" spans="2:3">
      <c r="B398" s="150" t="s">
        <v>222</v>
      </c>
    </row>
    <row r="399" spans="2:3">
      <c r="B399" s="150" t="s">
        <v>5</v>
      </c>
    </row>
    <row r="400" spans="2:3">
      <c r="B400" s="150" t="s">
        <v>223</v>
      </c>
    </row>
    <row r="401" spans="2:3">
      <c r="C401" s="150" t="s">
        <v>224</v>
      </c>
    </row>
    <row r="402" spans="2:3">
      <c r="C402" s="150" t="s">
        <v>225</v>
      </c>
    </row>
    <row r="403" spans="2:3">
      <c r="C403" s="150" t="s">
        <v>226</v>
      </c>
    </row>
    <row r="404" spans="2:3">
      <c r="C404" s="150" t="s">
        <v>227</v>
      </c>
    </row>
    <row r="405" spans="2:3">
      <c r="C405" s="150" t="s">
        <v>228</v>
      </c>
    </row>
    <row r="407" spans="2:3">
      <c r="B407" s="150" t="s">
        <v>229</v>
      </c>
    </row>
    <row r="408" spans="2:3">
      <c r="C408" s="150" t="s">
        <v>230</v>
      </c>
    </row>
    <row r="409" spans="2:3">
      <c r="C409" s="150" t="s">
        <v>231</v>
      </c>
    </row>
    <row r="411" spans="2:3">
      <c r="B411" s="150" t="s">
        <v>232</v>
      </c>
    </row>
    <row r="412" spans="2:3">
      <c r="C412" s="150" t="s">
        <v>233</v>
      </c>
    </row>
    <row r="413" spans="2:3">
      <c r="C413" s="150" t="s">
        <v>234</v>
      </c>
    </row>
    <row r="414" spans="2:3">
      <c r="C414" s="150" t="s">
        <v>235</v>
      </c>
    </row>
    <row r="415" spans="2:3">
      <c r="C415" s="150" t="s">
        <v>236</v>
      </c>
    </row>
    <row r="416" spans="2:3">
      <c r="C416" s="150" t="s">
        <v>237</v>
      </c>
    </row>
    <row r="417" spans="2:3">
      <c r="C417" s="150" t="s">
        <v>238</v>
      </c>
    </row>
    <row r="418" spans="2:3">
      <c r="C418" s="150" t="s">
        <v>239</v>
      </c>
    </row>
    <row r="419" spans="2:3">
      <c r="C419" s="150" t="s">
        <v>240</v>
      </c>
    </row>
    <row r="420" spans="2:3">
      <c r="C420" s="150" t="s">
        <v>241</v>
      </c>
    </row>
    <row r="421" spans="2:3">
      <c r="C421" s="150" t="s">
        <v>242</v>
      </c>
    </row>
    <row r="422" spans="2:3">
      <c r="C422" s="150" t="s">
        <v>243</v>
      </c>
    </row>
    <row r="423" spans="2:3">
      <c r="C423" s="150" t="s">
        <v>244</v>
      </c>
    </row>
    <row r="424" spans="2:3">
      <c r="C424" s="150" t="s">
        <v>245</v>
      </c>
    </row>
    <row r="425" spans="2:3">
      <c r="C425" s="150" t="s">
        <v>246</v>
      </c>
    </row>
    <row r="427" spans="2:3">
      <c r="B427" s="150" t="s">
        <v>247</v>
      </c>
    </row>
    <row r="428" spans="2:3">
      <c r="C428" s="150" t="s">
        <v>248</v>
      </c>
    </row>
    <row r="429" spans="2:3">
      <c r="C429" s="150" t="s">
        <v>249</v>
      </c>
    </row>
    <row r="430" spans="2:3">
      <c r="C430" s="150" t="s">
        <v>250</v>
      </c>
    </row>
  </sheetData>
  <mergeCells count="37">
    <mergeCell ref="J172:O172"/>
    <mergeCell ref="J167:O167"/>
    <mergeCell ref="J168:O168"/>
    <mergeCell ref="J169:O169"/>
    <mergeCell ref="J170:O170"/>
    <mergeCell ref="J171:O171"/>
    <mergeCell ref="J162:O162"/>
    <mergeCell ref="J163:O163"/>
    <mergeCell ref="J164:O164"/>
    <mergeCell ref="J165:O165"/>
    <mergeCell ref="J166:O166"/>
    <mergeCell ref="E267:J267"/>
    <mergeCell ref="E268:M268"/>
    <mergeCell ref="E269:W269"/>
    <mergeCell ref="E270:J270"/>
    <mergeCell ref="E272:J272"/>
    <mergeCell ref="E274:J274"/>
    <mergeCell ref="E276:J276"/>
    <mergeCell ref="E278:J278"/>
    <mergeCell ref="E280:J280"/>
    <mergeCell ref="E282:J282"/>
    <mergeCell ref="F350:K350"/>
    <mergeCell ref="F352:K352"/>
    <mergeCell ref="F354:K354"/>
    <mergeCell ref="E284:J284"/>
    <mergeCell ref="E286:J286"/>
    <mergeCell ref="E288:J288"/>
    <mergeCell ref="F334:Q334"/>
    <mergeCell ref="F335:W335"/>
    <mergeCell ref="F336:K336"/>
    <mergeCell ref="F338:K338"/>
    <mergeCell ref="F340:K340"/>
    <mergeCell ref="F342:K342"/>
    <mergeCell ref="F344:K344"/>
    <mergeCell ref="F346:K346"/>
    <mergeCell ref="F348:K348"/>
    <mergeCell ref="F333:K333"/>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72"/>
  <sheetViews>
    <sheetView workbookViewId="0">
      <selection activeCell="AJ18" sqref="AJ18"/>
    </sheetView>
  </sheetViews>
  <sheetFormatPr defaultColWidth="3.44140625" defaultRowHeight="13.2"/>
  <cols>
    <col min="44" max="45" width="0" style="83" hidden="1" customWidth="1"/>
  </cols>
  <sheetData>
    <row r="1" spans="1:45">
      <c r="A1" s="63" t="s">
        <v>251</v>
      </c>
      <c r="B1" s="162" t="s">
        <v>252</v>
      </c>
      <c r="C1" s="162"/>
      <c r="D1" s="162"/>
      <c r="E1" s="162"/>
      <c r="F1" s="162"/>
      <c r="G1" s="162"/>
      <c r="H1" s="162"/>
      <c r="I1" s="162"/>
      <c r="J1" s="162"/>
      <c r="K1" s="162"/>
      <c r="L1" s="162"/>
      <c r="M1" s="162"/>
      <c r="N1" s="162"/>
      <c r="O1" s="162"/>
      <c r="P1" s="162"/>
      <c r="Q1" s="162"/>
      <c r="R1" s="162"/>
      <c r="S1" s="162"/>
      <c r="T1" s="162"/>
      <c r="U1" s="162"/>
      <c r="V1" s="162"/>
      <c r="W1" s="162"/>
      <c r="X1" s="162"/>
      <c r="Y1" s="162"/>
    </row>
    <row r="2" spans="1:45">
      <c r="A2" s="63"/>
      <c r="B2" s="162"/>
      <c r="C2" s="162"/>
      <c r="D2" s="162"/>
      <c r="E2" s="162"/>
      <c r="F2" s="162"/>
      <c r="G2" s="162"/>
      <c r="H2" s="162"/>
      <c r="I2" s="162"/>
      <c r="J2" s="162"/>
      <c r="K2" s="162"/>
      <c r="L2" s="162"/>
      <c r="M2" s="162"/>
      <c r="N2" s="162"/>
      <c r="O2" s="162"/>
      <c r="P2" s="162"/>
      <c r="Q2" s="162"/>
      <c r="R2" s="162"/>
      <c r="S2" s="162"/>
      <c r="T2" s="162"/>
      <c r="U2" s="162"/>
      <c r="V2" s="162"/>
      <c r="W2" s="162"/>
      <c r="X2" s="162"/>
      <c r="Y2" s="162"/>
    </row>
    <row r="4" spans="1:45">
      <c r="A4" s="64" t="s">
        <v>253</v>
      </c>
      <c r="B4" s="163" t="s">
        <v>254</v>
      </c>
      <c r="C4" s="163"/>
      <c r="D4" s="163"/>
      <c r="E4" s="163"/>
      <c r="F4" s="163"/>
      <c r="G4" s="163"/>
      <c r="H4" s="163"/>
      <c r="I4" s="163"/>
      <c r="J4" s="163"/>
      <c r="K4" s="163"/>
      <c r="L4" s="163"/>
      <c r="M4" s="163"/>
      <c r="N4" s="163"/>
      <c r="O4" s="163"/>
      <c r="P4" s="163"/>
      <c r="Q4" s="163"/>
      <c r="R4" s="163"/>
      <c r="S4" s="163"/>
      <c r="T4" s="163"/>
      <c r="U4" s="163"/>
      <c r="V4" s="163"/>
      <c r="W4" s="163"/>
      <c r="X4" s="163"/>
      <c r="Y4" s="163"/>
    </row>
    <row r="5" spans="1:45">
      <c r="A5" s="64"/>
      <c r="B5" s="163"/>
      <c r="C5" s="163"/>
      <c r="D5" s="163"/>
      <c r="E5" s="163"/>
      <c r="F5" s="163"/>
      <c r="G5" s="163"/>
      <c r="H5" s="163"/>
      <c r="I5" s="163"/>
      <c r="J5" s="163"/>
      <c r="K5" s="163"/>
      <c r="L5" s="163"/>
      <c r="M5" s="163"/>
      <c r="N5" s="163"/>
      <c r="O5" s="163"/>
      <c r="P5" s="163"/>
      <c r="Q5" s="163"/>
      <c r="R5" s="163"/>
      <c r="S5" s="163"/>
      <c r="T5" s="163"/>
      <c r="U5" s="163"/>
      <c r="V5" s="163"/>
      <c r="W5" s="163"/>
      <c r="X5" s="163"/>
      <c r="Y5" s="163"/>
      <c r="AR5" s="91"/>
      <c r="AS5" s="91"/>
    </row>
    <row r="6" spans="1:45">
      <c r="A6" s="65"/>
      <c r="B6" s="163" t="s">
        <v>255</v>
      </c>
      <c r="C6" s="163"/>
      <c r="D6" s="163"/>
      <c r="E6" s="163"/>
      <c r="F6" s="163"/>
      <c r="G6" s="163"/>
      <c r="H6" s="163"/>
      <c r="I6" s="163"/>
      <c r="J6" s="163"/>
      <c r="K6" s="163"/>
      <c r="L6" s="163"/>
      <c r="M6" s="163"/>
      <c r="N6" s="163"/>
      <c r="O6" s="163"/>
      <c r="P6" s="163"/>
      <c r="Q6" s="163"/>
      <c r="R6" s="163"/>
      <c r="S6" s="163"/>
      <c r="T6" s="163"/>
      <c r="U6" s="163"/>
      <c r="V6" s="163"/>
      <c r="W6" s="163"/>
      <c r="X6" s="163"/>
      <c r="Y6" s="163"/>
      <c r="AR6" s="125" t="s">
        <v>256</v>
      </c>
      <c r="AS6" s="125">
        <v>1</v>
      </c>
    </row>
    <row r="7" spans="1:45">
      <c r="A7" s="65"/>
      <c r="B7" s="163"/>
      <c r="C7" s="163"/>
      <c r="D7" s="163"/>
      <c r="E7" s="163"/>
      <c r="F7" s="163"/>
      <c r="G7" s="163"/>
      <c r="H7" s="163"/>
      <c r="I7" s="163"/>
      <c r="J7" s="163"/>
      <c r="K7" s="163"/>
      <c r="L7" s="163"/>
      <c r="M7" s="163"/>
      <c r="N7" s="163"/>
      <c r="O7" s="163"/>
      <c r="P7" s="163"/>
      <c r="Q7" s="163"/>
      <c r="R7" s="163"/>
      <c r="S7" s="163"/>
      <c r="T7" s="163"/>
      <c r="U7" s="163"/>
      <c r="V7" s="163"/>
      <c r="W7" s="163"/>
      <c r="X7" s="163"/>
      <c r="Y7" s="163"/>
      <c r="AR7" s="125" t="s">
        <v>257</v>
      </c>
      <c r="AS7" s="125">
        <v>2</v>
      </c>
    </row>
    <row r="8" spans="1:45">
      <c r="A8" s="65"/>
      <c r="AR8" s="125" t="s">
        <v>258</v>
      </c>
      <c r="AS8" s="125">
        <v>3</v>
      </c>
    </row>
    <row r="9" spans="1:45">
      <c r="A9" s="64" t="s">
        <v>259</v>
      </c>
      <c r="B9" t="s">
        <v>260</v>
      </c>
      <c r="AR9" s="125" t="s">
        <v>261</v>
      </c>
      <c r="AS9" s="125">
        <v>4</v>
      </c>
    </row>
    <row r="10" spans="1:45">
      <c r="A10" s="65"/>
      <c r="AR10" s="125" t="s">
        <v>262</v>
      </c>
      <c r="AS10" s="125">
        <v>5</v>
      </c>
    </row>
    <row r="11" spans="1:45">
      <c r="A11" s="64"/>
      <c r="AR11" s="125" t="s">
        <v>263</v>
      </c>
      <c r="AS11" s="125">
        <v>6</v>
      </c>
    </row>
    <row r="12" spans="1:45">
      <c r="AR12" s="125" t="s">
        <v>264</v>
      </c>
      <c r="AS12" s="125">
        <v>7</v>
      </c>
    </row>
    <row r="13" spans="1:45">
      <c r="AR13" s="125" t="s">
        <v>265</v>
      </c>
      <c r="AS13" s="125">
        <v>8</v>
      </c>
    </row>
    <row r="14" spans="1:45">
      <c r="AR14" s="125" t="s">
        <v>266</v>
      </c>
      <c r="AS14" s="125">
        <v>9</v>
      </c>
    </row>
    <row r="15" spans="1:45">
      <c r="AR15" s="125" t="s">
        <v>267</v>
      </c>
      <c r="AS15" s="125">
        <v>10</v>
      </c>
    </row>
    <row r="16" spans="1:45">
      <c r="AR16" s="125" t="s">
        <v>268</v>
      </c>
      <c r="AS16" s="125">
        <v>11</v>
      </c>
    </row>
    <row r="17" spans="44:45">
      <c r="AR17" s="125" t="s">
        <v>269</v>
      </c>
      <c r="AS17" s="125">
        <v>12</v>
      </c>
    </row>
    <row r="18" spans="44:45">
      <c r="AR18" s="125" t="s">
        <v>270</v>
      </c>
      <c r="AS18" s="125">
        <v>13</v>
      </c>
    </row>
    <row r="19" spans="44:45">
      <c r="AR19" s="125" t="s">
        <v>271</v>
      </c>
      <c r="AS19" s="125">
        <v>14</v>
      </c>
    </row>
    <row r="20" spans="44:45">
      <c r="AR20" s="125" t="s">
        <v>272</v>
      </c>
      <c r="AS20" s="125">
        <v>15</v>
      </c>
    </row>
    <row r="21" spans="44:45">
      <c r="AR21" s="125" t="s">
        <v>273</v>
      </c>
      <c r="AS21" s="125">
        <v>16</v>
      </c>
    </row>
    <row r="22" spans="44:45">
      <c r="AR22" s="125" t="s">
        <v>274</v>
      </c>
      <c r="AS22" s="125">
        <v>17</v>
      </c>
    </row>
    <row r="23" spans="44:45">
      <c r="AR23" s="125" t="s">
        <v>275</v>
      </c>
      <c r="AS23" s="125">
        <v>18</v>
      </c>
    </row>
    <row r="24" spans="44:45">
      <c r="AR24" s="125" t="s">
        <v>276</v>
      </c>
      <c r="AS24" s="125">
        <v>19</v>
      </c>
    </row>
    <row r="25" spans="44:45">
      <c r="AR25" s="125" t="s">
        <v>277</v>
      </c>
      <c r="AS25" s="125">
        <v>20</v>
      </c>
    </row>
    <row r="26" spans="44:45">
      <c r="AR26" s="125" t="s">
        <v>278</v>
      </c>
      <c r="AS26" s="125">
        <v>21</v>
      </c>
    </row>
    <row r="27" spans="44:45">
      <c r="AR27" s="125" t="s">
        <v>279</v>
      </c>
      <c r="AS27" s="125">
        <v>22</v>
      </c>
    </row>
    <row r="28" spans="44:45">
      <c r="AR28" s="125" t="s">
        <v>280</v>
      </c>
      <c r="AS28" s="125">
        <v>23</v>
      </c>
    </row>
    <row r="29" spans="44:45">
      <c r="AR29" s="125" t="s">
        <v>281</v>
      </c>
      <c r="AS29" s="125">
        <v>24</v>
      </c>
    </row>
    <row r="30" spans="44:45">
      <c r="AR30" s="125" t="s">
        <v>282</v>
      </c>
      <c r="AS30" s="125">
        <v>25</v>
      </c>
    </row>
    <row r="31" spans="44:45">
      <c r="AR31" s="125" t="s">
        <v>283</v>
      </c>
      <c r="AS31" s="125">
        <v>26</v>
      </c>
    </row>
    <row r="32" spans="44:45">
      <c r="AR32" s="125" t="s">
        <v>284</v>
      </c>
      <c r="AS32" s="125">
        <v>27</v>
      </c>
    </row>
    <row r="33" spans="44:45">
      <c r="AR33" s="125" t="s">
        <v>285</v>
      </c>
      <c r="AS33" s="125">
        <v>28</v>
      </c>
    </row>
    <row r="34" spans="44:45">
      <c r="AR34" s="125" t="s">
        <v>286</v>
      </c>
      <c r="AS34" s="125">
        <v>29</v>
      </c>
    </row>
    <row r="35" spans="44:45">
      <c r="AR35" s="125" t="s">
        <v>287</v>
      </c>
      <c r="AS35" s="125">
        <v>30</v>
      </c>
    </row>
    <row r="36" spans="44:45">
      <c r="AR36" s="125" t="s">
        <v>288</v>
      </c>
      <c r="AS36" s="125">
        <v>31</v>
      </c>
    </row>
    <row r="37" spans="44:45">
      <c r="AR37" s="125" t="s">
        <v>289</v>
      </c>
      <c r="AS37" s="125">
        <v>32</v>
      </c>
    </row>
    <row r="38" spans="44:45">
      <c r="AR38" s="125" t="s">
        <v>290</v>
      </c>
      <c r="AS38" s="125">
        <v>33</v>
      </c>
    </row>
    <row r="39" spans="44:45">
      <c r="AR39" s="125" t="s">
        <v>291</v>
      </c>
      <c r="AS39" s="125">
        <v>34</v>
      </c>
    </row>
    <row r="40" spans="44:45">
      <c r="AR40" s="125" t="s">
        <v>292</v>
      </c>
      <c r="AS40" s="125">
        <v>35</v>
      </c>
    </row>
    <row r="41" spans="44:45">
      <c r="AR41" s="125" t="s">
        <v>293</v>
      </c>
      <c r="AS41" s="125">
        <v>36</v>
      </c>
    </row>
    <row r="42" spans="44:45">
      <c r="AR42" s="125" t="s">
        <v>294</v>
      </c>
      <c r="AS42" s="125">
        <v>37</v>
      </c>
    </row>
    <row r="43" spans="44:45">
      <c r="AR43" s="125" t="s">
        <v>295</v>
      </c>
      <c r="AS43" s="125">
        <v>38</v>
      </c>
    </row>
    <row r="44" spans="44:45">
      <c r="AR44" s="125" t="s">
        <v>296</v>
      </c>
      <c r="AS44" s="125">
        <v>39</v>
      </c>
    </row>
    <row r="45" spans="44:45">
      <c r="AR45" s="125" t="s">
        <v>297</v>
      </c>
      <c r="AS45" s="125">
        <v>40</v>
      </c>
    </row>
    <row r="46" spans="44:45">
      <c r="AR46" s="125" t="s">
        <v>298</v>
      </c>
      <c r="AS46" s="125">
        <v>41</v>
      </c>
    </row>
    <row r="47" spans="44:45">
      <c r="AR47" s="125" t="s">
        <v>299</v>
      </c>
      <c r="AS47" s="125">
        <v>42</v>
      </c>
    </row>
    <row r="48" spans="44:45">
      <c r="AR48" s="125" t="s">
        <v>300</v>
      </c>
      <c r="AS48" s="125">
        <v>43</v>
      </c>
    </row>
    <row r="49" spans="44:45">
      <c r="AR49" s="125" t="s">
        <v>301</v>
      </c>
      <c r="AS49" s="125">
        <v>44</v>
      </c>
    </row>
    <row r="50" spans="44:45">
      <c r="AR50" s="125" t="s">
        <v>302</v>
      </c>
      <c r="AS50" s="125">
        <v>45</v>
      </c>
    </row>
    <row r="51" spans="44:45">
      <c r="AR51" s="125" t="s">
        <v>303</v>
      </c>
      <c r="AS51" s="125">
        <v>46</v>
      </c>
    </row>
    <row r="52" spans="44:45">
      <c r="AR52" s="125" t="s">
        <v>304</v>
      </c>
      <c r="AS52" s="125">
        <v>47</v>
      </c>
    </row>
    <row r="53" spans="44:45">
      <c r="AR53" s="125" t="s">
        <v>305</v>
      </c>
      <c r="AS53" s="125">
        <v>48</v>
      </c>
    </row>
    <row r="54" spans="44:45">
      <c r="AR54" s="125" t="s">
        <v>306</v>
      </c>
      <c r="AS54" s="125">
        <v>49</v>
      </c>
    </row>
    <row r="55" spans="44:45">
      <c r="AR55" s="125" t="s">
        <v>307</v>
      </c>
      <c r="AS55" s="125">
        <v>50</v>
      </c>
    </row>
    <row r="56" spans="44:45">
      <c r="AR56" s="125" t="s">
        <v>308</v>
      </c>
      <c r="AS56" s="125">
        <v>51</v>
      </c>
    </row>
    <row r="57" spans="44:45">
      <c r="AR57" s="125" t="s">
        <v>309</v>
      </c>
      <c r="AS57" s="125">
        <v>52</v>
      </c>
    </row>
    <row r="58" spans="44:45">
      <c r="AR58" s="125" t="s">
        <v>310</v>
      </c>
      <c r="AS58" s="125">
        <v>53</v>
      </c>
    </row>
    <row r="59" spans="44:45">
      <c r="AR59" s="125" t="s">
        <v>311</v>
      </c>
      <c r="AS59" s="125">
        <v>54</v>
      </c>
    </row>
    <row r="60" spans="44:45">
      <c r="AR60" s="125" t="s">
        <v>312</v>
      </c>
      <c r="AS60" s="125">
        <v>55</v>
      </c>
    </row>
    <row r="61" spans="44:45">
      <c r="AR61" s="125" t="s">
        <v>313</v>
      </c>
      <c r="AS61" s="125">
        <v>56</v>
      </c>
    </row>
    <row r="62" spans="44:45">
      <c r="AR62" s="125" t="s">
        <v>314</v>
      </c>
      <c r="AS62" s="125">
        <v>57</v>
      </c>
    </row>
    <row r="63" spans="44:45">
      <c r="AR63" s="125" t="s">
        <v>315</v>
      </c>
      <c r="AS63" s="125">
        <v>58</v>
      </c>
    </row>
    <row r="64" spans="44:45">
      <c r="AR64" s="125" t="s">
        <v>316</v>
      </c>
      <c r="AS64" s="125">
        <v>59</v>
      </c>
    </row>
    <row r="65" spans="44:45">
      <c r="AR65" s="125" t="s">
        <v>317</v>
      </c>
      <c r="AS65" s="125">
        <v>60</v>
      </c>
    </row>
    <row r="66" spans="44:45">
      <c r="AR66" s="125" t="s">
        <v>318</v>
      </c>
      <c r="AS66" s="125">
        <v>61</v>
      </c>
    </row>
    <row r="67" spans="44:45">
      <c r="AR67" s="125" t="s">
        <v>319</v>
      </c>
      <c r="AS67" s="125">
        <v>62</v>
      </c>
    </row>
    <row r="68" spans="44:45">
      <c r="AR68" s="125" t="s">
        <v>320</v>
      </c>
      <c r="AS68" s="125">
        <v>63</v>
      </c>
    </row>
    <row r="69" spans="44:45">
      <c r="AR69" s="125" t="s">
        <v>321</v>
      </c>
      <c r="AS69" s="125">
        <v>64</v>
      </c>
    </row>
    <row r="70" spans="44:45">
      <c r="AR70" s="125" t="s">
        <v>322</v>
      </c>
      <c r="AS70" s="125">
        <v>65</v>
      </c>
    </row>
    <row r="71" spans="44:45">
      <c r="AR71" s="125" t="s">
        <v>323</v>
      </c>
      <c r="AS71" s="125">
        <v>66</v>
      </c>
    </row>
    <row r="72" spans="44:45">
      <c r="AR72" s="125" t="s">
        <v>324</v>
      </c>
      <c r="AS72" s="125">
        <v>67</v>
      </c>
    </row>
  </sheetData>
  <mergeCells count="3">
    <mergeCell ref="B1:Y2"/>
    <mergeCell ref="B4:Y5"/>
    <mergeCell ref="B6:Y7"/>
  </mergeCells>
  <phoneticPr fontId="4"/>
  <pageMargins left="0.70866141732283472" right="0.70866141732283472" top="0.35433070866141736" bottom="0.35433070866141736"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B1:AB36"/>
  <sheetViews>
    <sheetView topLeftCell="A7" workbookViewId="0">
      <selection activeCell="U4" sqref="U4"/>
    </sheetView>
  </sheetViews>
  <sheetFormatPr defaultColWidth="4.6640625" defaultRowHeight="21" customHeight="1"/>
  <cols>
    <col min="1" max="1" width="1" style="22" customWidth="1"/>
    <col min="2" max="27" width="3.44140625" style="22" bestFit="1" customWidth="1"/>
    <col min="28" max="28" width="5.44140625" style="22" customWidth="1"/>
    <col min="29" max="35" width="4.6640625" style="22"/>
    <col min="36" max="36" width="3.21875" style="22" bestFit="1" customWidth="1"/>
    <col min="37" max="254" width="4.6640625" style="22"/>
    <col min="255" max="255" width="1" style="22" customWidth="1"/>
    <col min="256" max="281" width="3.44140625" style="22" bestFit="1" customWidth="1"/>
    <col min="282" max="282" width="5.44140625" style="22" customWidth="1"/>
    <col min="283" max="289" width="4.6640625" style="22"/>
    <col min="290" max="290" width="3.21875" style="22" bestFit="1" customWidth="1"/>
    <col min="291" max="510" width="4.6640625" style="22"/>
    <col min="511" max="511" width="1" style="22" customWidth="1"/>
    <col min="512" max="537" width="3.44140625" style="22" bestFit="1" customWidth="1"/>
    <col min="538" max="538" width="5.44140625" style="22" customWidth="1"/>
    <col min="539" max="545" width="4.6640625" style="22"/>
    <col min="546" max="546" width="3.21875" style="22" bestFit="1" customWidth="1"/>
    <col min="547" max="766" width="4.6640625" style="22"/>
    <col min="767" max="767" width="1" style="22" customWidth="1"/>
    <col min="768" max="793" width="3.44140625" style="22" bestFit="1" customWidth="1"/>
    <col min="794" max="794" width="5.44140625" style="22" customWidth="1"/>
    <col min="795" max="801" width="4.6640625" style="22"/>
    <col min="802" max="802" width="3.21875" style="22" bestFit="1" customWidth="1"/>
    <col min="803" max="1022" width="4.6640625" style="22"/>
    <col min="1023" max="1023" width="1" style="22" customWidth="1"/>
    <col min="1024" max="1049" width="3.44140625" style="22" bestFit="1" customWidth="1"/>
    <col min="1050" max="1050" width="5.44140625" style="22" customWidth="1"/>
    <col min="1051" max="1057" width="4.6640625" style="22"/>
    <col min="1058" max="1058" width="3.21875" style="22" bestFit="1" customWidth="1"/>
    <col min="1059" max="1278" width="4.6640625" style="22"/>
    <col min="1279" max="1279" width="1" style="22" customWidth="1"/>
    <col min="1280" max="1305" width="3.44140625" style="22" bestFit="1" customWidth="1"/>
    <col min="1306" max="1306" width="5.44140625" style="22" customWidth="1"/>
    <col min="1307" max="1313" width="4.6640625" style="22"/>
    <col min="1314" max="1314" width="3.21875" style="22" bestFit="1" customWidth="1"/>
    <col min="1315" max="1534" width="4.6640625" style="22"/>
    <col min="1535" max="1535" width="1" style="22" customWidth="1"/>
    <col min="1536" max="1561" width="3.44140625" style="22" bestFit="1" customWidth="1"/>
    <col min="1562" max="1562" width="5.44140625" style="22" customWidth="1"/>
    <col min="1563" max="1569" width="4.6640625" style="22"/>
    <col min="1570" max="1570" width="3.21875" style="22" bestFit="1" customWidth="1"/>
    <col min="1571" max="1790" width="4.6640625" style="22"/>
    <col min="1791" max="1791" width="1" style="22" customWidth="1"/>
    <col min="1792" max="1817" width="3.44140625" style="22" bestFit="1" customWidth="1"/>
    <col min="1818" max="1818" width="5.44140625" style="22" customWidth="1"/>
    <col min="1819" max="1825" width="4.6640625" style="22"/>
    <col min="1826" max="1826" width="3.21875" style="22" bestFit="1" customWidth="1"/>
    <col min="1827" max="2046" width="4.6640625" style="22"/>
    <col min="2047" max="2047" width="1" style="22" customWidth="1"/>
    <col min="2048" max="2073" width="3.44140625" style="22" bestFit="1" customWidth="1"/>
    <col min="2074" max="2074" width="5.44140625" style="22" customWidth="1"/>
    <col min="2075" max="2081" width="4.6640625" style="22"/>
    <col min="2082" max="2082" width="3.21875" style="22" bestFit="1" customWidth="1"/>
    <col min="2083" max="2302" width="4.6640625" style="22"/>
    <col min="2303" max="2303" width="1" style="22" customWidth="1"/>
    <col min="2304" max="2329" width="3.44140625" style="22" bestFit="1" customWidth="1"/>
    <col min="2330" max="2330" width="5.44140625" style="22" customWidth="1"/>
    <col min="2331" max="2337" width="4.6640625" style="22"/>
    <col min="2338" max="2338" width="3.21875" style="22" bestFit="1" customWidth="1"/>
    <col min="2339" max="2558" width="4.6640625" style="22"/>
    <col min="2559" max="2559" width="1" style="22" customWidth="1"/>
    <col min="2560" max="2585" width="3.44140625" style="22" bestFit="1" customWidth="1"/>
    <col min="2586" max="2586" width="5.44140625" style="22" customWidth="1"/>
    <col min="2587" max="2593" width="4.6640625" style="22"/>
    <col min="2594" max="2594" width="3.21875" style="22" bestFit="1" customWidth="1"/>
    <col min="2595" max="2814" width="4.6640625" style="22"/>
    <col min="2815" max="2815" width="1" style="22" customWidth="1"/>
    <col min="2816" max="2841" width="3.44140625" style="22" bestFit="1" customWidth="1"/>
    <col min="2842" max="2842" width="5.44140625" style="22" customWidth="1"/>
    <col min="2843" max="2849" width="4.6640625" style="22"/>
    <col min="2850" max="2850" width="3.21875" style="22" bestFit="1" customWidth="1"/>
    <col min="2851" max="3070" width="4.6640625" style="22"/>
    <col min="3071" max="3071" width="1" style="22" customWidth="1"/>
    <col min="3072" max="3097" width="3.44140625" style="22" bestFit="1" customWidth="1"/>
    <col min="3098" max="3098" width="5.44140625" style="22" customWidth="1"/>
    <col min="3099" max="3105" width="4.6640625" style="22"/>
    <col min="3106" max="3106" width="3.21875" style="22" bestFit="1" customWidth="1"/>
    <col min="3107" max="3326" width="4.6640625" style="22"/>
    <col min="3327" max="3327" width="1" style="22" customWidth="1"/>
    <col min="3328" max="3353" width="3.44140625" style="22" bestFit="1" customWidth="1"/>
    <col min="3354" max="3354" width="5.44140625" style="22" customWidth="1"/>
    <col min="3355" max="3361" width="4.6640625" style="22"/>
    <col min="3362" max="3362" width="3.21875" style="22" bestFit="1" customWidth="1"/>
    <col min="3363" max="3582" width="4.6640625" style="22"/>
    <col min="3583" max="3583" width="1" style="22" customWidth="1"/>
    <col min="3584" max="3609" width="3.44140625" style="22" bestFit="1" customWidth="1"/>
    <col min="3610" max="3610" width="5.44140625" style="22" customWidth="1"/>
    <col min="3611" max="3617" width="4.6640625" style="22"/>
    <col min="3618" max="3618" width="3.21875" style="22" bestFit="1" customWidth="1"/>
    <col min="3619" max="3838" width="4.6640625" style="22"/>
    <col min="3839" max="3839" width="1" style="22" customWidth="1"/>
    <col min="3840" max="3865" width="3.44140625" style="22" bestFit="1" customWidth="1"/>
    <col min="3866" max="3866" width="5.44140625" style="22" customWidth="1"/>
    <col min="3867" max="3873" width="4.6640625" style="22"/>
    <col min="3874" max="3874" width="3.21875" style="22" bestFit="1" customWidth="1"/>
    <col min="3875" max="4094" width="4.6640625" style="22"/>
    <col min="4095" max="4095" width="1" style="22" customWidth="1"/>
    <col min="4096" max="4121" width="3.44140625" style="22" bestFit="1" customWidth="1"/>
    <col min="4122" max="4122" width="5.44140625" style="22" customWidth="1"/>
    <col min="4123" max="4129" width="4.6640625" style="22"/>
    <col min="4130" max="4130" width="3.21875" style="22" bestFit="1" customWidth="1"/>
    <col min="4131" max="4350" width="4.6640625" style="22"/>
    <col min="4351" max="4351" width="1" style="22" customWidth="1"/>
    <col min="4352" max="4377" width="3.44140625" style="22" bestFit="1" customWidth="1"/>
    <col min="4378" max="4378" width="5.44140625" style="22" customWidth="1"/>
    <col min="4379" max="4385" width="4.6640625" style="22"/>
    <col min="4386" max="4386" width="3.21875" style="22" bestFit="1" customWidth="1"/>
    <col min="4387" max="4606" width="4.6640625" style="22"/>
    <col min="4607" max="4607" width="1" style="22" customWidth="1"/>
    <col min="4608" max="4633" width="3.44140625" style="22" bestFit="1" customWidth="1"/>
    <col min="4634" max="4634" width="5.44140625" style="22" customWidth="1"/>
    <col min="4635" max="4641" width="4.6640625" style="22"/>
    <col min="4642" max="4642" width="3.21875" style="22" bestFit="1" customWidth="1"/>
    <col min="4643" max="4862" width="4.6640625" style="22"/>
    <col min="4863" max="4863" width="1" style="22" customWidth="1"/>
    <col min="4864" max="4889" width="3.44140625" style="22" bestFit="1" customWidth="1"/>
    <col min="4890" max="4890" width="5.44140625" style="22" customWidth="1"/>
    <col min="4891" max="4897" width="4.6640625" style="22"/>
    <col min="4898" max="4898" width="3.21875" style="22" bestFit="1" customWidth="1"/>
    <col min="4899" max="5118" width="4.6640625" style="22"/>
    <col min="5119" max="5119" width="1" style="22" customWidth="1"/>
    <col min="5120" max="5145" width="3.44140625" style="22" bestFit="1" customWidth="1"/>
    <col min="5146" max="5146" width="5.44140625" style="22" customWidth="1"/>
    <col min="5147" max="5153" width="4.6640625" style="22"/>
    <col min="5154" max="5154" width="3.21875" style="22" bestFit="1" customWidth="1"/>
    <col min="5155" max="5374" width="4.6640625" style="22"/>
    <col min="5375" max="5375" width="1" style="22" customWidth="1"/>
    <col min="5376" max="5401" width="3.44140625" style="22" bestFit="1" customWidth="1"/>
    <col min="5402" max="5402" width="5.44140625" style="22" customWidth="1"/>
    <col min="5403" max="5409" width="4.6640625" style="22"/>
    <col min="5410" max="5410" width="3.21875" style="22" bestFit="1" customWidth="1"/>
    <col min="5411" max="5630" width="4.6640625" style="22"/>
    <col min="5631" max="5631" width="1" style="22" customWidth="1"/>
    <col min="5632" max="5657" width="3.44140625" style="22" bestFit="1" customWidth="1"/>
    <col min="5658" max="5658" width="5.44140625" style="22" customWidth="1"/>
    <col min="5659" max="5665" width="4.6640625" style="22"/>
    <col min="5666" max="5666" width="3.21875" style="22" bestFit="1" customWidth="1"/>
    <col min="5667" max="5886" width="4.6640625" style="22"/>
    <col min="5887" max="5887" width="1" style="22" customWidth="1"/>
    <col min="5888" max="5913" width="3.44140625" style="22" bestFit="1" customWidth="1"/>
    <col min="5914" max="5914" width="5.44140625" style="22" customWidth="1"/>
    <col min="5915" max="5921" width="4.6640625" style="22"/>
    <col min="5922" max="5922" width="3.21875" style="22" bestFit="1" customWidth="1"/>
    <col min="5923" max="6142" width="4.6640625" style="22"/>
    <col min="6143" max="6143" width="1" style="22" customWidth="1"/>
    <col min="6144" max="6169" width="3.44140625" style="22" bestFit="1" customWidth="1"/>
    <col min="6170" max="6170" width="5.44140625" style="22" customWidth="1"/>
    <col min="6171" max="6177" width="4.6640625" style="22"/>
    <col min="6178" max="6178" width="3.21875" style="22" bestFit="1" customWidth="1"/>
    <col min="6179" max="6398" width="4.6640625" style="22"/>
    <col min="6399" max="6399" width="1" style="22" customWidth="1"/>
    <col min="6400" max="6425" width="3.44140625" style="22" bestFit="1" customWidth="1"/>
    <col min="6426" max="6426" width="5.44140625" style="22" customWidth="1"/>
    <col min="6427" max="6433" width="4.6640625" style="22"/>
    <col min="6434" max="6434" width="3.21875" style="22" bestFit="1" customWidth="1"/>
    <col min="6435" max="6654" width="4.6640625" style="22"/>
    <col min="6655" max="6655" width="1" style="22" customWidth="1"/>
    <col min="6656" max="6681" width="3.44140625" style="22" bestFit="1" customWidth="1"/>
    <col min="6682" max="6682" width="5.44140625" style="22" customWidth="1"/>
    <col min="6683" max="6689" width="4.6640625" style="22"/>
    <col min="6690" max="6690" width="3.21875" style="22" bestFit="1" customWidth="1"/>
    <col min="6691" max="6910" width="4.6640625" style="22"/>
    <col min="6911" max="6911" width="1" style="22" customWidth="1"/>
    <col min="6912" max="6937" width="3.44140625" style="22" bestFit="1" customWidth="1"/>
    <col min="6938" max="6938" width="5.44140625" style="22" customWidth="1"/>
    <col min="6939" max="6945" width="4.6640625" style="22"/>
    <col min="6946" max="6946" width="3.21875" style="22" bestFit="1" customWidth="1"/>
    <col min="6947" max="7166" width="4.6640625" style="22"/>
    <col min="7167" max="7167" width="1" style="22" customWidth="1"/>
    <col min="7168" max="7193" width="3.44140625" style="22" bestFit="1" customWidth="1"/>
    <col min="7194" max="7194" width="5.44140625" style="22" customWidth="1"/>
    <col min="7195" max="7201" width="4.6640625" style="22"/>
    <col min="7202" max="7202" width="3.21875" style="22" bestFit="1" customWidth="1"/>
    <col min="7203" max="7422" width="4.6640625" style="22"/>
    <col min="7423" max="7423" width="1" style="22" customWidth="1"/>
    <col min="7424" max="7449" width="3.44140625" style="22" bestFit="1" customWidth="1"/>
    <col min="7450" max="7450" width="5.44140625" style="22" customWidth="1"/>
    <col min="7451" max="7457" width="4.6640625" style="22"/>
    <col min="7458" max="7458" width="3.21875" style="22" bestFit="1" customWidth="1"/>
    <col min="7459" max="7678" width="4.6640625" style="22"/>
    <col min="7679" max="7679" width="1" style="22" customWidth="1"/>
    <col min="7680" max="7705" width="3.44140625" style="22" bestFit="1" customWidth="1"/>
    <col min="7706" max="7706" width="5.44140625" style="22" customWidth="1"/>
    <col min="7707" max="7713" width="4.6640625" style="22"/>
    <col min="7714" max="7714" width="3.21875" style="22" bestFit="1" customWidth="1"/>
    <col min="7715" max="7934" width="4.6640625" style="22"/>
    <col min="7935" max="7935" width="1" style="22" customWidth="1"/>
    <col min="7936" max="7961" width="3.44140625" style="22" bestFit="1" customWidth="1"/>
    <col min="7962" max="7962" width="5.44140625" style="22" customWidth="1"/>
    <col min="7963" max="7969" width="4.6640625" style="22"/>
    <col min="7970" max="7970" width="3.21875" style="22" bestFit="1" customWidth="1"/>
    <col min="7971" max="8190" width="4.6640625" style="22"/>
    <col min="8191" max="8191" width="1" style="22" customWidth="1"/>
    <col min="8192" max="8217" width="3.44140625" style="22" bestFit="1" customWidth="1"/>
    <col min="8218" max="8218" width="5.44140625" style="22" customWidth="1"/>
    <col min="8219" max="8225" width="4.6640625" style="22"/>
    <col min="8226" max="8226" width="3.21875" style="22" bestFit="1" customWidth="1"/>
    <col min="8227" max="8446" width="4.6640625" style="22"/>
    <col min="8447" max="8447" width="1" style="22" customWidth="1"/>
    <col min="8448" max="8473" width="3.44140625" style="22" bestFit="1" customWidth="1"/>
    <col min="8474" max="8474" width="5.44140625" style="22" customWidth="1"/>
    <col min="8475" max="8481" width="4.6640625" style="22"/>
    <col min="8482" max="8482" width="3.21875" style="22" bestFit="1" customWidth="1"/>
    <col min="8483" max="8702" width="4.6640625" style="22"/>
    <col min="8703" max="8703" width="1" style="22" customWidth="1"/>
    <col min="8704" max="8729" width="3.44140625" style="22" bestFit="1" customWidth="1"/>
    <col min="8730" max="8730" width="5.44140625" style="22" customWidth="1"/>
    <col min="8731" max="8737" width="4.6640625" style="22"/>
    <col min="8738" max="8738" width="3.21875" style="22" bestFit="1" customWidth="1"/>
    <col min="8739" max="8958" width="4.6640625" style="22"/>
    <col min="8959" max="8959" width="1" style="22" customWidth="1"/>
    <col min="8960" max="8985" width="3.44140625" style="22" bestFit="1" customWidth="1"/>
    <col min="8986" max="8986" width="5.44140625" style="22" customWidth="1"/>
    <col min="8987" max="8993" width="4.6640625" style="22"/>
    <col min="8994" max="8994" width="3.21875" style="22" bestFit="1" customWidth="1"/>
    <col min="8995" max="9214" width="4.6640625" style="22"/>
    <col min="9215" max="9215" width="1" style="22" customWidth="1"/>
    <col min="9216" max="9241" width="3.44140625" style="22" bestFit="1" customWidth="1"/>
    <col min="9242" max="9242" width="5.44140625" style="22" customWidth="1"/>
    <col min="9243" max="9249" width="4.6640625" style="22"/>
    <col min="9250" max="9250" width="3.21875" style="22" bestFit="1" customWidth="1"/>
    <col min="9251" max="9470" width="4.6640625" style="22"/>
    <col min="9471" max="9471" width="1" style="22" customWidth="1"/>
    <col min="9472" max="9497" width="3.44140625" style="22" bestFit="1" customWidth="1"/>
    <col min="9498" max="9498" width="5.44140625" style="22" customWidth="1"/>
    <col min="9499" max="9505" width="4.6640625" style="22"/>
    <col min="9506" max="9506" width="3.21875" style="22" bestFit="1" customWidth="1"/>
    <col min="9507" max="9726" width="4.6640625" style="22"/>
    <col min="9727" max="9727" width="1" style="22" customWidth="1"/>
    <col min="9728" max="9753" width="3.44140625" style="22" bestFit="1" customWidth="1"/>
    <col min="9754" max="9754" width="5.44140625" style="22" customWidth="1"/>
    <col min="9755" max="9761" width="4.6640625" style="22"/>
    <col min="9762" max="9762" width="3.21875" style="22" bestFit="1" customWidth="1"/>
    <col min="9763" max="9982" width="4.6640625" style="22"/>
    <col min="9983" max="9983" width="1" style="22" customWidth="1"/>
    <col min="9984" max="10009" width="3.44140625" style="22" bestFit="1" customWidth="1"/>
    <col min="10010" max="10010" width="5.44140625" style="22" customWidth="1"/>
    <col min="10011" max="10017" width="4.6640625" style="22"/>
    <col min="10018" max="10018" width="3.21875" style="22" bestFit="1" customWidth="1"/>
    <col min="10019" max="10238" width="4.6640625" style="22"/>
    <col min="10239" max="10239" width="1" style="22" customWidth="1"/>
    <col min="10240" max="10265" width="3.44140625" style="22" bestFit="1" customWidth="1"/>
    <col min="10266" max="10266" width="5.44140625" style="22" customWidth="1"/>
    <col min="10267" max="10273" width="4.6640625" style="22"/>
    <col min="10274" max="10274" width="3.21875" style="22" bestFit="1" customWidth="1"/>
    <col min="10275" max="10494" width="4.6640625" style="22"/>
    <col min="10495" max="10495" width="1" style="22" customWidth="1"/>
    <col min="10496" max="10521" width="3.44140625" style="22" bestFit="1" customWidth="1"/>
    <col min="10522" max="10522" width="5.44140625" style="22" customWidth="1"/>
    <col min="10523" max="10529" width="4.6640625" style="22"/>
    <col min="10530" max="10530" width="3.21875" style="22" bestFit="1" customWidth="1"/>
    <col min="10531" max="10750" width="4.6640625" style="22"/>
    <col min="10751" max="10751" width="1" style="22" customWidth="1"/>
    <col min="10752" max="10777" width="3.44140625" style="22" bestFit="1" customWidth="1"/>
    <col min="10778" max="10778" width="5.44140625" style="22" customWidth="1"/>
    <col min="10779" max="10785" width="4.6640625" style="22"/>
    <col min="10786" max="10786" width="3.21875" style="22" bestFit="1" customWidth="1"/>
    <col min="10787" max="11006" width="4.6640625" style="22"/>
    <col min="11007" max="11007" width="1" style="22" customWidth="1"/>
    <col min="11008" max="11033" width="3.44140625" style="22" bestFit="1" customWidth="1"/>
    <col min="11034" max="11034" width="5.44140625" style="22" customWidth="1"/>
    <col min="11035" max="11041" width="4.6640625" style="22"/>
    <col min="11042" max="11042" width="3.21875" style="22" bestFit="1" customWidth="1"/>
    <col min="11043" max="11262" width="4.6640625" style="22"/>
    <col min="11263" max="11263" width="1" style="22" customWidth="1"/>
    <col min="11264" max="11289" width="3.44140625" style="22" bestFit="1" customWidth="1"/>
    <col min="11290" max="11290" width="5.44140625" style="22" customWidth="1"/>
    <col min="11291" max="11297" width="4.6640625" style="22"/>
    <col min="11298" max="11298" width="3.21875" style="22" bestFit="1" customWidth="1"/>
    <col min="11299" max="11518" width="4.6640625" style="22"/>
    <col min="11519" max="11519" width="1" style="22" customWidth="1"/>
    <col min="11520" max="11545" width="3.44140625" style="22" bestFit="1" customWidth="1"/>
    <col min="11546" max="11546" width="5.44140625" style="22" customWidth="1"/>
    <col min="11547" max="11553" width="4.6640625" style="22"/>
    <col min="11554" max="11554" width="3.21875" style="22" bestFit="1" customWidth="1"/>
    <col min="11555" max="11774" width="4.6640625" style="22"/>
    <col min="11775" max="11775" width="1" style="22" customWidth="1"/>
    <col min="11776" max="11801" width="3.44140625" style="22" bestFit="1" customWidth="1"/>
    <col min="11802" max="11802" width="5.44140625" style="22" customWidth="1"/>
    <col min="11803" max="11809" width="4.6640625" style="22"/>
    <col min="11810" max="11810" width="3.21875" style="22" bestFit="1" customWidth="1"/>
    <col min="11811" max="12030" width="4.6640625" style="22"/>
    <col min="12031" max="12031" width="1" style="22" customWidth="1"/>
    <col min="12032" max="12057" width="3.44140625" style="22" bestFit="1" customWidth="1"/>
    <col min="12058" max="12058" width="5.44140625" style="22" customWidth="1"/>
    <col min="12059" max="12065" width="4.6640625" style="22"/>
    <col min="12066" max="12066" width="3.21875" style="22" bestFit="1" customWidth="1"/>
    <col min="12067" max="12286" width="4.6640625" style="22"/>
    <col min="12287" max="12287" width="1" style="22" customWidth="1"/>
    <col min="12288" max="12313" width="3.44140625" style="22" bestFit="1" customWidth="1"/>
    <col min="12314" max="12314" width="5.44140625" style="22" customWidth="1"/>
    <col min="12315" max="12321" width="4.6640625" style="22"/>
    <col min="12322" max="12322" width="3.21875" style="22" bestFit="1" customWidth="1"/>
    <col min="12323" max="12542" width="4.6640625" style="22"/>
    <col min="12543" max="12543" width="1" style="22" customWidth="1"/>
    <col min="12544" max="12569" width="3.44140625" style="22" bestFit="1" customWidth="1"/>
    <col min="12570" max="12570" width="5.44140625" style="22" customWidth="1"/>
    <col min="12571" max="12577" width="4.6640625" style="22"/>
    <col min="12578" max="12578" width="3.21875" style="22" bestFit="1" customWidth="1"/>
    <col min="12579" max="12798" width="4.6640625" style="22"/>
    <col min="12799" max="12799" width="1" style="22" customWidth="1"/>
    <col min="12800" max="12825" width="3.44140625" style="22" bestFit="1" customWidth="1"/>
    <col min="12826" max="12826" width="5.44140625" style="22" customWidth="1"/>
    <col min="12827" max="12833" width="4.6640625" style="22"/>
    <col min="12834" max="12834" width="3.21875" style="22" bestFit="1" customWidth="1"/>
    <col min="12835" max="13054" width="4.6640625" style="22"/>
    <col min="13055" max="13055" width="1" style="22" customWidth="1"/>
    <col min="13056" max="13081" width="3.44140625" style="22" bestFit="1" customWidth="1"/>
    <col min="13082" max="13082" width="5.44140625" style="22" customWidth="1"/>
    <col min="13083" max="13089" width="4.6640625" style="22"/>
    <col min="13090" max="13090" width="3.21875" style="22" bestFit="1" customWidth="1"/>
    <col min="13091" max="13310" width="4.6640625" style="22"/>
    <col min="13311" max="13311" width="1" style="22" customWidth="1"/>
    <col min="13312" max="13337" width="3.44140625" style="22" bestFit="1" customWidth="1"/>
    <col min="13338" max="13338" width="5.44140625" style="22" customWidth="1"/>
    <col min="13339" max="13345" width="4.6640625" style="22"/>
    <col min="13346" max="13346" width="3.21875" style="22" bestFit="1" customWidth="1"/>
    <col min="13347" max="13566" width="4.6640625" style="22"/>
    <col min="13567" max="13567" width="1" style="22" customWidth="1"/>
    <col min="13568" max="13593" width="3.44140625" style="22" bestFit="1" customWidth="1"/>
    <col min="13594" max="13594" width="5.44140625" style="22" customWidth="1"/>
    <col min="13595" max="13601" width="4.6640625" style="22"/>
    <col min="13602" max="13602" width="3.21875" style="22" bestFit="1" customWidth="1"/>
    <col min="13603" max="13822" width="4.6640625" style="22"/>
    <col min="13823" max="13823" width="1" style="22" customWidth="1"/>
    <col min="13824" max="13849" width="3.44140625" style="22" bestFit="1" customWidth="1"/>
    <col min="13850" max="13850" width="5.44140625" style="22" customWidth="1"/>
    <col min="13851" max="13857" width="4.6640625" style="22"/>
    <col min="13858" max="13858" width="3.21875" style="22" bestFit="1" customWidth="1"/>
    <col min="13859" max="14078" width="4.6640625" style="22"/>
    <col min="14079" max="14079" width="1" style="22" customWidth="1"/>
    <col min="14080" max="14105" width="3.44140625" style="22" bestFit="1" customWidth="1"/>
    <col min="14106" max="14106" width="5.44140625" style="22" customWidth="1"/>
    <col min="14107" max="14113" width="4.6640625" style="22"/>
    <col min="14114" max="14114" width="3.21875" style="22" bestFit="1" customWidth="1"/>
    <col min="14115" max="14334" width="4.6640625" style="22"/>
    <col min="14335" max="14335" width="1" style="22" customWidth="1"/>
    <col min="14336" max="14361" width="3.44140625" style="22" bestFit="1" customWidth="1"/>
    <col min="14362" max="14362" width="5.44140625" style="22" customWidth="1"/>
    <col min="14363" max="14369" width="4.6640625" style="22"/>
    <col min="14370" max="14370" width="3.21875" style="22" bestFit="1" customWidth="1"/>
    <col min="14371" max="14590" width="4.6640625" style="22"/>
    <col min="14591" max="14591" width="1" style="22" customWidth="1"/>
    <col min="14592" max="14617" width="3.44140625" style="22" bestFit="1" customWidth="1"/>
    <col min="14618" max="14618" width="5.44140625" style="22" customWidth="1"/>
    <col min="14619" max="14625" width="4.6640625" style="22"/>
    <col min="14626" max="14626" width="3.21875" style="22" bestFit="1" customWidth="1"/>
    <col min="14627" max="14846" width="4.6640625" style="22"/>
    <col min="14847" max="14847" width="1" style="22" customWidth="1"/>
    <col min="14848" max="14873" width="3.44140625" style="22" bestFit="1" customWidth="1"/>
    <col min="14874" max="14874" width="5.44140625" style="22" customWidth="1"/>
    <col min="14875" max="14881" width="4.6640625" style="22"/>
    <col min="14882" max="14882" width="3.21875" style="22" bestFit="1" customWidth="1"/>
    <col min="14883" max="15102" width="4.6640625" style="22"/>
    <col min="15103" max="15103" width="1" style="22" customWidth="1"/>
    <col min="15104" max="15129" width="3.44140625" style="22" bestFit="1" customWidth="1"/>
    <col min="15130" max="15130" width="5.44140625" style="22" customWidth="1"/>
    <col min="15131" max="15137" width="4.6640625" style="22"/>
    <col min="15138" max="15138" width="3.21875" style="22" bestFit="1" customWidth="1"/>
    <col min="15139" max="15358" width="4.6640625" style="22"/>
    <col min="15359" max="15359" width="1" style="22" customWidth="1"/>
    <col min="15360" max="15385" width="3.44140625" style="22" bestFit="1" customWidth="1"/>
    <col min="15386" max="15386" width="5.44140625" style="22" customWidth="1"/>
    <col min="15387" max="15393" width="4.6640625" style="22"/>
    <col min="15394" max="15394" width="3.21875" style="22" bestFit="1" customWidth="1"/>
    <col min="15395" max="15614" width="4.6640625" style="22"/>
    <col min="15615" max="15615" width="1" style="22" customWidth="1"/>
    <col min="15616" max="15641" width="3.44140625" style="22" bestFit="1" customWidth="1"/>
    <col min="15642" max="15642" width="5.44140625" style="22" customWidth="1"/>
    <col min="15643" max="15649" width="4.6640625" style="22"/>
    <col min="15650" max="15650" width="3.21875" style="22" bestFit="1" customWidth="1"/>
    <col min="15651" max="15870" width="4.6640625" style="22"/>
    <col min="15871" max="15871" width="1" style="22" customWidth="1"/>
    <col min="15872" max="15897" width="3.44140625" style="22" bestFit="1" customWidth="1"/>
    <col min="15898" max="15898" width="5.44140625" style="22" customWidth="1"/>
    <col min="15899" max="15905" width="4.6640625" style="22"/>
    <col min="15906" max="15906" width="3.21875" style="22" bestFit="1" customWidth="1"/>
    <col min="15907" max="16126" width="4.6640625" style="22"/>
    <col min="16127" max="16127" width="1" style="22" customWidth="1"/>
    <col min="16128" max="16153" width="3.44140625" style="22" bestFit="1" customWidth="1"/>
    <col min="16154" max="16154" width="5.44140625" style="22" customWidth="1"/>
    <col min="16155" max="16161" width="4.6640625" style="22"/>
    <col min="16162" max="16162" width="3.21875" style="22" bestFit="1" customWidth="1"/>
    <col min="16163" max="16384" width="4.6640625" style="22"/>
  </cols>
  <sheetData>
    <row r="1" spans="2:27" ht="14.4"/>
    <row r="2" spans="2:27" ht="24.75" customHeight="1">
      <c r="U2" s="164" t="s">
        <v>325</v>
      </c>
      <c r="V2" s="164"/>
      <c r="W2" s="164"/>
      <c r="X2" s="164"/>
      <c r="Y2" s="164"/>
      <c r="Z2" s="164"/>
      <c r="AA2" s="164"/>
    </row>
    <row r="3" spans="2:27" ht="24.75" customHeight="1">
      <c r="U3" s="166">
        <v>45077</v>
      </c>
      <c r="V3" s="166"/>
      <c r="W3" s="166"/>
      <c r="X3" s="166"/>
      <c r="Y3" s="166"/>
      <c r="Z3" s="166"/>
      <c r="AA3" s="166"/>
    </row>
    <row r="4" spans="2:27" ht="24.75" customHeight="1"/>
    <row r="5" spans="2:27" ht="24.75" customHeight="1">
      <c r="C5" s="22" t="s">
        <v>326</v>
      </c>
    </row>
    <row r="6" spans="2:27" ht="24.75" customHeight="1">
      <c r="D6" s="22" t="s">
        <v>327</v>
      </c>
    </row>
    <row r="7" spans="2:27" ht="24.75" customHeight="1">
      <c r="E7" s="22" t="s">
        <v>328</v>
      </c>
      <c r="L7" s="22" t="s">
        <v>329</v>
      </c>
    </row>
    <row r="8" spans="2:27" ht="24.75" customHeight="1"/>
    <row r="9" spans="2:27" ht="24.75" customHeight="1">
      <c r="S9" s="67"/>
      <c r="T9" s="67"/>
      <c r="U9" s="67"/>
      <c r="V9" s="67"/>
    </row>
    <row r="10" spans="2:27" ht="24.75" customHeight="1">
      <c r="S10" s="67" t="s">
        <v>330</v>
      </c>
    </row>
    <row r="11" spans="2:27" ht="24.75" customHeight="1">
      <c r="S11" s="66" t="s">
        <v>331</v>
      </c>
      <c r="T11" s="164" t="s">
        <v>332</v>
      </c>
      <c r="U11" s="165"/>
      <c r="V11" s="165"/>
      <c r="W11" s="22" t="s">
        <v>333</v>
      </c>
    </row>
    <row r="12" spans="2:27" ht="24.75" customHeight="1"/>
    <row r="13" spans="2:27" ht="24.75" customHeight="1"/>
    <row r="14" spans="2:27" ht="24.75" customHeight="1"/>
    <row r="15" spans="2:27" ht="24.75" customHeight="1">
      <c r="B15" s="167" t="s">
        <v>334</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row>
    <row r="16" spans="2:27" ht="24.75" customHeight="1"/>
    <row r="17" spans="2:28" ht="24.75" customHeight="1"/>
    <row r="18" spans="2:28" ht="24.75" customHeight="1">
      <c r="C18" s="22" t="s">
        <v>335</v>
      </c>
    </row>
    <row r="19" spans="2:28" ht="24.75" customHeight="1">
      <c r="C19" s="22" t="s">
        <v>336</v>
      </c>
    </row>
    <row r="20" spans="2:28" ht="24.75" customHeight="1"/>
    <row r="21" spans="2:28" ht="24.75" customHeight="1"/>
    <row r="22" spans="2:28" ht="24.75" customHeight="1">
      <c r="B22" s="167" t="s">
        <v>337</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row>
    <row r="23" spans="2:28" ht="24.75" customHeight="1"/>
    <row r="24" spans="2:28" ht="24.75" customHeight="1"/>
    <row r="25" spans="2:28" ht="24.75" customHeight="1">
      <c r="L25" s="68" t="s">
        <v>338</v>
      </c>
      <c r="M25" s="69">
        <v>1</v>
      </c>
      <c r="N25" s="69" t="s">
        <v>339</v>
      </c>
      <c r="O25" s="168">
        <f>COUNTIF(名簿!W:W,M25)</f>
        <v>0</v>
      </c>
      <c r="P25" s="168"/>
      <c r="Q25" s="70" t="s">
        <v>340</v>
      </c>
    </row>
    <row r="26" spans="2:28" ht="24.75" customHeight="1">
      <c r="L26" s="72"/>
      <c r="M26" s="72"/>
      <c r="N26" s="72"/>
      <c r="O26" s="169"/>
      <c r="P26" s="169"/>
      <c r="Q26" s="73"/>
    </row>
    <row r="27" spans="2:28" ht="24.75" customHeight="1">
      <c r="L27" s="71"/>
      <c r="M27" s="71"/>
      <c r="N27" s="71"/>
      <c r="O27" s="170"/>
      <c r="P27" s="170"/>
    </row>
    <row r="28" spans="2:28" ht="24.75" customHeight="1"/>
    <row r="29" spans="2:28" ht="24.75" customHeight="1">
      <c r="D29" s="164" t="s">
        <v>341</v>
      </c>
      <c r="E29" s="164"/>
      <c r="F29" s="164"/>
      <c r="G29" s="164"/>
      <c r="H29" s="164"/>
      <c r="I29" s="164"/>
      <c r="J29" s="164"/>
      <c r="K29" s="164"/>
      <c r="L29" s="164"/>
      <c r="M29" s="164"/>
      <c r="O29" s="22" t="s">
        <v>342</v>
      </c>
    </row>
    <row r="30" spans="2:28" ht="24.75" customHeight="1">
      <c r="D30" s="164"/>
      <c r="E30" s="164"/>
      <c r="F30" s="164"/>
      <c r="G30" s="164"/>
      <c r="H30" s="164"/>
      <c r="I30" s="164"/>
      <c r="J30" s="164"/>
      <c r="K30" s="164"/>
      <c r="L30" s="164"/>
      <c r="M30" s="164"/>
      <c r="O30" s="22" t="s">
        <v>343</v>
      </c>
    </row>
    <row r="32" spans="2:28" ht="21" customHeight="1">
      <c r="O32" s="164" t="s">
        <v>344</v>
      </c>
      <c r="P32" s="165"/>
      <c r="Q32" s="165"/>
      <c r="R32" s="71" t="s">
        <v>345</v>
      </c>
      <c r="S32" s="22" t="s">
        <v>346</v>
      </c>
      <c r="AA32" s="74"/>
      <c r="AB32" s="74"/>
    </row>
    <row r="33" spans="15:26" ht="21" customHeight="1">
      <c r="O33" s="164" t="s">
        <v>347</v>
      </c>
      <c r="P33" s="165"/>
      <c r="Q33" s="165"/>
      <c r="R33" s="71" t="s">
        <v>345</v>
      </c>
      <c r="S33" s="22" t="s">
        <v>348</v>
      </c>
    </row>
    <row r="34" spans="15:26" ht="21" customHeight="1">
      <c r="O34" s="164" t="s">
        <v>349</v>
      </c>
      <c r="P34" s="165"/>
      <c r="Q34" s="165"/>
      <c r="R34" s="71" t="s">
        <v>345</v>
      </c>
      <c r="S34" s="171"/>
      <c r="T34" s="171"/>
      <c r="U34" s="171"/>
      <c r="V34" s="171"/>
      <c r="W34" s="171"/>
      <c r="X34" s="171"/>
      <c r="Y34" s="171"/>
      <c r="Z34" s="171"/>
    </row>
    <row r="35" spans="15:26" ht="21" customHeight="1">
      <c r="O35" s="164" t="s">
        <v>350</v>
      </c>
      <c r="P35" s="165"/>
      <c r="Q35" s="165"/>
      <c r="R35" s="71" t="s">
        <v>345</v>
      </c>
      <c r="S35" s="22" t="s">
        <v>351</v>
      </c>
    </row>
    <row r="36" spans="15:26" ht="21" customHeight="1">
      <c r="O36" s="164" t="s">
        <v>352</v>
      </c>
      <c r="P36" s="165"/>
      <c r="Q36" s="165"/>
      <c r="R36" s="71" t="s">
        <v>345</v>
      </c>
      <c r="S36" s="22" t="s">
        <v>353</v>
      </c>
    </row>
  </sheetData>
  <mergeCells count="15">
    <mergeCell ref="O35:Q35"/>
    <mergeCell ref="O36:Q36"/>
    <mergeCell ref="O26:P26"/>
    <mergeCell ref="O27:P27"/>
    <mergeCell ref="S34:Z34"/>
    <mergeCell ref="O34:Q34"/>
    <mergeCell ref="U2:AA2"/>
    <mergeCell ref="D29:M30"/>
    <mergeCell ref="O32:Q32"/>
    <mergeCell ref="O33:Q33"/>
    <mergeCell ref="U3:AA3"/>
    <mergeCell ref="T11:V11"/>
    <mergeCell ref="B15:AA15"/>
    <mergeCell ref="B22:AA22"/>
    <mergeCell ref="O25:P25"/>
  </mergeCells>
  <phoneticPr fontId="4"/>
  <printOptions gridLinesSet="0"/>
  <pageMargins left="0.82677165354330717" right="0.19685039370078741" top="0.39370078740157483" bottom="0.51181102362204722" header="0" footer="0"/>
  <pageSetup paperSize="9" scale="95" pageOrder="overThenDown"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13</xdr:col>
                    <xdr:colOff>45720</xdr:colOff>
                    <xdr:row>28</xdr:row>
                    <xdr:rowOff>60960</xdr:rowOff>
                  </from>
                  <to>
                    <xdr:col>14</xdr:col>
                    <xdr:colOff>60960</xdr:colOff>
                    <xdr:row>28</xdr:row>
                    <xdr:rowOff>251460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13</xdr:col>
                    <xdr:colOff>45720</xdr:colOff>
                    <xdr:row>29</xdr:row>
                    <xdr:rowOff>60960</xdr:rowOff>
                  </from>
                  <to>
                    <xdr:col>14</xdr:col>
                    <xdr:colOff>60960</xdr:colOff>
                    <xdr:row>29</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3">
    <tabColor rgb="FF0070C0"/>
  </sheetPr>
  <dimension ref="A1:CW810"/>
  <sheetViews>
    <sheetView showZeros="0" tabSelected="1" view="pageBreakPreview" zoomScaleNormal="100" zoomScaleSheetLayoutView="100" workbookViewId="0">
      <selection activeCell="Z25" sqref="Z25"/>
    </sheetView>
  </sheetViews>
  <sheetFormatPr defaultColWidth="9" defaultRowHeight="26.25" customHeight="1"/>
  <cols>
    <col min="1" max="21" width="4.44140625" style="17" customWidth="1"/>
    <col min="22" max="22" width="0.6640625" style="136" customWidth="1"/>
    <col min="23" max="23" width="0.6640625" style="137" customWidth="1"/>
    <col min="24" max="16384" width="9" style="137"/>
  </cols>
  <sheetData>
    <row r="1" spans="1:101" ht="26.25" customHeight="1">
      <c r="D1" s="18"/>
      <c r="E1" s="18"/>
      <c r="F1" s="18"/>
      <c r="G1" s="19"/>
      <c r="H1" s="18"/>
      <c r="I1" s="18"/>
      <c r="J1" s="18"/>
      <c r="K1" s="18"/>
      <c r="L1" s="18"/>
      <c r="M1" s="18"/>
      <c r="N1" s="18"/>
      <c r="O1" s="18"/>
      <c r="P1" s="18"/>
      <c r="Q1" s="18"/>
      <c r="R1" s="18"/>
      <c r="S1" s="18"/>
      <c r="T1" s="20" t="s">
        <v>354</v>
      </c>
      <c r="U1" s="21">
        <v>1</v>
      </c>
      <c r="W1" s="136"/>
      <c r="Y1" s="17"/>
    </row>
    <row r="2" spans="1:101" s="17" customFormat="1" ht="14.4">
      <c r="T2" s="271" t="s">
        <v>355</v>
      </c>
      <c r="U2" s="271"/>
    </row>
    <row r="3" spans="1:101" s="17" customFormat="1" ht="13.5" customHeight="1">
      <c r="T3" s="23"/>
      <c r="U3" s="23"/>
    </row>
    <row r="4" spans="1:101" s="17" customFormat="1" ht="19.2">
      <c r="A4" s="272" t="s">
        <v>356</v>
      </c>
      <c r="B4" s="272"/>
      <c r="C4" s="272"/>
      <c r="D4" s="272"/>
      <c r="E4" s="272"/>
      <c r="F4" s="272"/>
      <c r="G4" s="272"/>
      <c r="H4" s="272"/>
      <c r="I4" s="272"/>
      <c r="J4" s="272"/>
      <c r="K4" s="272"/>
      <c r="L4" s="272"/>
      <c r="M4" s="272"/>
      <c r="N4" s="272"/>
      <c r="O4" s="272"/>
      <c r="P4" s="272"/>
      <c r="Q4" s="272"/>
      <c r="R4" s="272"/>
      <c r="S4" s="272"/>
      <c r="T4" s="272"/>
      <c r="U4" s="272"/>
    </row>
    <row r="5" spans="1:101" s="17" customFormat="1" ht="14.4">
      <c r="A5" s="24"/>
      <c r="B5" s="24"/>
      <c r="C5" s="24"/>
      <c r="D5" s="25"/>
      <c r="E5" s="25"/>
      <c r="F5" s="25"/>
      <c r="G5" s="25"/>
      <c r="H5" s="25"/>
      <c r="I5" s="24"/>
      <c r="J5" s="24"/>
      <c r="K5" s="24"/>
      <c r="L5" s="24"/>
      <c r="M5" s="24"/>
      <c r="N5" s="24"/>
      <c r="O5" s="24"/>
      <c r="P5" s="24"/>
      <c r="Q5" s="24"/>
      <c r="R5" s="24"/>
      <c r="S5" s="24"/>
      <c r="T5" s="24"/>
      <c r="U5" s="24"/>
    </row>
    <row r="6" spans="1:101" s="17" customFormat="1" ht="18.75" customHeight="1" thickBot="1">
      <c r="A6" s="17" t="s">
        <v>357</v>
      </c>
      <c r="N6" s="263"/>
      <c r="O6" s="263"/>
      <c r="P6" s="263"/>
      <c r="Q6" s="263"/>
      <c r="R6" s="263"/>
      <c r="S6" s="263"/>
      <c r="T6" s="263"/>
      <c r="U6" s="263"/>
    </row>
    <row r="7" spans="1:101" s="17" customFormat="1" ht="18.75" customHeight="1">
      <c r="A7" s="264" t="s">
        <v>358</v>
      </c>
      <c r="B7" s="265"/>
      <c r="C7" s="265"/>
      <c r="D7" s="265"/>
      <c r="E7" s="265"/>
      <c r="F7" s="266"/>
      <c r="G7" s="26" t="s">
        <v>359</v>
      </c>
      <c r="H7" s="270"/>
      <c r="I7" s="270"/>
      <c r="J7" s="270"/>
      <c r="K7" s="138"/>
      <c r="L7" s="138"/>
      <c r="M7" s="138"/>
      <c r="N7" s="138"/>
      <c r="O7" s="138"/>
      <c r="P7" s="138"/>
      <c r="Q7" s="138"/>
      <c r="R7" s="138"/>
      <c r="S7" s="138"/>
      <c r="T7" s="138"/>
      <c r="U7" s="139"/>
    </row>
    <row r="8" spans="1:101" s="17" customFormat="1" ht="18.75" customHeight="1">
      <c r="A8" s="267"/>
      <c r="B8" s="268"/>
      <c r="C8" s="268"/>
      <c r="D8" s="268"/>
      <c r="E8" s="268"/>
      <c r="F8" s="269"/>
      <c r="G8" s="140"/>
      <c r="H8" s="261"/>
      <c r="I8" s="261"/>
      <c r="J8" s="261"/>
      <c r="K8" s="261"/>
      <c r="L8" s="261"/>
      <c r="M8" s="261"/>
      <c r="N8" s="261"/>
      <c r="O8" s="261"/>
      <c r="P8" s="261"/>
      <c r="Q8" s="261"/>
      <c r="R8" s="261"/>
      <c r="S8" s="261"/>
      <c r="T8" s="261"/>
      <c r="U8" s="262"/>
    </row>
    <row r="9" spans="1:101" s="17" customFormat="1" ht="18.75" customHeight="1">
      <c r="A9" s="224" t="s">
        <v>360</v>
      </c>
      <c r="B9" s="225"/>
      <c r="C9" s="226"/>
      <c r="D9" s="201" t="s">
        <v>361</v>
      </c>
      <c r="E9" s="202"/>
      <c r="F9" s="202"/>
      <c r="G9" s="27" t="s">
        <v>362</v>
      </c>
      <c r="H9" s="203"/>
      <c r="I9" s="203"/>
      <c r="J9" s="203"/>
      <c r="K9" s="203"/>
      <c r="L9" s="204"/>
      <c r="M9" s="201" t="s">
        <v>363</v>
      </c>
      <c r="N9" s="202"/>
      <c r="O9" s="202"/>
      <c r="P9" s="28" t="s">
        <v>362</v>
      </c>
      <c r="Q9" s="203"/>
      <c r="R9" s="203"/>
      <c r="S9" s="203"/>
      <c r="T9" s="203"/>
      <c r="U9" s="205"/>
    </row>
    <row r="10" spans="1:101" s="17" customFormat="1" ht="18.75" customHeight="1">
      <c r="A10" s="274"/>
      <c r="B10" s="275"/>
      <c r="C10" s="276"/>
      <c r="D10" s="201" t="s">
        <v>364</v>
      </c>
      <c r="E10" s="202"/>
      <c r="F10" s="202"/>
      <c r="G10" s="28" t="s">
        <v>362</v>
      </c>
      <c r="H10" s="273"/>
      <c r="I10" s="261"/>
      <c r="J10" s="261"/>
      <c r="K10" s="261"/>
      <c r="L10" s="261"/>
      <c r="M10" s="261"/>
      <c r="N10" s="261"/>
      <c r="O10" s="261"/>
      <c r="P10" s="261"/>
      <c r="Q10" s="261"/>
      <c r="R10" s="261"/>
      <c r="S10" s="261"/>
      <c r="T10" s="261"/>
      <c r="U10" s="262"/>
    </row>
    <row r="11" spans="1:101" s="17" customFormat="1" ht="18.75" customHeight="1" thickBot="1">
      <c r="A11" s="281" t="s">
        <v>365</v>
      </c>
      <c r="B11" s="282"/>
      <c r="C11" s="282"/>
      <c r="D11" s="283"/>
      <c r="E11" s="284"/>
      <c r="F11" s="284"/>
      <c r="G11" s="284"/>
      <c r="H11" s="284"/>
      <c r="I11" s="284"/>
      <c r="J11" s="284"/>
      <c r="K11" s="284"/>
      <c r="L11" s="284"/>
      <c r="M11" s="285"/>
      <c r="N11" s="286" t="s">
        <v>366</v>
      </c>
      <c r="O11" s="282"/>
      <c r="P11" s="282"/>
      <c r="Q11" s="287"/>
      <c r="R11" s="288"/>
      <c r="S11" s="289"/>
      <c r="T11" s="289"/>
      <c r="U11" s="290"/>
    </row>
    <row r="12" spans="1:101" s="17" customFormat="1" ht="14.4">
      <c r="A12" s="24"/>
      <c r="B12" s="24"/>
      <c r="C12" s="24"/>
      <c r="D12" s="25"/>
      <c r="E12" s="25"/>
      <c r="F12" s="25"/>
      <c r="G12" s="25"/>
      <c r="H12" s="25"/>
      <c r="I12" s="24"/>
      <c r="J12" s="24"/>
      <c r="K12" s="24"/>
      <c r="L12" s="24"/>
      <c r="M12" s="24"/>
      <c r="N12" s="24"/>
      <c r="O12" s="24"/>
      <c r="P12" s="24"/>
      <c r="Q12" s="24"/>
      <c r="R12" s="24"/>
      <c r="S12" s="24"/>
      <c r="T12" s="24"/>
      <c r="U12" s="24"/>
    </row>
    <row r="13" spans="1:101" s="17" customFormat="1" ht="18.75" customHeight="1" thickBot="1">
      <c r="A13" s="279" t="s">
        <v>367</v>
      </c>
      <c r="B13" s="279"/>
      <c r="C13" s="279"/>
      <c r="D13" s="279"/>
      <c r="N13" s="280"/>
      <c r="O13" s="280"/>
      <c r="P13" s="280"/>
      <c r="Q13" s="280"/>
      <c r="R13" s="280"/>
      <c r="S13" s="280"/>
      <c r="T13" s="280"/>
      <c r="U13" s="280"/>
    </row>
    <row r="14" spans="1:101" s="17" customFormat="1" ht="18.75" customHeight="1">
      <c r="A14" s="295" t="s">
        <v>368</v>
      </c>
      <c r="B14" s="296"/>
      <c r="C14" s="296"/>
      <c r="D14" s="296"/>
      <c r="E14" s="296"/>
      <c r="F14" s="297"/>
      <c r="G14" s="29"/>
      <c r="H14" s="298" t="str">
        <f>PHONETIC(H15)</f>
        <v/>
      </c>
      <c r="I14" s="298" ph="1"/>
      <c r="J14" s="298" ph="1"/>
      <c r="K14" s="298" ph="1"/>
      <c r="L14" s="298" ph="1"/>
      <c r="M14" s="298" ph="1"/>
      <c r="N14" s="30"/>
      <c r="O14" s="30"/>
      <c r="P14" s="30"/>
      <c r="Q14" s="31"/>
      <c r="R14" s="299" t="s">
        <v>369</v>
      </c>
      <c r="S14" s="300"/>
      <c r="T14" s="277"/>
      <c r="U14" s="141"/>
      <c r="AF14" s="17" ph="1"/>
      <c r="AG14" s="17" ph="1"/>
      <c r="AH14" s="17" ph="1"/>
      <c r="AI14" s="17" ph="1"/>
      <c r="AJ14" s="17" ph="1"/>
      <c r="BB14" s="17" ph="1"/>
      <c r="BC14" s="17" ph="1"/>
      <c r="BD14" s="17" ph="1"/>
      <c r="BE14" s="17" ph="1"/>
      <c r="BF14" s="17" ph="1"/>
      <c r="BW14" s="17" ph="1"/>
      <c r="BX14" s="17" ph="1"/>
      <c r="BY14" s="17" ph="1"/>
      <c r="BZ14" s="17" ph="1"/>
      <c r="CA14" s="17" ph="1"/>
      <c r="CS14" s="17" ph="1"/>
      <c r="CT14" s="17" ph="1"/>
      <c r="CU14" s="17" ph="1"/>
      <c r="CV14" s="17" ph="1"/>
      <c r="CW14" s="17" ph="1"/>
    </row>
    <row r="15" spans="1:101" s="17" customFormat="1" ht="18.75" customHeight="1">
      <c r="A15" s="291" t="s">
        <v>370</v>
      </c>
      <c r="B15" s="292"/>
      <c r="C15" s="292"/>
      <c r="D15" s="292"/>
      <c r="E15" s="292"/>
      <c r="F15" s="293"/>
      <c r="G15" s="142"/>
      <c r="H15" s="294"/>
      <c r="I15" s="294"/>
      <c r="J15" s="294"/>
      <c r="K15" s="294"/>
      <c r="L15" s="294"/>
      <c r="M15" s="294"/>
      <c r="N15" s="140"/>
      <c r="O15" s="140"/>
      <c r="P15" s="140"/>
      <c r="Q15" s="143"/>
      <c r="R15" s="301"/>
      <c r="S15" s="302"/>
      <c r="T15" s="278"/>
      <c r="U15" s="144"/>
    </row>
    <row r="16" spans="1:101" s="17" customFormat="1" ht="18.75" customHeight="1">
      <c r="A16" s="221" t="s">
        <v>371</v>
      </c>
      <c r="B16" s="222"/>
      <c r="C16" s="222"/>
      <c r="D16" s="222"/>
      <c r="E16" s="222"/>
      <c r="F16" s="223"/>
      <c r="G16" s="145"/>
      <c r="H16" s="42"/>
      <c r="I16" s="32"/>
      <c r="J16" s="43" t="s">
        <v>372</v>
      </c>
      <c r="K16" s="32"/>
      <c r="L16" s="32" t="s">
        <v>373</v>
      </c>
      <c r="M16" s="32"/>
      <c r="N16" s="135" t="s">
        <v>374</v>
      </c>
      <c r="O16" s="32"/>
      <c r="P16" s="135" t="s">
        <v>375</v>
      </c>
      <c r="Q16" s="32"/>
      <c r="R16" s="28" t="s">
        <v>376</v>
      </c>
      <c r="S16" s="135"/>
      <c r="T16" s="28"/>
      <c r="U16" s="146"/>
    </row>
    <row r="17" spans="1:23" s="17" customFormat="1" ht="18.75" customHeight="1">
      <c r="A17" s="224" t="s">
        <v>377</v>
      </c>
      <c r="B17" s="225"/>
      <c r="C17" s="225"/>
      <c r="D17" s="225"/>
      <c r="E17" s="225"/>
      <c r="F17" s="226"/>
      <c r="G17" s="33" t="s">
        <v>359</v>
      </c>
      <c r="H17" s="236"/>
      <c r="I17" s="236"/>
      <c r="J17" s="236"/>
      <c r="K17" s="237"/>
      <c r="L17" s="237"/>
      <c r="M17" s="237"/>
      <c r="N17" s="237"/>
      <c r="O17" s="237"/>
      <c r="P17" s="237"/>
      <c r="Q17" s="237"/>
      <c r="R17" s="237"/>
      <c r="S17" s="237"/>
      <c r="T17" s="237"/>
      <c r="U17" s="238"/>
    </row>
    <row r="18" spans="1:23" s="17" customFormat="1" ht="18.75" customHeight="1">
      <c r="A18" s="227" t="s">
        <v>378</v>
      </c>
      <c r="B18" s="228"/>
      <c r="C18" s="228"/>
      <c r="D18" s="228"/>
      <c r="E18" s="228"/>
      <c r="F18" s="229"/>
      <c r="G18" s="142"/>
      <c r="H18" s="234"/>
      <c r="I18" s="234"/>
      <c r="J18" s="234"/>
      <c r="K18" s="234"/>
      <c r="L18" s="234"/>
      <c r="M18" s="234"/>
      <c r="N18" s="234"/>
      <c r="O18" s="234"/>
      <c r="P18" s="234"/>
      <c r="Q18" s="234"/>
      <c r="R18" s="234"/>
      <c r="S18" s="234"/>
      <c r="T18" s="234"/>
      <c r="U18" s="235"/>
    </row>
    <row r="19" spans="1:23" s="17" customFormat="1" ht="18.75" customHeight="1">
      <c r="A19" s="221" t="s">
        <v>379</v>
      </c>
      <c r="B19" s="222"/>
      <c r="C19" s="222"/>
      <c r="D19" s="222"/>
      <c r="E19" s="222"/>
      <c r="F19" s="223"/>
      <c r="G19" s="145"/>
      <c r="H19" s="232"/>
      <c r="I19" s="232"/>
      <c r="J19" s="232"/>
      <c r="K19" s="232"/>
      <c r="L19" s="232"/>
      <c r="M19" s="232"/>
      <c r="N19" s="232"/>
      <c r="O19" s="232"/>
      <c r="P19" s="232"/>
      <c r="Q19" s="232"/>
      <c r="R19" s="232"/>
      <c r="S19" s="232"/>
      <c r="T19" s="232"/>
      <c r="U19" s="233"/>
    </row>
    <row r="20" spans="1:23" s="17" customFormat="1" ht="18.75" customHeight="1">
      <c r="A20" s="221" t="s">
        <v>380</v>
      </c>
      <c r="B20" s="222"/>
      <c r="C20" s="222"/>
      <c r="D20" s="222"/>
      <c r="E20" s="222"/>
      <c r="F20" s="223"/>
      <c r="G20" s="28" t="s">
        <v>362</v>
      </c>
      <c r="H20" s="172"/>
      <c r="I20" s="172"/>
      <c r="J20" s="172"/>
      <c r="K20" s="172"/>
      <c r="L20" s="176"/>
      <c r="M20" s="201" t="s">
        <v>381</v>
      </c>
      <c r="N20" s="202"/>
      <c r="O20" s="202"/>
      <c r="P20" s="28" t="s">
        <v>362</v>
      </c>
      <c r="Q20" s="172"/>
      <c r="R20" s="172"/>
      <c r="S20" s="172"/>
      <c r="T20" s="172"/>
      <c r="U20" s="173"/>
    </row>
    <row r="21" spans="1:23" s="17" customFormat="1" ht="18.75" customHeight="1">
      <c r="A21" s="197" t="s">
        <v>360</v>
      </c>
      <c r="B21" s="198"/>
      <c r="C21" s="198"/>
      <c r="D21" s="201" t="s">
        <v>361</v>
      </c>
      <c r="E21" s="202"/>
      <c r="F21" s="202"/>
      <c r="G21" s="28" t="s">
        <v>362</v>
      </c>
      <c r="H21" s="203"/>
      <c r="I21" s="203"/>
      <c r="J21" s="203"/>
      <c r="K21" s="203"/>
      <c r="L21" s="204"/>
      <c r="M21" s="201" t="s">
        <v>363</v>
      </c>
      <c r="N21" s="202"/>
      <c r="O21" s="202"/>
      <c r="P21" s="28" t="s">
        <v>362</v>
      </c>
      <c r="Q21" s="203"/>
      <c r="R21" s="203"/>
      <c r="S21" s="203"/>
      <c r="T21" s="203"/>
      <c r="U21" s="205"/>
    </row>
    <row r="22" spans="1:23" s="17" customFormat="1" ht="18.75" customHeight="1">
      <c r="A22" s="199"/>
      <c r="B22" s="200"/>
      <c r="C22" s="200"/>
      <c r="D22" s="126" t="s">
        <v>382</v>
      </c>
      <c r="E22" s="41"/>
      <c r="F22" s="41"/>
      <c r="L22" s="28" t="s">
        <v>362</v>
      </c>
      <c r="M22" s="174"/>
      <c r="N22" s="174"/>
      <c r="O22" s="174"/>
      <c r="P22" s="174"/>
      <c r="Q22" s="174"/>
      <c r="R22" s="174"/>
      <c r="S22" s="174"/>
      <c r="T22" s="174"/>
      <c r="U22" s="175"/>
    </row>
    <row r="23" spans="1:23" s="17" customFormat="1" ht="18.75" customHeight="1" thickBot="1">
      <c r="A23" s="199"/>
      <c r="B23" s="200"/>
      <c r="C23" s="200"/>
      <c r="D23" s="230" t="s">
        <v>383</v>
      </c>
      <c r="E23" s="231"/>
      <c r="F23" s="231"/>
      <c r="G23" s="231"/>
      <c r="H23" s="231"/>
      <c r="I23" s="231"/>
      <c r="J23" s="231"/>
      <c r="K23" s="231"/>
      <c r="L23" s="231"/>
      <c r="M23" s="231"/>
      <c r="N23" s="231"/>
      <c r="O23" s="27" t="s">
        <v>362</v>
      </c>
      <c r="P23" s="206"/>
      <c r="Q23" s="207"/>
      <c r="R23" s="207"/>
      <c r="S23" s="207"/>
      <c r="T23" s="207"/>
      <c r="U23" s="208"/>
    </row>
    <row r="24" spans="1:23" s="17" customFormat="1" ht="18.75" customHeight="1">
      <c r="A24" s="186" t="s">
        <v>384</v>
      </c>
      <c r="B24" s="187"/>
      <c r="C24" s="188"/>
      <c r="D24" s="192" t="s">
        <v>385</v>
      </c>
      <c r="E24" s="187"/>
      <c r="F24" s="187"/>
      <c r="G24" s="45" t="s">
        <v>338</v>
      </c>
      <c r="H24" s="193"/>
      <c r="I24" s="193"/>
      <c r="J24" s="193"/>
      <c r="K24" s="193"/>
      <c r="L24" s="46" t="s">
        <v>386</v>
      </c>
      <c r="M24" s="49"/>
      <c r="N24" s="49"/>
      <c r="O24" s="50"/>
      <c r="P24" s="51"/>
      <c r="Q24" s="51"/>
      <c r="R24" s="51"/>
      <c r="S24" s="51"/>
      <c r="T24" s="51"/>
      <c r="U24" s="52"/>
    </row>
    <row r="25" spans="1:23" s="17" customFormat="1" ht="18.75" customHeight="1" thickBot="1">
      <c r="A25" s="189"/>
      <c r="B25" s="190"/>
      <c r="C25" s="191"/>
      <c r="D25" s="194" t="s">
        <v>387</v>
      </c>
      <c r="E25" s="190"/>
      <c r="F25" s="190"/>
      <c r="G25" s="47"/>
      <c r="H25" s="48"/>
      <c r="I25" s="48" t="s">
        <v>388</v>
      </c>
      <c r="J25" s="48"/>
      <c r="K25" s="48" t="s">
        <v>373</v>
      </c>
      <c r="L25" s="48"/>
      <c r="M25" s="44" t="s">
        <v>374</v>
      </c>
      <c r="N25" s="38"/>
      <c r="O25" s="38" t="s">
        <v>375</v>
      </c>
      <c r="P25" s="39"/>
      <c r="Q25" s="39"/>
      <c r="R25" s="39"/>
      <c r="S25" s="39"/>
      <c r="T25" s="39"/>
      <c r="U25" s="40"/>
    </row>
    <row r="26" spans="1:23" s="17" customFormat="1" ht="18.75" customHeight="1">
      <c r="A26" s="195" t="s">
        <v>389</v>
      </c>
      <c r="B26" s="196"/>
      <c r="C26" s="196"/>
      <c r="D26" s="196"/>
      <c r="E26" s="147"/>
      <c r="F26" s="147"/>
      <c r="G26" s="147"/>
      <c r="H26" s="147"/>
      <c r="I26" s="147"/>
      <c r="J26" s="147"/>
      <c r="K26" s="147"/>
      <c r="L26" s="147"/>
      <c r="M26" s="147"/>
      <c r="N26" s="147"/>
      <c r="O26" s="147"/>
      <c r="P26" s="147"/>
      <c r="Q26" s="147"/>
      <c r="R26" s="147"/>
      <c r="S26" s="147"/>
      <c r="T26" s="147"/>
      <c r="U26" s="141"/>
    </row>
    <row r="27" spans="1:23" s="17" customFormat="1" ht="18.75" customHeight="1">
      <c r="A27" s="177"/>
      <c r="B27" s="178"/>
      <c r="C27" s="178"/>
      <c r="D27" s="178"/>
      <c r="E27" s="178"/>
      <c r="F27" s="178"/>
      <c r="G27" s="178"/>
      <c r="H27" s="178"/>
      <c r="I27" s="178"/>
      <c r="J27" s="178"/>
      <c r="K27" s="178"/>
      <c r="L27" s="178"/>
      <c r="M27" s="178"/>
      <c r="N27" s="178"/>
      <c r="O27" s="178"/>
      <c r="P27" s="178"/>
      <c r="Q27" s="178"/>
      <c r="R27" s="178"/>
      <c r="S27" s="178"/>
      <c r="T27" s="178"/>
      <c r="U27" s="179"/>
      <c r="V27" s="34"/>
      <c r="W27" s="34"/>
    </row>
    <row r="28" spans="1:23" s="17" customFormat="1" ht="18.75" customHeight="1">
      <c r="A28" s="177"/>
      <c r="B28" s="178"/>
      <c r="C28" s="178"/>
      <c r="D28" s="178"/>
      <c r="E28" s="178"/>
      <c r="F28" s="178"/>
      <c r="G28" s="178"/>
      <c r="H28" s="178"/>
      <c r="I28" s="178"/>
      <c r="J28" s="178"/>
      <c r="K28" s="178"/>
      <c r="L28" s="178"/>
      <c r="M28" s="178"/>
      <c r="N28" s="178"/>
      <c r="O28" s="178"/>
      <c r="P28" s="178"/>
      <c r="Q28" s="178"/>
      <c r="R28" s="178"/>
      <c r="S28" s="178"/>
      <c r="T28" s="178"/>
      <c r="U28" s="179"/>
      <c r="V28" s="34"/>
      <c r="W28" s="34"/>
    </row>
    <row r="29" spans="1:23" s="17" customFormat="1" ht="18.75" customHeight="1">
      <c r="A29" s="177"/>
      <c r="B29" s="178"/>
      <c r="C29" s="178"/>
      <c r="D29" s="178"/>
      <c r="E29" s="178"/>
      <c r="F29" s="178"/>
      <c r="G29" s="178"/>
      <c r="H29" s="178"/>
      <c r="I29" s="178"/>
      <c r="J29" s="178"/>
      <c r="K29" s="178"/>
      <c r="L29" s="178"/>
      <c r="M29" s="178"/>
      <c r="N29" s="178"/>
      <c r="O29" s="178"/>
      <c r="P29" s="178"/>
      <c r="Q29" s="178"/>
      <c r="R29" s="178"/>
      <c r="S29" s="178"/>
      <c r="T29" s="178"/>
      <c r="U29" s="179"/>
      <c r="V29" s="34"/>
      <c r="W29" s="34"/>
    </row>
    <row r="30" spans="1:23" s="17" customFormat="1" ht="18.75" customHeight="1">
      <c r="A30" s="177"/>
      <c r="B30" s="178"/>
      <c r="C30" s="178"/>
      <c r="D30" s="178"/>
      <c r="E30" s="178"/>
      <c r="F30" s="178"/>
      <c r="G30" s="178"/>
      <c r="H30" s="178"/>
      <c r="I30" s="178"/>
      <c r="J30" s="178"/>
      <c r="K30" s="178"/>
      <c r="L30" s="178"/>
      <c r="M30" s="178"/>
      <c r="N30" s="178"/>
      <c r="O30" s="178"/>
      <c r="P30" s="178"/>
      <c r="Q30" s="178"/>
      <c r="R30" s="178"/>
      <c r="S30" s="178"/>
      <c r="T30" s="178"/>
      <c r="U30" s="179"/>
      <c r="V30" s="34"/>
      <c r="W30" s="34"/>
    </row>
    <row r="31" spans="1:23" s="17" customFormat="1" ht="18.75" customHeight="1" thickBot="1">
      <c r="A31" s="177"/>
      <c r="B31" s="178"/>
      <c r="C31" s="178"/>
      <c r="D31" s="178"/>
      <c r="E31" s="178"/>
      <c r="F31" s="178"/>
      <c r="G31" s="178"/>
      <c r="H31" s="178"/>
      <c r="I31" s="178"/>
      <c r="J31" s="178"/>
      <c r="K31" s="178"/>
      <c r="L31" s="178"/>
      <c r="M31" s="178"/>
      <c r="N31" s="178"/>
      <c r="O31" s="178"/>
      <c r="P31" s="178"/>
      <c r="Q31" s="178"/>
      <c r="R31" s="178"/>
      <c r="S31" s="178"/>
      <c r="T31" s="178"/>
      <c r="U31" s="179"/>
      <c r="V31" s="34"/>
      <c r="W31" s="34"/>
    </row>
    <row r="32" spans="1:23" s="17" customFormat="1" ht="29.4" customHeight="1" thickBot="1">
      <c r="A32" s="255" t="s">
        <v>390</v>
      </c>
      <c r="B32" s="256"/>
      <c r="C32" s="256"/>
      <c r="D32" s="256"/>
      <c r="E32" s="256"/>
      <c r="F32" s="257"/>
      <c r="G32" s="50" t="s">
        <v>391</v>
      </c>
      <c r="H32" s="50"/>
      <c r="I32" s="50" t="s">
        <v>392</v>
      </c>
      <c r="J32" s="54"/>
      <c r="K32" s="180" t="s">
        <v>393</v>
      </c>
      <c r="L32" s="180"/>
      <c r="M32" s="181"/>
      <c r="N32" s="54"/>
      <c r="O32" s="180" t="s">
        <v>394</v>
      </c>
      <c r="P32" s="180"/>
      <c r="Q32" s="181"/>
      <c r="R32" s="54"/>
      <c r="S32" s="184" t="s">
        <v>395</v>
      </c>
      <c r="T32" s="184"/>
      <c r="U32" s="185"/>
      <c r="V32" s="34"/>
      <c r="W32" s="34"/>
    </row>
    <row r="33" spans="1:23" s="17" customFormat="1" ht="18.75" hidden="1" customHeight="1" thickBot="1">
      <c r="A33" s="258"/>
      <c r="B33" s="259"/>
      <c r="C33" s="259"/>
      <c r="D33" s="259"/>
      <c r="E33" s="259"/>
      <c r="F33" s="260"/>
      <c r="G33" s="53" t="s">
        <v>338</v>
      </c>
      <c r="H33" s="53"/>
      <c r="I33" s="53" t="s">
        <v>396</v>
      </c>
      <c r="J33" s="55"/>
      <c r="K33" s="182" t="str">
        <f>K32</f>
        <v>9時30分～11時30分</v>
      </c>
      <c r="L33" s="182"/>
      <c r="M33" s="183"/>
      <c r="N33" s="55"/>
      <c r="O33" s="182" t="str">
        <f>O32</f>
        <v>13時～15時</v>
      </c>
      <c r="P33" s="182"/>
      <c r="Q33" s="183"/>
      <c r="R33" s="55"/>
      <c r="S33" s="209" t="str">
        <f>S32</f>
        <v>16時～18時</v>
      </c>
      <c r="T33" s="209"/>
      <c r="U33" s="210"/>
      <c r="V33" s="34"/>
      <c r="W33" s="34"/>
    </row>
    <row r="34" spans="1:23" s="17" customFormat="1" ht="18.75" customHeight="1">
      <c r="A34" s="239" t="s">
        <v>397</v>
      </c>
      <c r="B34" s="240"/>
      <c r="C34" s="240"/>
      <c r="D34" s="35"/>
      <c r="E34" s="241" t="s">
        <v>398</v>
      </c>
      <c r="F34" s="242"/>
      <c r="G34" s="35"/>
      <c r="H34" s="243" t="s">
        <v>399</v>
      </c>
      <c r="I34" s="244"/>
      <c r="J34" s="35"/>
      <c r="K34" s="243" t="s">
        <v>400</v>
      </c>
      <c r="L34" s="244"/>
      <c r="M34" s="35"/>
      <c r="N34" s="243" t="s">
        <v>401</v>
      </c>
      <c r="O34" s="244"/>
      <c r="P34" s="148" t="s">
        <v>402</v>
      </c>
      <c r="Q34" s="211"/>
      <c r="R34" s="211"/>
      <c r="S34" s="211"/>
      <c r="T34" s="211"/>
      <c r="U34" s="212"/>
      <c r="V34" s="34"/>
      <c r="W34" s="34"/>
    </row>
    <row r="35" spans="1:23" s="17" customFormat="1" ht="18.75" customHeight="1">
      <c r="A35" s="213" t="s">
        <v>403</v>
      </c>
      <c r="B35" s="214"/>
      <c r="C35" s="219" t="s">
        <v>404</v>
      </c>
      <c r="D35" s="220"/>
      <c r="E35" s="220"/>
      <c r="F35" s="220"/>
      <c r="G35" s="36" t="s">
        <v>362</v>
      </c>
      <c r="H35" s="247"/>
      <c r="I35" s="247"/>
      <c r="J35" s="247"/>
      <c r="K35" s="75"/>
      <c r="L35" s="75"/>
      <c r="M35" s="75"/>
      <c r="N35" s="75"/>
      <c r="O35" s="75"/>
      <c r="P35" s="75"/>
      <c r="Q35" s="75"/>
      <c r="R35" s="75"/>
      <c r="S35" s="75"/>
      <c r="T35" s="75"/>
      <c r="U35" s="76"/>
      <c r="V35" s="34"/>
      <c r="W35" s="34"/>
    </row>
    <row r="36" spans="1:23" s="17" customFormat="1" ht="18.75" customHeight="1">
      <c r="A36" s="215"/>
      <c r="B36" s="216"/>
      <c r="C36" s="219" t="s">
        <v>405</v>
      </c>
      <c r="D36" s="220"/>
      <c r="E36" s="220"/>
      <c r="F36" s="220"/>
      <c r="G36" s="36" t="s">
        <v>362</v>
      </c>
      <c r="H36" s="245"/>
      <c r="I36" s="245"/>
      <c r="J36" s="245"/>
      <c r="K36" s="245"/>
      <c r="L36" s="245"/>
      <c r="M36" s="245"/>
      <c r="N36" s="245"/>
      <c r="O36" s="245"/>
      <c r="P36" s="245"/>
      <c r="Q36" s="245"/>
      <c r="R36" s="245"/>
      <c r="S36" s="245"/>
      <c r="T36" s="245"/>
      <c r="U36" s="246"/>
      <c r="V36" s="34"/>
      <c r="W36" s="34"/>
    </row>
    <row r="37" spans="1:23" s="17" customFormat="1" ht="18.75" customHeight="1">
      <c r="A37" s="215"/>
      <c r="B37" s="216"/>
      <c r="C37" s="219" t="s">
        <v>406</v>
      </c>
      <c r="D37" s="220"/>
      <c r="E37" s="220"/>
      <c r="F37" s="220"/>
      <c r="G37" s="36" t="s">
        <v>362</v>
      </c>
      <c r="H37" s="245"/>
      <c r="I37" s="245"/>
      <c r="J37" s="245"/>
      <c r="K37" s="245"/>
      <c r="L37" s="245"/>
      <c r="M37" s="245"/>
      <c r="N37" s="245"/>
      <c r="O37" s="245"/>
      <c r="P37" s="245"/>
      <c r="Q37" s="245"/>
      <c r="R37" s="245"/>
      <c r="S37" s="245"/>
      <c r="T37" s="245"/>
      <c r="U37" s="246"/>
      <c r="V37" s="34"/>
      <c r="W37" s="34"/>
    </row>
    <row r="38" spans="1:23" s="17" customFormat="1" ht="18.75" customHeight="1">
      <c r="A38" s="215"/>
      <c r="B38" s="216"/>
      <c r="C38" s="219" t="s">
        <v>407</v>
      </c>
      <c r="D38" s="220"/>
      <c r="E38" s="220"/>
      <c r="F38" s="220"/>
      <c r="G38" s="36" t="s">
        <v>362</v>
      </c>
      <c r="H38" s="245"/>
      <c r="I38" s="245"/>
      <c r="J38" s="245"/>
      <c r="K38" s="245"/>
      <c r="L38" s="245"/>
      <c r="M38" s="245"/>
      <c r="N38" s="245"/>
      <c r="O38" s="245"/>
      <c r="P38" s="245"/>
      <c r="Q38" s="245"/>
      <c r="R38" s="245"/>
      <c r="S38" s="245"/>
      <c r="T38" s="245"/>
      <c r="U38" s="246"/>
      <c r="V38" s="34"/>
      <c r="W38" s="34"/>
    </row>
    <row r="39" spans="1:23" s="17" customFormat="1" ht="18.75" customHeight="1">
      <c r="A39" s="215"/>
      <c r="B39" s="216"/>
      <c r="C39" s="219" t="s">
        <v>408</v>
      </c>
      <c r="D39" s="220"/>
      <c r="E39" s="220"/>
      <c r="F39" s="220"/>
      <c r="G39" s="36" t="s">
        <v>362</v>
      </c>
      <c r="H39" s="245"/>
      <c r="I39" s="245"/>
      <c r="J39" s="245"/>
      <c r="K39" s="245"/>
      <c r="L39" s="245"/>
      <c r="M39" s="245"/>
      <c r="N39" s="245"/>
      <c r="O39" s="245"/>
      <c r="P39" s="245"/>
      <c r="Q39" s="245"/>
      <c r="R39" s="245"/>
      <c r="S39" s="245"/>
      <c r="T39" s="245"/>
      <c r="U39" s="246"/>
      <c r="V39" s="34"/>
      <c r="W39" s="34"/>
    </row>
    <row r="40" spans="1:23" s="17" customFormat="1" ht="18.75" customHeight="1">
      <c r="A40" s="215"/>
      <c r="B40" s="216"/>
      <c r="C40" s="219" t="s">
        <v>409</v>
      </c>
      <c r="D40" s="220"/>
      <c r="E40" s="220"/>
      <c r="F40" s="220"/>
      <c r="G40" s="36" t="s">
        <v>362</v>
      </c>
      <c r="H40" s="253"/>
      <c r="I40" s="253"/>
      <c r="J40" s="253"/>
      <c r="K40" s="253"/>
      <c r="L40" s="253"/>
      <c r="M40" s="253"/>
      <c r="N40" s="253"/>
      <c r="O40" s="253"/>
      <c r="P40" s="253"/>
      <c r="Q40" s="253"/>
      <c r="R40" s="253"/>
      <c r="S40" s="253"/>
      <c r="T40" s="253"/>
      <c r="U40" s="254"/>
      <c r="V40" s="34"/>
      <c r="W40" s="34"/>
    </row>
    <row r="41" spans="1:23" s="17" customFormat="1" ht="18.75" customHeight="1">
      <c r="A41" s="215"/>
      <c r="B41" s="216"/>
      <c r="C41" s="219" t="s">
        <v>364</v>
      </c>
      <c r="D41" s="220"/>
      <c r="E41" s="220"/>
      <c r="F41" s="220"/>
      <c r="G41" s="36" t="s">
        <v>362</v>
      </c>
      <c r="H41" s="252"/>
      <c r="I41" s="253"/>
      <c r="J41" s="253"/>
      <c r="K41" s="253"/>
      <c r="L41" s="253"/>
      <c r="M41" s="253"/>
      <c r="N41" s="253"/>
      <c r="O41" s="253"/>
      <c r="P41" s="253"/>
      <c r="Q41" s="253"/>
      <c r="R41" s="253"/>
      <c r="S41" s="253"/>
      <c r="T41" s="253"/>
      <c r="U41" s="254"/>
      <c r="V41" s="34"/>
      <c r="W41" s="34"/>
    </row>
    <row r="42" spans="1:23" s="17" customFormat="1" ht="18.75" customHeight="1" thickBot="1">
      <c r="A42" s="217"/>
      <c r="B42" s="218"/>
      <c r="C42" s="248" t="s">
        <v>410</v>
      </c>
      <c r="D42" s="249"/>
      <c r="E42" s="249"/>
      <c r="F42" s="249"/>
      <c r="G42" s="37" t="s">
        <v>362</v>
      </c>
      <c r="H42" s="250"/>
      <c r="I42" s="250"/>
      <c r="J42" s="250"/>
      <c r="K42" s="250"/>
      <c r="L42" s="250"/>
      <c r="M42" s="250"/>
      <c r="N42" s="250"/>
      <c r="O42" s="250"/>
      <c r="P42" s="250"/>
      <c r="Q42" s="250"/>
      <c r="R42" s="250"/>
      <c r="S42" s="250"/>
      <c r="T42" s="250"/>
      <c r="U42" s="251"/>
    </row>
    <row r="43" spans="1:23" ht="26.25" customHeight="1">
      <c r="W43" s="136"/>
    </row>
    <row r="74" spans="9:101" ht="26.25" customHeight="1">
      <c r="I74" s="17" ph="1"/>
      <c r="J74" s="17" ph="1"/>
      <c r="K74" s="17" ph="1"/>
      <c r="L74" s="17" ph="1"/>
      <c r="M74" s="17" ph="1"/>
      <c r="AF74" s="137" ph="1"/>
      <c r="AG74" s="137" ph="1"/>
      <c r="AH74" s="137" ph="1"/>
      <c r="AI74" s="137" ph="1"/>
      <c r="AJ74" s="137" ph="1"/>
      <c r="BB74" s="137" ph="1"/>
      <c r="BC74" s="137" ph="1"/>
      <c r="BD74" s="137" ph="1"/>
      <c r="BE74" s="137" ph="1"/>
      <c r="BF74" s="137" ph="1"/>
      <c r="BW74" s="137" ph="1"/>
      <c r="BX74" s="137" ph="1"/>
      <c r="BY74" s="137" ph="1"/>
      <c r="BZ74" s="137" ph="1"/>
      <c r="CA74" s="137" ph="1"/>
      <c r="CS74" s="137" ph="1"/>
      <c r="CT74" s="137" ph="1"/>
      <c r="CU74" s="137" ph="1"/>
      <c r="CV74" s="137" ph="1"/>
      <c r="CW74" s="137" ph="1"/>
    </row>
    <row r="117" spans="9:101" ht="26.25" customHeight="1">
      <c r="I117" s="17" ph="1"/>
      <c r="J117" s="17" ph="1"/>
      <c r="K117" s="17" ph="1"/>
      <c r="L117" s="17" ph="1"/>
      <c r="M117" s="17" ph="1"/>
      <c r="AF117" s="137" ph="1"/>
      <c r="AG117" s="137" ph="1"/>
      <c r="AH117" s="137" ph="1"/>
      <c r="AI117" s="137" ph="1"/>
      <c r="AJ117" s="137" ph="1"/>
      <c r="BB117" s="137" ph="1"/>
      <c r="BC117" s="137" ph="1"/>
      <c r="BD117" s="137" ph="1"/>
      <c r="BE117" s="137" ph="1"/>
      <c r="BF117" s="137" ph="1"/>
      <c r="BW117" s="137" ph="1"/>
      <c r="BX117" s="137" ph="1"/>
      <c r="BY117" s="137" ph="1"/>
      <c r="BZ117" s="137" ph="1"/>
      <c r="CA117" s="137" ph="1"/>
      <c r="CS117" s="137" ph="1"/>
      <c r="CT117" s="137" ph="1"/>
      <c r="CU117" s="137" ph="1"/>
      <c r="CV117" s="137" ph="1"/>
      <c r="CW117" s="137" ph="1"/>
    </row>
    <row r="160" spans="9:101" ht="26.25" customHeight="1">
      <c r="I160" s="17" ph="1"/>
      <c r="J160" s="17" ph="1"/>
      <c r="K160" s="17" ph="1"/>
      <c r="L160" s="17" ph="1"/>
      <c r="M160" s="17" ph="1"/>
      <c r="AF160" s="137" ph="1"/>
      <c r="AG160" s="137" ph="1"/>
      <c r="AH160" s="137" ph="1"/>
      <c r="AI160" s="137" ph="1"/>
      <c r="AJ160" s="137" ph="1"/>
      <c r="BB160" s="137" ph="1"/>
      <c r="BC160" s="137" ph="1"/>
      <c r="BD160" s="137" ph="1"/>
      <c r="BE160" s="137" ph="1"/>
      <c r="BF160" s="137" ph="1"/>
      <c r="BW160" s="137" ph="1"/>
      <c r="BX160" s="137" ph="1"/>
      <c r="BY160" s="137" ph="1"/>
      <c r="BZ160" s="137" ph="1"/>
      <c r="CA160" s="137" ph="1"/>
      <c r="CS160" s="137" ph="1"/>
      <c r="CT160" s="137" ph="1"/>
      <c r="CU160" s="137" ph="1"/>
      <c r="CV160" s="137" ph="1"/>
      <c r="CW160" s="137" ph="1"/>
    </row>
    <row r="203" spans="9:101" ht="26.25" customHeight="1">
      <c r="I203" s="17" ph="1"/>
      <c r="J203" s="17" ph="1"/>
      <c r="K203" s="17" ph="1"/>
      <c r="L203" s="17" ph="1"/>
      <c r="M203" s="17" ph="1"/>
      <c r="AF203" s="137" ph="1"/>
      <c r="AG203" s="137" ph="1"/>
      <c r="AH203" s="137" ph="1"/>
      <c r="AI203" s="137" ph="1"/>
      <c r="AJ203" s="137" ph="1"/>
      <c r="BB203" s="137" ph="1"/>
      <c r="BC203" s="137" ph="1"/>
      <c r="BD203" s="137" ph="1"/>
      <c r="BE203" s="137" ph="1"/>
      <c r="BF203" s="137" ph="1"/>
      <c r="BW203" s="137" ph="1"/>
      <c r="BX203" s="137" ph="1"/>
      <c r="BY203" s="137" ph="1"/>
      <c r="BZ203" s="137" ph="1"/>
      <c r="CA203" s="137" ph="1"/>
      <c r="CS203" s="137" ph="1"/>
      <c r="CT203" s="137" ph="1"/>
      <c r="CU203" s="137" ph="1"/>
      <c r="CV203" s="137" ph="1"/>
      <c r="CW203" s="137" ph="1"/>
    </row>
    <row r="246" spans="9:101" ht="26.25" customHeight="1">
      <c r="I246" s="17" ph="1"/>
      <c r="J246" s="17" ph="1"/>
      <c r="K246" s="17" ph="1"/>
      <c r="L246" s="17" ph="1"/>
      <c r="M246" s="17" ph="1"/>
      <c r="AF246" s="137" ph="1"/>
      <c r="AG246" s="137" ph="1"/>
      <c r="AH246" s="137" ph="1"/>
      <c r="AI246" s="137" ph="1"/>
      <c r="AJ246" s="137" ph="1"/>
      <c r="BB246" s="137" ph="1"/>
      <c r="BC246" s="137" ph="1"/>
      <c r="BD246" s="137" ph="1"/>
      <c r="BE246" s="137" ph="1"/>
      <c r="BF246" s="137" ph="1"/>
      <c r="BW246" s="137" ph="1"/>
      <c r="BX246" s="137" ph="1"/>
      <c r="BY246" s="137" ph="1"/>
      <c r="BZ246" s="137" ph="1"/>
      <c r="CA246" s="137" ph="1"/>
      <c r="CS246" s="137" ph="1"/>
      <c r="CT246" s="137" ph="1"/>
      <c r="CU246" s="137" ph="1"/>
      <c r="CV246" s="137" ph="1"/>
      <c r="CW246" s="137" ph="1"/>
    </row>
    <row r="289" spans="9:101" ht="26.25" customHeight="1">
      <c r="I289" s="17" ph="1"/>
      <c r="J289" s="17" ph="1"/>
      <c r="K289" s="17" ph="1"/>
      <c r="L289" s="17" ph="1"/>
      <c r="M289" s="17" ph="1"/>
      <c r="AF289" s="137" ph="1"/>
      <c r="AG289" s="137" ph="1"/>
      <c r="AH289" s="137" ph="1"/>
      <c r="AI289" s="137" ph="1"/>
      <c r="AJ289" s="137" ph="1"/>
      <c r="BB289" s="137" ph="1"/>
      <c r="BC289" s="137" ph="1"/>
      <c r="BD289" s="137" ph="1"/>
      <c r="BE289" s="137" ph="1"/>
      <c r="BF289" s="137" ph="1"/>
      <c r="BW289" s="137" ph="1"/>
      <c r="BX289" s="137" ph="1"/>
      <c r="BY289" s="137" ph="1"/>
      <c r="BZ289" s="137" ph="1"/>
      <c r="CA289" s="137" ph="1"/>
      <c r="CS289" s="137" ph="1"/>
      <c r="CT289" s="137" ph="1"/>
      <c r="CU289" s="137" ph="1"/>
      <c r="CV289" s="137" ph="1"/>
      <c r="CW289" s="137" ph="1"/>
    </row>
    <row r="332" spans="9:101" ht="26.25" customHeight="1">
      <c r="I332" s="17" ph="1"/>
      <c r="J332" s="17" ph="1"/>
      <c r="K332" s="17" ph="1"/>
      <c r="L332" s="17" ph="1"/>
      <c r="M332" s="17" ph="1"/>
      <c r="AF332" s="137" ph="1"/>
      <c r="AG332" s="137" ph="1"/>
      <c r="AH332" s="137" ph="1"/>
      <c r="AI332" s="137" ph="1"/>
      <c r="AJ332" s="137" ph="1"/>
      <c r="BB332" s="137" ph="1"/>
      <c r="BC332" s="137" ph="1"/>
      <c r="BD332" s="137" ph="1"/>
      <c r="BE332" s="137" ph="1"/>
      <c r="BF332" s="137" ph="1"/>
      <c r="BW332" s="137" ph="1"/>
      <c r="BX332" s="137" ph="1"/>
      <c r="BY332" s="137" ph="1"/>
      <c r="BZ332" s="137" ph="1"/>
      <c r="CA332" s="137" ph="1"/>
      <c r="CS332" s="137" ph="1"/>
      <c r="CT332" s="137" ph="1"/>
      <c r="CU332" s="137" ph="1"/>
      <c r="CV332" s="137" ph="1"/>
      <c r="CW332" s="137" ph="1"/>
    </row>
    <row r="375" spans="9:101" ht="26.25" customHeight="1">
      <c r="I375" s="17" ph="1"/>
      <c r="J375" s="17" ph="1"/>
      <c r="K375" s="17" ph="1"/>
      <c r="L375" s="17" ph="1"/>
      <c r="M375" s="17" ph="1"/>
      <c r="AF375" s="137" ph="1"/>
      <c r="AG375" s="137" ph="1"/>
      <c r="AH375" s="137" ph="1"/>
      <c r="AI375" s="137" ph="1"/>
      <c r="AJ375" s="137" ph="1"/>
      <c r="BB375" s="137" ph="1"/>
      <c r="BC375" s="137" ph="1"/>
      <c r="BD375" s="137" ph="1"/>
      <c r="BE375" s="137" ph="1"/>
      <c r="BF375" s="137" ph="1"/>
      <c r="BW375" s="137" ph="1"/>
      <c r="BX375" s="137" ph="1"/>
      <c r="BY375" s="137" ph="1"/>
      <c r="BZ375" s="137" ph="1"/>
      <c r="CA375" s="137" ph="1"/>
      <c r="CS375" s="137" ph="1"/>
      <c r="CT375" s="137" ph="1"/>
      <c r="CU375" s="137" ph="1"/>
      <c r="CV375" s="137" ph="1"/>
      <c r="CW375" s="137" ph="1"/>
    </row>
    <row r="397" spans="9:101" ht="26.25" customHeight="1">
      <c r="I397" s="17" ph="1"/>
      <c r="J397" s="17" ph="1"/>
      <c r="K397" s="17" ph="1"/>
      <c r="L397" s="17" ph="1"/>
      <c r="M397" s="17" ph="1"/>
      <c r="AF397" s="137" ph="1"/>
      <c r="AG397" s="137" ph="1"/>
      <c r="AH397" s="137" ph="1"/>
      <c r="AI397" s="137" ph="1"/>
      <c r="AJ397" s="137" ph="1"/>
      <c r="BB397" s="137" ph="1"/>
      <c r="BC397" s="137" ph="1"/>
      <c r="BD397" s="137" ph="1"/>
      <c r="BE397" s="137" ph="1"/>
      <c r="BF397" s="137" ph="1"/>
      <c r="BW397" s="137" ph="1"/>
      <c r="BX397" s="137" ph="1"/>
      <c r="BY397" s="137" ph="1"/>
      <c r="BZ397" s="137" ph="1"/>
      <c r="CA397" s="137" ph="1"/>
      <c r="CS397" s="137" ph="1"/>
      <c r="CT397" s="137" ph="1"/>
      <c r="CU397" s="137" ph="1"/>
      <c r="CV397" s="137" ph="1"/>
      <c r="CW397" s="137" ph="1"/>
    </row>
    <row r="401" spans="9:101" ht="26.25" customHeight="1">
      <c r="I401" s="17" ph="1"/>
      <c r="J401" s="17" ph="1"/>
      <c r="K401" s="17" ph="1"/>
      <c r="L401" s="17" ph="1"/>
      <c r="M401" s="17" ph="1"/>
      <c r="AF401" s="137" ph="1"/>
      <c r="AG401" s="137" ph="1"/>
      <c r="AH401" s="137" ph="1"/>
      <c r="AI401" s="137" ph="1"/>
      <c r="AJ401" s="137" ph="1"/>
      <c r="BB401" s="137" ph="1"/>
      <c r="BC401" s="137" ph="1"/>
      <c r="BD401" s="137" ph="1"/>
      <c r="BE401" s="137" ph="1"/>
      <c r="BF401" s="137" ph="1"/>
      <c r="BW401" s="137" ph="1"/>
      <c r="BX401" s="137" ph="1"/>
      <c r="BY401" s="137" ph="1"/>
      <c r="BZ401" s="137" ph="1"/>
      <c r="CA401" s="137" ph="1"/>
      <c r="CS401" s="137" ph="1"/>
      <c r="CT401" s="137" ph="1"/>
      <c r="CU401" s="137" ph="1"/>
      <c r="CV401" s="137" ph="1"/>
      <c r="CW401" s="137" ph="1"/>
    </row>
    <row r="436" spans="9:101" ht="26.25" customHeight="1">
      <c r="I436" s="17" ph="1"/>
      <c r="J436" s="17" ph="1"/>
      <c r="K436" s="17" ph="1"/>
      <c r="L436" s="17" ph="1"/>
      <c r="M436" s="17" ph="1"/>
      <c r="AF436" s="137" ph="1"/>
      <c r="AG436" s="137" ph="1"/>
      <c r="AH436" s="137" ph="1"/>
      <c r="AI436" s="137" ph="1"/>
      <c r="AJ436" s="137" ph="1"/>
      <c r="BB436" s="137" ph="1"/>
      <c r="BC436" s="137" ph="1"/>
      <c r="BD436" s="137" ph="1"/>
      <c r="BE436" s="137" ph="1"/>
      <c r="BF436" s="137" ph="1"/>
      <c r="BW436" s="137" ph="1"/>
      <c r="BX436" s="137" ph="1"/>
      <c r="BY436" s="137" ph="1"/>
      <c r="BZ436" s="137" ph="1"/>
      <c r="CA436" s="137" ph="1"/>
      <c r="CS436" s="137" ph="1"/>
      <c r="CT436" s="137" ph="1"/>
      <c r="CU436" s="137" ph="1"/>
      <c r="CV436" s="137" ph="1"/>
      <c r="CW436" s="137" ph="1"/>
    </row>
    <row r="444" spans="9:101" ht="26.25" customHeight="1">
      <c r="I444" s="17" ph="1"/>
      <c r="J444" s="17" ph="1"/>
      <c r="K444" s="17" ph="1"/>
      <c r="L444" s="17" ph="1"/>
      <c r="M444" s="17" ph="1"/>
      <c r="AF444" s="137" ph="1"/>
      <c r="AG444" s="137" ph="1"/>
      <c r="AH444" s="137" ph="1"/>
      <c r="AI444" s="137" ph="1"/>
      <c r="AJ444" s="137" ph="1"/>
      <c r="BB444" s="137" ph="1"/>
      <c r="BC444" s="137" ph="1"/>
      <c r="BD444" s="137" ph="1"/>
      <c r="BE444" s="137" ph="1"/>
      <c r="BF444" s="137" ph="1"/>
      <c r="BW444" s="137" ph="1"/>
      <c r="BX444" s="137" ph="1"/>
      <c r="BY444" s="137" ph="1"/>
      <c r="BZ444" s="137" ph="1"/>
      <c r="CA444" s="137" ph="1"/>
      <c r="CS444" s="137" ph="1"/>
      <c r="CT444" s="137" ph="1"/>
      <c r="CU444" s="137" ph="1"/>
      <c r="CV444" s="137" ph="1"/>
      <c r="CW444" s="137" ph="1"/>
    </row>
    <row r="487" spans="9:101" ht="26.25" customHeight="1">
      <c r="I487" s="17" ph="1"/>
      <c r="J487" s="17" ph="1"/>
      <c r="K487" s="17" ph="1"/>
      <c r="L487" s="17" ph="1"/>
      <c r="M487" s="17" ph="1"/>
      <c r="AF487" s="137" ph="1"/>
      <c r="AG487" s="137" ph="1"/>
      <c r="AH487" s="137" ph="1"/>
      <c r="AI487" s="137" ph="1"/>
      <c r="AJ487" s="137" ph="1"/>
      <c r="BB487" s="137" ph="1"/>
      <c r="BC487" s="137" ph="1"/>
      <c r="BD487" s="137" ph="1"/>
      <c r="BE487" s="137" ph="1"/>
      <c r="BF487" s="137" ph="1"/>
      <c r="BW487" s="137" ph="1"/>
      <c r="BX487" s="137" ph="1"/>
      <c r="BY487" s="137" ph="1"/>
      <c r="BZ487" s="137" ph="1"/>
      <c r="CA487" s="137" ph="1"/>
      <c r="CS487" s="137" ph="1"/>
      <c r="CT487" s="137" ph="1"/>
      <c r="CU487" s="137" ph="1"/>
      <c r="CV487" s="137" ph="1"/>
      <c r="CW487" s="137" ph="1"/>
    </row>
    <row r="530" spans="9:101" ht="26.25" customHeight="1">
      <c r="I530" s="17" ph="1"/>
      <c r="J530" s="17" ph="1"/>
      <c r="K530" s="17" ph="1"/>
      <c r="L530" s="17" ph="1"/>
      <c r="M530" s="17" ph="1"/>
      <c r="AF530" s="137" ph="1"/>
      <c r="AG530" s="137" ph="1"/>
      <c r="AH530" s="137" ph="1"/>
      <c r="AI530" s="137" ph="1"/>
      <c r="AJ530" s="137" ph="1"/>
      <c r="BB530" s="137" ph="1"/>
      <c r="BC530" s="137" ph="1"/>
      <c r="BD530" s="137" ph="1"/>
      <c r="BE530" s="137" ph="1"/>
      <c r="BF530" s="137" ph="1"/>
      <c r="BW530" s="137" ph="1"/>
      <c r="BX530" s="137" ph="1"/>
      <c r="BY530" s="137" ph="1"/>
      <c r="BZ530" s="137" ph="1"/>
      <c r="CA530" s="137" ph="1"/>
      <c r="CS530" s="137" ph="1"/>
      <c r="CT530" s="137" ph="1"/>
      <c r="CU530" s="137" ph="1"/>
      <c r="CV530" s="137" ph="1"/>
      <c r="CW530" s="137" ph="1"/>
    </row>
    <row r="573" spans="9:101" ht="26.25" customHeight="1">
      <c r="I573" s="17" ph="1"/>
      <c r="J573" s="17" ph="1"/>
      <c r="K573" s="17" ph="1"/>
      <c r="L573" s="17" ph="1"/>
      <c r="M573" s="17" ph="1"/>
      <c r="AF573" s="137" ph="1"/>
      <c r="AG573" s="137" ph="1"/>
      <c r="AH573" s="137" ph="1"/>
      <c r="AI573" s="137" ph="1"/>
      <c r="AJ573" s="137" ph="1"/>
      <c r="BB573" s="137" ph="1"/>
      <c r="BC573" s="137" ph="1"/>
      <c r="BD573" s="137" ph="1"/>
      <c r="BE573" s="137" ph="1"/>
      <c r="BF573" s="137" ph="1"/>
      <c r="BW573" s="137" ph="1"/>
      <c r="BX573" s="137" ph="1"/>
      <c r="BY573" s="137" ph="1"/>
      <c r="BZ573" s="137" ph="1"/>
      <c r="CA573" s="137" ph="1"/>
      <c r="CS573" s="137" ph="1"/>
      <c r="CT573" s="137" ph="1"/>
      <c r="CU573" s="137" ph="1"/>
      <c r="CV573" s="137" ph="1"/>
      <c r="CW573" s="137" ph="1"/>
    </row>
    <row r="616" spans="9:101" ht="26.25" customHeight="1">
      <c r="I616" s="17" ph="1"/>
      <c r="J616" s="17" ph="1"/>
      <c r="K616" s="17" ph="1"/>
      <c r="L616" s="17" ph="1"/>
      <c r="M616" s="17" ph="1"/>
      <c r="AF616" s="137" ph="1"/>
      <c r="AG616" s="137" ph="1"/>
      <c r="AH616" s="137" ph="1"/>
      <c r="AI616" s="137" ph="1"/>
      <c r="AJ616" s="137" ph="1"/>
      <c r="BB616" s="137" ph="1"/>
      <c r="BC616" s="137" ph="1"/>
      <c r="BD616" s="137" ph="1"/>
      <c r="BE616" s="137" ph="1"/>
      <c r="BF616" s="137" ph="1"/>
      <c r="BW616" s="137" ph="1"/>
      <c r="BX616" s="137" ph="1"/>
      <c r="BY616" s="137" ph="1"/>
      <c r="BZ616" s="137" ph="1"/>
      <c r="CA616" s="137" ph="1"/>
      <c r="CS616" s="137" ph="1"/>
      <c r="CT616" s="137" ph="1"/>
      <c r="CU616" s="137" ph="1"/>
      <c r="CV616" s="137" ph="1"/>
      <c r="CW616" s="137" ph="1"/>
    </row>
    <row r="659" spans="9:101" ht="26.25" customHeight="1">
      <c r="I659" s="17" ph="1"/>
      <c r="J659" s="17" ph="1"/>
      <c r="K659" s="17" ph="1"/>
      <c r="L659" s="17" ph="1"/>
      <c r="M659" s="17" ph="1"/>
      <c r="AF659" s="137" ph="1"/>
      <c r="AG659" s="137" ph="1"/>
      <c r="AH659" s="137" ph="1"/>
      <c r="AI659" s="137" ph="1"/>
      <c r="AJ659" s="137" ph="1"/>
      <c r="BB659" s="137" ph="1"/>
      <c r="BC659" s="137" ph="1"/>
      <c r="BD659" s="137" ph="1"/>
      <c r="BE659" s="137" ph="1"/>
      <c r="BF659" s="137" ph="1"/>
      <c r="BW659" s="137" ph="1"/>
      <c r="BX659" s="137" ph="1"/>
      <c r="BY659" s="137" ph="1"/>
      <c r="BZ659" s="137" ph="1"/>
      <c r="CA659" s="137" ph="1"/>
      <c r="CS659" s="137" ph="1"/>
      <c r="CT659" s="137" ph="1"/>
      <c r="CU659" s="137" ph="1"/>
      <c r="CV659" s="137" ph="1"/>
      <c r="CW659" s="137" ph="1"/>
    </row>
    <row r="702" spans="9:101" ht="26.25" customHeight="1">
      <c r="I702" s="17" ph="1"/>
      <c r="J702" s="17" ph="1"/>
      <c r="K702" s="17" ph="1"/>
      <c r="L702" s="17" ph="1"/>
      <c r="M702" s="17" ph="1"/>
      <c r="AF702" s="137" ph="1"/>
      <c r="AG702" s="137" ph="1"/>
      <c r="AH702" s="137" ph="1"/>
      <c r="AI702" s="137" ph="1"/>
      <c r="AJ702" s="137" ph="1"/>
      <c r="BB702" s="137" ph="1"/>
      <c r="BC702" s="137" ph="1"/>
      <c r="BD702" s="137" ph="1"/>
      <c r="BE702" s="137" ph="1"/>
      <c r="BF702" s="137" ph="1"/>
      <c r="BW702" s="137" ph="1"/>
      <c r="BX702" s="137" ph="1"/>
      <c r="BY702" s="137" ph="1"/>
      <c r="BZ702" s="137" ph="1"/>
      <c r="CA702" s="137" ph="1"/>
      <c r="CS702" s="137" ph="1"/>
      <c r="CT702" s="137" ph="1"/>
      <c r="CU702" s="137" ph="1"/>
      <c r="CV702" s="137" ph="1"/>
      <c r="CW702" s="137" ph="1"/>
    </row>
    <row r="745" spans="9:101" ht="26.25" customHeight="1">
      <c r="I745" s="17" ph="1"/>
      <c r="J745" s="17" ph="1"/>
      <c r="K745" s="17" ph="1"/>
      <c r="L745" s="17" ph="1"/>
      <c r="M745" s="17" ph="1"/>
      <c r="AF745" s="137" ph="1"/>
      <c r="AG745" s="137" ph="1"/>
      <c r="AH745" s="137" ph="1"/>
      <c r="AI745" s="137" ph="1"/>
      <c r="AJ745" s="137" ph="1"/>
      <c r="BB745" s="137" ph="1"/>
      <c r="BC745" s="137" ph="1"/>
      <c r="BD745" s="137" ph="1"/>
      <c r="BE745" s="137" ph="1"/>
      <c r="BF745" s="137" ph="1"/>
      <c r="BW745" s="137" ph="1"/>
      <c r="BX745" s="137" ph="1"/>
      <c r="BY745" s="137" ph="1"/>
      <c r="BZ745" s="137" ph="1"/>
      <c r="CA745" s="137" ph="1"/>
      <c r="CS745" s="137" ph="1"/>
      <c r="CT745" s="137" ph="1"/>
      <c r="CU745" s="137" ph="1"/>
      <c r="CV745" s="137" ph="1"/>
      <c r="CW745" s="137" ph="1"/>
    </row>
    <row r="788" spans="9:101" ht="26.25" customHeight="1">
      <c r="I788" s="17" ph="1"/>
      <c r="J788" s="17" ph="1"/>
      <c r="K788" s="17" ph="1"/>
      <c r="L788" s="17" ph="1"/>
      <c r="M788" s="17" ph="1"/>
      <c r="AF788" s="137" ph="1"/>
      <c r="AG788" s="137" ph="1"/>
      <c r="AH788" s="137" ph="1"/>
      <c r="AI788" s="137" ph="1"/>
      <c r="AJ788" s="137" ph="1"/>
      <c r="BB788" s="137" ph="1"/>
      <c r="BC788" s="137" ph="1"/>
      <c r="BD788" s="137" ph="1"/>
      <c r="BE788" s="137" ph="1"/>
      <c r="BF788" s="137" ph="1"/>
      <c r="BW788" s="137" ph="1"/>
      <c r="BX788" s="137" ph="1"/>
      <c r="BY788" s="137" ph="1"/>
      <c r="BZ788" s="137" ph="1"/>
      <c r="CA788" s="137" ph="1"/>
      <c r="CS788" s="137" ph="1"/>
      <c r="CT788" s="137" ph="1"/>
      <c r="CU788" s="137" ph="1"/>
      <c r="CV788" s="137" ph="1"/>
      <c r="CW788" s="137" ph="1"/>
    </row>
    <row r="810" spans="9:101" ht="26.25" customHeight="1">
      <c r="I810" s="17" ph="1"/>
      <c r="J810" s="17" ph="1"/>
      <c r="K810" s="17" ph="1"/>
      <c r="L810" s="17" ph="1"/>
      <c r="M810" s="17" ph="1"/>
      <c r="AF810" s="137" ph="1"/>
      <c r="AG810" s="137" ph="1"/>
      <c r="AH810" s="137" ph="1"/>
      <c r="AI810" s="137" ph="1"/>
      <c r="AJ810" s="137" ph="1"/>
      <c r="BB810" s="137" ph="1"/>
      <c r="BC810" s="137" ph="1"/>
      <c r="BD810" s="137" ph="1"/>
      <c r="BE810" s="137" ph="1"/>
      <c r="BF810" s="137" ph="1"/>
      <c r="BW810" s="137" ph="1"/>
      <c r="BX810" s="137" ph="1"/>
      <c r="BY810" s="137" ph="1"/>
      <c r="BZ810" s="137" ph="1"/>
      <c r="CA810" s="137" ph="1"/>
      <c r="CS810" s="137" ph="1"/>
      <c r="CT810" s="137" ph="1"/>
      <c r="CU810" s="137" ph="1"/>
      <c r="CV810" s="137" ph="1"/>
      <c r="CW810" s="137" ph="1"/>
    </row>
  </sheetData>
  <mergeCells count="82">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Q34:U34"/>
    <mergeCell ref="A27:U31"/>
    <mergeCell ref="A26:D26"/>
    <mergeCell ref="H24:K24"/>
    <mergeCell ref="A24:C25"/>
    <mergeCell ref="A34:C34"/>
    <mergeCell ref="E34:F34"/>
    <mergeCell ref="H34:I34"/>
    <mergeCell ref="K34:L34"/>
    <mergeCell ref="N34:O34"/>
    <mergeCell ref="C36:F36"/>
    <mergeCell ref="H36:U36"/>
    <mergeCell ref="A35:B42"/>
    <mergeCell ref="C35:F35"/>
    <mergeCell ref="H35:J35"/>
    <mergeCell ref="C39:F39"/>
    <mergeCell ref="H39:U39"/>
    <mergeCell ref="C38:F38"/>
    <mergeCell ref="H38:U38"/>
    <mergeCell ref="C37:F37"/>
    <mergeCell ref="H37:U37"/>
    <mergeCell ref="C42:F42"/>
    <mergeCell ref="H42:U42"/>
    <mergeCell ref="C41:F41"/>
    <mergeCell ref="H41:U41"/>
    <mergeCell ref="C40:F40"/>
    <mergeCell ref="H40:U40"/>
    <mergeCell ref="A32:F33"/>
    <mergeCell ref="K33:M33"/>
    <mergeCell ref="O33:Q33"/>
    <mergeCell ref="S33:U33"/>
    <mergeCell ref="A16:F16"/>
    <mergeCell ref="A17:F17"/>
    <mergeCell ref="A18:F18"/>
    <mergeCell ref="A21:C23"/>
    <mergeCell ref="D23:N23"/>
    <mergeCell ref="D21:F21"/>
    <mergeCell ref="H21:L21"/>
    <mergeCell ref="M21:O21"/>
    <mergeCell ref="A19:F19"/>
    <mergeCell ref="H19:U19"/>
    <mergeCell ref="H18:U18"/>
    <mergeCell ref="H17:J17"/>
    <mergeCell ref="K17:N17"/>
    <mergeCell ref="O17:U17"/>
    <mergeCell ref="A20:F20"/>
    <mergeCell ref="M20:O20"/>
    <mergeCell ref="K32:M32"/>
    <mergeCell ref="O32:Q32"/>
    <mergeCell ref="P23:U23"/>
    <mergeCell ref="Q21:U21"/>
    <mergeCell ref="D24:F24"/>
    <mergeCell ref="D25:F25"/>
    <mergeCell ref="S32:U32"/>
    <mergeCell ref="H20:L20"/>
    <mergeCell ref="Q20:U20"/>
    <mergeCell ref="M22:U22"/>
  </mergeCells>
  <phoneticPr fontId="4" type="Hiragana"/>
  <dataValidations count="6">
    <dataValidation type="list" allowBlank="1" showInputMessage="1" showErrorMessage="1" sqref="G34 J34 M34 D34" xr:uid="{00000000-0002-0000-0200-000000000000}">
      <formula1>"○,　"</formula1>
    </dataValidation>
    <dataValidation type="list" allowBlank="1" showInputMessage="1" showErrorMessage="1" sqref="T14:T15" xr:uid="{00000000-0002-0000-0200-000001000000}">
      <formula1>"男,女"</formula1>
    </dataValidation>
    <dataValidation type="custom" allowBlank="1" showInputMessage="1" showErrorMessage="1" error="入力できません" prompt="入力できません" sqref="G63827:G63828 G129363:G129364 G194899:G194900 G260435:G260436 G325971:G325972 G391507:G391508 G457043:G457044 G522579:G522580 G588115:G588116 G653651:G653652 G719187:G719188 G784723:G784724 G850259:G850260 G915795:G915796 G981331:G981332 N63827:Q63828 N129363:Q129364 N194899:Q194900 N260435:Q260436 N325971:Q325972 N391507:Q391508 N457043:Q457044 N522579:Q522580 N588115:Q588116 N653651:Q653652 N719187:Q719188 N784723:Q784724 N850259:Q850260 N915795:Q915796 N981331:Q981332 G8 K17 K7:U7 S16 K35:U35 U14:U15 G14:G16 E26:U26 G18:G19 Q14:Q15 N14:N16 O14:O15 P14:P16" xr:uid="{00000000-0002-0000-0200-000002000000}">
      <formula1>E7</formula1>
    </dataValidation>
    <dataValidation type="list" allowBlank="1" showInputMessage="1" showErrorMessage="1" sqref="J16" xr:uid="{00000000-0002-0000-0200-000003000000}">
      <formula1>"昭和,平成"</formula1>
    </dataValidation>
    <dataValidation type="list" allowBlank="1" showInputMessage="1" showErrorMessage="1" sqref="I25" xr:uid="{00000000-0002-0000-0200-000004000000}">
      <formula1>"昭和,平成,令和"</formula1>
    </dataValidation>
    <dataValidation type="list" allowBlank="1" showInputMessage="1" showErrorMessage="1" sqref="J32:J33 R32:R33 N32:N33" xr:uid="{BDE12362-91D8-4075-907E-E1D5D525F63A}">
      <formula1>$Y$1:$Y$2</formula1>
    </dataValidation>
  </dataValidations>
  <pageMargins left="0.55118110236220474" right="0.35433070866141736" top="0.59055118110236227" bottom="0.51181102362204722" header="0.23622047244094491" footer="0.31496062992125984"/>
  <pageSetup paperSize="9" orientation="portrait" blackAndWhite="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31"/>
  <sheetViews>
    <sheetView workbookViewId="0">
      <pane ySplit="1" topLeftCell="A2" activePane="bottomLeft" state="frozen"/>
      <selection activeCell="H21" sqref="H21:M21"/>
      <selection pane="bottomLeft" activeCell="AB2" sqref="AB2"/>
    </sheetView>
  </sheetViews>
  <sheetFormatPr defaultColWidth="9" defaultRowHeight="13.2"/>
  <cols>
    <col min="1" max="1" width="2.44140625" style="62" bestFit="1" customWidth="1"/>
    <col min="2" max="2" width="11.44140625" style="62" bestFit="1" customWidth="1"/>
    <col min="3" max="3" width="11.6640625" style="62" bestFit="1" customWidth="1"/>
    <col min="4" max="5" width="7.44140625" style="62" bestFit="1" customWidth="1"/>
    <col min="6" max="6" width="16.109375" style="62" bestFit="1" customWidth="1"/>
    <col min="7" max="8" width="11.44140625" style="62" bestFit="1" customWidth="1"/>
    <col min="9" max="9" width="9.44140625" style="62" bestFit="1" customWidth="1"/>
    <col min="10" max="10" width="12.33203125" style="62" bestFit="1" customWidth="1"/>
    <col min="11" max="11" width="3.44140625" style="62" bestFit="1" customWidth="1"/>
    <col min="12" max="12" width="18.6640625" style="62" customWidth="1"/>
    <col min="13" max="14" width="9.44140625" style="62" bestFit="1" customWidth="1"/>
    <col min="15" max="15" width="25.6640625" style="62" customWidth="1"/>
    <col min="16" max="16" width="22.21875" style="62" customWidth="1"/>
    <col min="17" max="17" width="20.44140625" style="62" customWidth="1"/>
    <col min="18" max="19" width="13.88671875" style="62" customWidth="1"/>
    <col min="20" max="20" width="16.6640625" style="62" customWidth="1"/>
    <col min="21" max="21" width="13.44140625" style="62" customWidth="1"/>
    <col min="22" max="22" width="23.33203125" style="62" customWidth="1"/>
    <col min="23" max="23" width="5.44140625" style="62" bestFit="1" customWidth="1"/>
    <col min="24" max="24" width="6.21875" style="62" customWidth="1"/>
    <col min="25" max="26" width="6.21875" style="62" hidden="1" customWidth="1"/>
    <col min="27" max="27" width="8.109375" style="62" customWidth="1"/>
    <col min="28" max="28" width="9" style="62"/>
    <col min="29" max="29" width="20.44140625" style="62" bestFit="1" customWidth="1"/>
    <col min="30" max="30" width="22" style="62" bestFit="1" customWidth="1"/>
    <col min="31" max="31" width="15" style="62" bestFit="1" customWidth="1"/>
    <col min="32" max="33" width="9" style="62"/>
    <col min="34" max="34" width="11.6640625" style="62" bestFit="1" customWidth="1"/>
    <col min="35" max="16384" width="9" style="62"/>
  </cols>
  <sheetData>
    <row r="1" spans="1:36" s="60" customFormat="1" ht="63" customHeight="1">
      <c r="A1" s="57"/>
      <c r="B1" s="1" t="s">
        <v>411</v>
      </c>
      <c r="C1" s="58" t="s">
        <v>412</v>
      </c>
      <c r="D1" s="2" t="s">
        <v>413</v>
      </c>
      <c r="E1" s="2" t="s">
        <v>414</v>
      </c>
      <c r="F1" s="3" t="s">
        <v>415</v>
      </c>
      <c r="G1" s="4" t="s">
        <v>416</v>
      </c>
      <c r="H1" s="5" t="s">
        <v>417</v>
      </c>
      <c r="I1" s="6" t="s">
        <v>418</v>
      </c>
      <c r="J1" s="59" t="s">
        <v>419</v>
      </c>
      <c r="K1" s="6" t="s">
        <v>420</v>
      </c>
      <c r="L1" s="6" t="s">
        <v>421</v>
      </c>
      <c r="M1" s="6" t="s">
        <v>422</v>
      </c>
      <c r="N1" s="7" t="s">
        <v>423</v>
      </c>
      <c r="O1" s="59" t="s">
        <v>424</v>
      </c>
      <c r="P1" s="59" t="s">
        <v>425</v>
      </c>
      <c r="Q1" s="127" t="s">
        <v>426</v>
      </c>
      <c r="R1" s="2" t="s">
        <v>427</v>
      </c>
      <c r="S1" s="2" t="s">
        <v>428</v>
      </c>
      <c r="T1" s="56" t="s">
        <v>429</v>
      </c>
      <c r="U1" s="59" t="s">
        <v>430</v>
      </c>
      <c r="V1" s="59" t="s">
        <v>431</v>
      </c>
      <c r="W1" s="6" t="s">
        <v>432</v>
      </c>
      <c r="X1" s="6" t="s">
        <v>433</v>
      </c>
      <c r="Y1" s="6" t="s">
        <v>434</v>
      </c>
      <c r="Z1" s="6" t="s">
        <v>433</v>
      </c>
      <c r="AA1" s="6" t="s">
        <v>435</v>
      </c>
      <c r="AB1" s="7" t="s">
        <v>436</v>
      </c>
      <c r="AC1" s="59" t="s">
        <v>437</v>
      </c>
      <c r="AD1" s="6" t="s">
        <v>438</v>
      </c>
      <c r="AE1" s="6" t="s">
        <v>439</v>
      </c>
      <c r="AF1" s="6" t="s">
        <v>440</v>
      </c>
      <c r="AG1" s="6" t="s">
        <v>441</v>
      </c>
      <c r="AH1" s="59" t="s">
        <v>442</v>
      </c>
      <c r="AI1" s="59"/>
      <c r="AJ1" s="59"/>
    </row>
    <row r="2" spans="1:36" s="15" customFormat="1" ht="37.5" customHeight="1">
      <c r="A2" s="8">
        <v>1</v>
      </c>
      <c r="B2" s="9">
        <f>'受講者申込書(○○県)'!$H$7</f>
        <v>0</v>
      </c>
      <c r="C2" s="10">
        <f>'受講者申込書(○○県)'!$H$8</f>
        <v>0</v>
      </c>
      <c r="D2" s="61">
        <f>'受講者申込書(○○県)'!$H$9</f>
        <v>0</v>
      </c>
      <c r="E2" s="61">
        <f>'受講者申込書(○○県)'!$Q$9</f>
        <v>0</v>
      </c>
      <c r="F2" s="11">
        <f>'受講者申込書(○○県)'!$H$10</f>
        <v>0</v>
      </c>
      <c r="G2" s="12">
        <f>'受講者申込書(○○県)'!$D$11</f>
        <v>0</v>
      </c>
      <c r="H2" s="13">
        <f>'受講者申込書(○○県)'!$R$11</f>
        <v>0</v>
      </c>
      <c r="I2" s="10">
        <f>'受講者申込書(○○県)'!H15</f>
        <v>0</v>
      </c>
      <c r="J2" s="12" t="str">
        <f>'受講者申込書(○○県)'!H14</f>
        <v/>
      </c>
      <c r="K2" s="12">
        <f>'受講者申込書(○○県)'!T14</f>
        <v>0</v>
      </c>
      <c r="L2" s="12" t="str">
        <f>'受講者申込書(○○県)'!J16&amp;'受講者申込書(○○県)'!K16&amp;'受講者申込書(○○県)'!L16&amp;'受講者申込書(○○県)'!M16&amp;'受講者申込書(○○県)'!N16&amp;'受講者申込書(○○県)'!O16&amp;'受講者申込書(○○県)'!P16</f>
        <v>昭和年月日</v>
      </c>
      <c r="M2" s="12">
        <f>'受講者申込書(○○県)'!H20</f>
        <v>0</v>
      </c>
      <c r="N2" s="14">
        <f>'受講者申込書(○○県)'!H17</f>
        <v>0</v>
      </c>
      <c r="O2" s="12">
        <f>'受講者申込書(○○県)'!H18</f>
        <v>0</v>
      </c>
      <c r="P2" s="12">
        <f>'受講者申込書(○○県)'!H19</f>
        <v>0</v>
      </c>
      <c r="Q2" s="12">
        <f>'受講者申込書(○○県)'!Q20</f>
        <v>0</v>
      </c>
      <c r="R2" s="61">
        <f>'受講者申込書(○○県)'!H21</f>
        <v>0</v>
      </c>
      <c r="S2" s="61">
        <f>'受講者申込書(○○県)'!Q21</f>
        <v>0</v>
      </c>
      <c r="T2" s="12">
        <f>'受講者申込書(○○県)'!M22</f>
        <v>0</v>
      </c>
      <c r="U2" s="12">
        <f>'受講者申込書(○○県)'!P23</f>
        <v>0</v>
      </c>
      <c r="V2" s="12">
        <f>'受講者申込書(○○県)'!A27</f>
        <v>0</v>
      </c>
      <c r="W2" s="12">
        <f>'受講者申込書(○○県)'!H32</f>
        <v>0</v>
      </c>
      <c r="X2" s="12" t="str">
        <f>IF('受講者申込書(○○県)'!J32="○",'受講者申込書(○○県)'!K32,IF('受講者申込書(○○県)'!N32="○",'受講者申込書(○○県)'!O32,IF('受講者申込書(○○県)'!R32="○",'受講者申込書(○○県)'!S32,"-")))</f>
        <v>-</v>
      </c>
      <c r="Y2" s="12">
        <f>'受講者申込書(○○県)'!G34</f>
        <v>0</v>
      </c>
      <c r="Z2" s="12" t="str">
        <f>IF('受講者申込書(○○県)'!J33="○",'受講者申込書(○○県)'!K33,IF('受講者申込書(○○県)'!N33="○",'受講者申込書(○○県)'!O33,'受講者申込書(○○県)'!S33))</f>
        <v>16時～18時</v>
      </c>
      <c r="AA2" s="12">
        <f>IF('受講者申込書(○○県)'!D34="○",'受講者申込書(○○県)'!E34,IF('受講者申込書(○○県)'!G34="○",'受講者申込書(○○県)'!H34,IF('受講者申込書(○○県)'!J34="○",'受講者申込書(○○県)'!K34,IF('受講者申込書(○○県)'!M34="○",'受講者申込書(○○県)'!N34,'受講者申込書(○○県)'!Q34))))</f>
        <v>0</v>
      </c>
      <c r="AB2" s="14">
        <f>'受講者申込書(○○県)'!H35</f>
        <v>0</v>
      </c>
      <c r="AC2" s="12">
        <f>'受講者申込書(○○県)'!H36</f>
        <v>0</v>
      </c>
      <c r="AD2" s="12">
        <f>'受講者申込書(○○県)'!H37</f>
        <v>0</v>
      </c>
      <c r="AE2" s="12">
        <f>'受講者申込書(○○県)'!H38</f>
        <v>0</v>
      </c>
      <c r="AF2" s="12">
        <f>'受講者申込書(○○県)'!H39</f>
        <v>0</v>
      </c>
      <c r="AG2" s="12">
        <f>'受講者申込書(○○県)'!H40</f>
        <v>0</v>
      </c>
      <c r="AH2" s="12">
        <f>'受講者申込書(○○県)'!H42</f>
        <v>0</v>
      </c>
      <c r="AI2" s="12"/>
      <c r="AJ2" s="12"/>
    </row>
    <row r="3" spans="1:36" s="15" customFormat="1" ht="37.5" customHeight="1">
      <c r="A3" s="8" t="e">
        <f>IF(I3=0,"",A2+1)</f>
        <v>#REF!</v>
      </c>
      <c r="B3" s="9">
        <f>'受講者申込書(○○県)'!$H$7</f>
        <v>0</v>
      </c>
      <c r="C3" s="10">
        <f>'受講者申込書(○○県)'!$H$8</f>
        <v>0</v>
      </c>
      <c r="D3" s="61">
        <f>'受講者申込書(○○県)'!$H$9</f>
        <v>0</v>
      </c>
      <c r="E3" s="61">
        <f>'受講者申込書(○○県)'!$Q$9</f>
        <v>0</v>
      </c>
      <c r="F3" s="11">
        <f>'受講者申込書(○○県)'!$H$10</f>
        <v>0</v>
      </c>
      <c r="G3" s="12">
        <f>'受講者申込書(○○県)'!$D$11</f>
        <v>0</v>
      </c>
      <c r="H3" s="13">
        <f>'受講者申込書(○○県)'!$R$11</f>
        <v>0</v>
      </c>
      <c r="I3" s="10" t="e">
        <f>'受講者申込書(○○県)'!#REF!</f>
        <v>#REF!</v>
      </c>
      <c r="J3" s="12" t="e">
        <f>'受講者申込書(○○県)'!#REF!</f>
        <v>#REF!</v>
      </c>
      <c r="K3" s="12" t="e">
        <f>'受講者申込書(○○県)'!#REF!</f>
        <v>#REF!</v>
      </c>
      <c r="L3" s="12" t="e">
        <f>'受講者申込書(○○県)'!#REF!&amp;'受講者申込書(○○県)'!#REF!&amp;'受講者申込書(○○県)'!#REF!&amp;'受講者申込書(○○県)'!#REF!&amp;'受講者申込書(○○県)'!#REF!&amp;'受講者申込書(○○県)'!#REF!&amp;'受講者申込書(○○県)'!#REF!</f>
        <v>#REF!</v>
      </c>
      <c r="M3" s="12" t="e">
        <f>'受講者申込書(○○県)'!#REF!</f>
        <v>#REF!</v>
      </c>
      <c r="N3" s="14" t="e">
        <f>'受講者申込書(○○県)'!#REF!</f>
        <v>#REF!</v>
      </c>
      <c r="O3" s="12" t="e">
        <f>'受講者申込書(○○県)'!#REF!</f>
        <v>#REF!</v>
      </c>
      <c r="P3" s="12" t="e">
        <f>'受講者申込書(○○県)'!#REF!</f>
        <v>#REF!</v>
      </c>
      <c r="Q3" s="12" t="e">
        <f>+'受講者申込書(○○県)'!#REF!</f>
        <v>#REF!</v>
      </c>
      <c r="R3" s="61" t="e">
        <f>'受講者申込書(○○県)'!#REF!</f>
        <v>#REF!</v>
      </c>
      <c r="S3" s="61" t="e">
        <f>'受講者申込書(○○県)'!#REF!</f>
        <v>#REF!</v>
      </c>
      <c r="T3" s="12" t="e">
        <f>'受講者申込書(○○県)'!#REF!</f>
        <v>#REF!</v>
      </c>
      <c r="U3" s="12" t="e">
        <f>'受講者申込書(○○県)'!#REF!</f>
        <v>#REF!</v>
      </c>
      <c r="V3" s="12" t="e">
        <f>'受講者申込書(○○県)'!#REF!</f>
        <v>#REF!</v>
      </c>
      <c r="W3" s="12" t="e">
        <f>'受講者申込書(○○県)'!#REF!</f>
        <v>#REF!</v>
      </c>
      <c r="X3" s="12" t="e">
        <f>IF('受講者申込書(○○県)'!#REF!="○",'受講者申込書(○○県)'!#REF!,IF('受講者申込書(○○県)'!#REF!="○",'受講者申込書(○○県)'!#REF!,IF('受講者申込書(○○県)'!#REF!="○",'受講者申込書(○○県)'!#REF!,"-")))</f>
        <v>#REF!</v>
      </c>
      <c r="Y3" s="12" t="e">
        <f>'受講者申込書(○○県)'!#REF!</f>
        <v>#REF!</v>
      </c>
      <c r="Z3" s="12" t="e">
        <f>IF('受講者申込書(○○県)'!#REF!="○",'受講者申込書(○○県)'!#REF!,IF('受講者申込書(○○県)'!#REF!="○",'受講者申込書(○○県)'!#REF!,'受講者申込書(○○県)'!#REF!))</f>
        <v>#REF!</v>
      </c>
      <c r="AA3" s="12" t="e">
        <f>IF('受講者申込書(○○県)'!#REF!="○",'受講者申込書(○○県)'!#REF!,IF('受講者申込書(○○県)'!#REF!="○",'受講者申込書(○○県)'!#REF!,IF('受講者申込書(○○県)'!#REF!="○",'受講者申込書(○○県)'!#REF!,IF('受講者申込書(○○県)'!#REF!="○",'受講者申込書(○○県)'!#REF!,'受講者申込書(○○県)'!#REF!))))</f>
        <v>#REF!</v>
      </c>
      <c r="AB3" s="14" t="e">
        <f>'受講者申込書(○○県)'!#REF!</f>
        <v>#REF!</v>
      </c>
      <c r="AC3" s="12" t="e">
        <f>'受講者申込書(○○県)'!#REF!</f>
        <v>#REF!</v>
      </c>
      <c r="AD3" s="12" t="e">
        <f>'受講者申込書(○○県)'!#REF!</f>
        <v>#REF!</v>
      </c>
      <c r="AE3" s="12" t="e">
        <f>'受講者申込書(○○県)'!#REF!</f>
        <v>#REF!</v>
      </c>
      <c r="AF3" s="12" t="e">
        <f>'受講者申込書(○○県)'!#REF!</f>
        <v>#REF!</v>
      </c>
      <c r="AG3" s="12" t="e">
        <f>'受講者申込書(○○県)'!#REF!</f>
        <v>#REF!</v>
      </c>
      <c r="AH3" s="12" t="e">
        <f>'受講者申込書(○○県)'!#REF!</f>
        <v>#REF!</v>
      </c>
      <c r="AI3" s="12"/>
      <c r="AJ3" s="12"/>
    </row>
    <row r="4" spans="1:36" s="15" customFormat="1" ht="37.5" customHeight="1">
      <c r="A4" s="8" t="e">
        <f t="shared" ref="A4:A30" si="0">IF(I4=0,"",A3+1)</f>
        <v>#REF!</v>
      </c>
      <c r="B4" s="9">
        <f>'受講者申込書(○○県)'!$H$7</f>
        <v>0</v>
      </c>
      <c r="C4" s="10">
        <f>'受講者申込書(○○県)'!$H$8</f>
        <v>0</v>
      </c>
      <c r="D4" s="61">
        <f>'受講者申込書(○○県)'!$H$9</f>
        <v>0</v>
      </c>
      <c r="E4" s="61">
        <f>'受講者申込書(○○県)'!$Q$9</f>
        <v>0</v>
      </c>
      <c r="F4" s="11">
        <f>'受講者申込書(○○県)'!$H$10</f>
        <v>0</v>
      </c>
      <c r="G4" s="12">
        <f>'受講者申込書(○○県)'!$D$11</f>
        <v>0</v>
      </c>
      <c r="H4" s="13">
        <f>'受講者申込書(○○県)'!$R$11</f>
        <v>0</v>
      </c>
      <c r="I4" s="10" t="e">
        <f>'受講者申込書(○○県)'!#REF!</f>
        <v>#REF!</v>
      </c>
      <c r="J4" s="12" t="e">
        <f>'受講者申込書(○○県)'!#REF!</f>
        <v>#REF!</v>
      </c>
      <c r="K4" s="12" t="e">
        <f>'受講者申込書(○○県)'!#REF!</f>
        <v>#REF!</v>
      </c>
      <c r="L4" s="12" t="e">
        <f>'受講者申込書(○○県)'!#REF!&amp;'受講者申込書(○○県)'!#REF!&amp;'受講者申込書(○○県)'!#REF!&amp;'受講者申込書(○○県)'!#REF!&amp;'受講者申込書(○○県)'!#REF!&amp;'受講者申込書(○○県)'!#REF!&amp;'受講者申込書(○○県)'!#REF!</f>
        <v>#REF!</v>
      </c>
      <c r="M4" s="12" t="e">
        <f>'受講者申込書(○○県)'!#REF!</f>
        <v>#REF!</v>
      </c>
      <c r="N4" s="14" t="e">
        <f>'受講者申込書(○○県)'!#REF!</f>
        <v>#REF!</v>
      </c>
      <c r="O4" s="12" t="e">
        <f>'受講者申込書(○○県)'!#REF!</f>
        <v>#REF!</v>
      </c>
      <c r="P4" s="12" t="e">
        <f>'受講者申込書(○○県)'!#REF!</f>
        <v>#REF!</v>
      </c>
      <c r="Q4" s="12" t="e">
        <f>+_xlfn.SINGLE('受講者申込書(○○県)'!#REF!)</f>
        <v>#REF!</v>
      </c>
      <c r="R4" s="61" t="e">
        <f>'受講者申込書(○○県)'!#REF!</f>
        <v>#REF!</v>
      </c>
      <c r="S4" s="61" t="e">
        <f>'受講者申込書(○○県)'!#REF!</f>
        <v>#REF!</v>
      </c>
      <c r="T4" s="12" t="e">
        <f>'受講者申込書(○○県)'!#REF!</f>
        <v>#REF!</v>
      </c>
      <c r="U4" s="12" t="e">
        <f>'受講者申込書(○○県)'!#REF!</f>
        <v>#REF!</v>
      </c>
      <c r="V4" s="12" t="e">
        <f>'受講者申込書(○○県)'!#REF!</f>
        <v>#REF!</v>
      </c>
      <c r="W4" s="12" t="e">
        <f>'受講者申込書(○○県)'!#REF!</f>
        <v>#REF!</v>
      </c>
      <c r="X4" s="12" t="e">
        <f>IF('受講者申込書(○○県)'!#REF!="○",'受講者申込書(○○県)'!#REF!,IF('受講者申込書(○○県)'!#REF!="○",'受講者申込書(○○県)'!#REF!,IF('受講者申込書(○○県)'!#REF!="○",'受講者申込書(○○県)'!#REF!,"-")))</f>
        <v>#REF!</v>
      </c>
      <c r="Y4" s="12" t="e">
        <f>'受講者申込書(○○県)'!#REF!</f>
        <v>#REF!</v>
      </c>
      <c r="Z4" s="12" t="e">
        <f>IF('受講者申込書(○○県)'!#REF!="○",'受講者申込書(○○県)'!#REF!,IF('受講者申込書(○○県)'!#REF!="○",'受講者申込書(○○県)'!#REF!,'受講者申込書(○○県)'!#REF!))</f>
        <v>#REF!</v>
      </c>
      <c r="AA4" s="12" t="e">
        <f>IF('受講者申込書(○○県)'!#REF!="○",'受講者申込書(○○県)'!#REF!,IF('受講者申込書(○○県)'!#REF!="○",'受講者申込書(○○県)'!#REF!,IF('受講者申込書(○○県)'!#REF!="○",'受講者申込書(○○県)'!#REF!,IF('受講者申込書(○○県)'!#REF!="○",'受講者申込書(○○県)'!#REF!,'受講者申込書(○○県)'!#REF!))))</f>
        <v>#REF!</v>
      </c>
      <c r="AB4" s="14" t="e">
        <f>'受講者申込書(○○県)'!#REF!</f>
        <v>#REF!</v>
      </c>
      <c r="AC4" s="12" t="e">
        <f>'受講者申込書(○○県)'!#REF!</f>
        <v>#REF!</v>
      </c>
      <c r="AD4" s="12" t="e">
        <f>'受講者申込書(○○県)'!#REF!</f>
        <v>#REF!</v>
      </c>
      <c r="AE4" s="12" t="e">
        <f>'受講者申込書(○○県)'!#REF!</f>
        <v>#REF!</v>
      </c>
      <c r="AF4" s="12" t="e">
        <f>'受講者申込書(○○県)'!#REF!</f>
        <v>#REF!</v>
      </c>
      <c r="AG4" s="12" t="e">
        <f>'受講者申込書(○○県)'!#REF!</f>
        <v>#REF!</v>
      </c>
      <c r="AH4" s="12" t="e">
        <f>'受講者申込書(○○県)'!#REF!</f>
        <v>#REF!</v>
      </c>
      <c r="AI4" s="12"/>
      <c r="AJ4" s="12"/>
    </row>
    <row r="5" spans="1:36" s="15" customFormat="1" ht="37.5" customHeight="1">
      <c r="A5" s="8" t="e">
        <f t="shared" si="0"/>
        <v>#REF!</v>
      </c>
      <c r="B5" s="9">
        <f>'受講者申込書(○○県)'!$H$7</f>
        <v>0</v>
      </c>
      <c r="C5" s="10">
        <f>'受講者申込書(○○県)'!$H$8</f>
        <v>0</v>
      </c>
      <c r="D5" s="61">
        <f>'受講者申込書(○○県)'!$H$9</f>
        <v>0</v>
      </c>
      <c r="E5" s="61">
        <f>'受講者申込書(○○県)'!$Q$9</f>
        <v>0</v>
      </c>
      <c r="F5" s="11">
        <f>'受講者申込書(○○県)'!$H$10</f>
        <v>0</v>
      </c>
      <c r="G5" s="12">
        <f>'受講者申込書(○○県)'!$D$11</f>
        <v>0</v>
      </c>
      <c r="H5" s="13">
        <f>'受講者申込書(○○県)'!$R$11</f>
        <v>0</v>
      </c>
      <c r="I5" s="10" t="e">
        <f>'受講者申込書(○○県)'!#REF!</f>
        <v>#REF!</v>
      </c>
      <c r="J5" s="12" t="e">
        <f>'受講者申込書(○○県)'!#REF!</f>
        <v>#REF!</v>
      </c>
      <c r="K5" s="12" t="e">
        <f>'受講者申込書(○○県)'!#REF!</f>
        <v>#REF!</v>
      </c>
      <c r="L5" s="12" t="e">
        <f>'受講者申込書(○○県)'!#REF!&amp;'受講者申込書(○○県)'!#REF!&amp;'受講者申込書(○○県)'!#REF!&amp;'受講者申込書(○○県)'!#REF!&amp;'受講者申込書(○○県)'!#REF!&amp;'受講者申込書(○○県)'!#REF!&amp;'受講者申込書(○○県)'!#REF!</f>
        <v>#REF!</v>
      </c>
      <c r="M5" s="12" t="e">
        <f>'受講者申込書(○○県)'!#REF!</f>
        <v>#REF!</v>
      </c>
      <c r="N5" s="14" t="e">
        <f>'受講者申込書(○○県)'!#REF!</f>
        <v>#REF!</v>
      </c>
      <c r="O5" s="12" t="e">
        <f>'受講者申込書(○○県)'!#REF!</f>
        <v>#REF!</v>
      </c>
      <c r="P5" s="12" t="e">
        <f>'受講者申込書(○○県)'!#REF!</f>
        <v>#REF!</v>
      </c>
      <c r="Q5" s="12" t="e">
        <f>+_xlfn.SINGLE('受講者申込書(○○県)'!#REF!)</f>
        <v>#REF!</v>
      </c>
      <c r="R5" s="61" t="e">
        <f>'受講者申込書(○○県)'!#REF!</f>
        <v>#REF!</v>
      </c>
      <c r="S5" s="61" t="e">
        <f>'受講者申込書(○○県)'!#REF!</f>
        <v>#REF!</v>
      </c>
      <c r="T5" s="12" t="e">
        <f>'受講者申込書(○○県)'!#REF!</f>
        <v>#REF!</v>
      </c>
      <c r="U5" s="12" t="e">
        <f>'受講者申込書(○○県)'!#REF!</f>
        <v>#REF!</v>
      </c>
      <c r="V5" s="12" t="e">
        <f>'受講者申込書(○○県)'!#REF!</f>
        <v>#REF!</v>
      </c>
      <c r="W5" s="12" t="e">
        <f>'受講者申込書(○○県)'!#REF!</f>
        <v>#REF!</v>
      </c>
      <c r="X5" s="12" t="e">
        <f>IF('受講者申込書(○○県)'!#REF!="○",'受講者申込書(○○県)'!#REF!,IF('受講者申込書(○○県)'!#REF!="○",'受講者申込書(○○県)'!#REF!,IF('受講者申込書(○○県)'!#REF!="○",'受講者申込書(○○県)'!#REF!,"-")))</f>
        <v>#REF!</v>
      </c>
      <c r="Y5" s="12" t="e">
        <f>'受講者申込書(○○県)'!#REF!</f>
        <v>#REF!</v>
      </c>
      <c r="Z5" s="12" t="e">
        <f>IF('受講者申込書(○○県)'!#REF!="○",'受講者申込書(○○県)'!#REF!,IF('受講者申込書(○○県)'!#REF!="○",'受講者申込書(○○県)'!#REF!,'受講者申込書(○○県)'!#REF!))</f>
        <v>#REF!</v>
      </c>
      <c r="AA5" s="12" t="e">
        <f>IF('受講者申込書(○○県)'!#REF!="○",'受講者申込書(○○県)'!#REF!,IF('受講者申込書(○○県)'!#REF!="○",'受講者申込書(○○県)'!#REF!,IF('受講者申込書(○○県)'!#REF!="○",'受講者申込書(○○県)'!#REF!,IF('受講者申込書(○○県)'!#REF!="○",'受講者申込書(○○県)'!#REF!,'受講者申込書(○○県)'!#REF!))))</f>
        <v>#REF!</v>
      </c>
      <c r="AB5" s="14" t="e">
        <f>'受講者申込書(○○県)'!#REF!</f>
        <v>#REF!</v>
      </c>
      <c r="AC5" s="12" t="e">
        <f>'受講者申込書(○○県)'!#REF!</f>
        <v>#REF!</v>
      </c>
      <c r="AD5" s="12" t="e">
        <f>'受講者申込書(○○県)'!#REF!</f>
        <v>#REF!</v>
      </c>
      <c r="AE5" s="12" t="e">
        <f>'受講者申込書(○○県)'!#REF!</f>
        <v>#REF!</v>
      </c>
      <c r="AF5" s="12" t="e">
        <f>'受講者申込書(○○県)'!#REF!</f>
        <v>#REF!</v>
      </c>
      <c r="AG5" s="12" t="e">
        <f>'受講者申込書(○○県)'!#REF!</f>
        <v>#REF!</v>
      </c>
      <c r="AH5" s="12" t="e">
        <f>'受講者申込書(○○県)'!#REF!</f>
        <v>#REF!</v>
      </c>
      <c r="AI5" s="12"/>
      <c r="AJ5" s="12"/>
    </row>
    <row r="6" spans="1:36" s="15" customFormat="1" ht="37.5" customHeight="1">
      <c r="A6" s="8" t="e">
        <f t="shared" si="0"/>
        <v>#REF!</v>
      </c>
      <c r="B6" s="9">
        <f>'受講者申込書(○○県)'!$H$7</f>
        <v>0</v>
      </c>
      <c r="C6" s="10">
        <f>'受講者申込書(○○県)'!$H$8</f>
        <v>0</v>
      </c>
      <c r="D6" s="61">
        <f>'受講者申込書(○○県)'!$H$9</f>
        <v>0</v>
      </c>
      <c r="E6" s="61">
        <f>'受講者申込書(○○県)'!$Q$9</f>
        <v>0</v>
      </c>
      <c r="F6" s="11">
        <f>'受講者申込書(○○県)'!$H$10</f>
        <v>0</v>
      </c>
      <c r="G6" s="12">
        <f>'受講者申込書(○○県)'!$D$11</f>
        <v>0</v>
      </c>
      <c r="H6" s="13">
        <f>'受講者申込書(○○県)'!$R$11</f>
        <v>0</v>
      </c>
      <c r="I6" s="10" t="e">
        <f>'受講者申込書(○○県)'!#REF!</f>
        <v>#REF!</v>
      </c>
      <c r="J6" s="12" t="e">
        <f>'受講者申込書(○○県)'!#REF!</f>
        <v>#REF!</v>
      </c>
      <c r="K6" s="12" t="e">
        <f>'受講者申込書(○○県)'!#REF!</f>
        <v>#REF!</v>
      </c>
      <c r="L6" s="12" t="e">
        <f>'受講者申込書(○○県)'!#REF!&amp;'受講者申込書(○○県)'!#REF!&amp;'受講者申込書(○○県)'!#REF!&amp;'受講者申込書(○○県)'!#REF!&amp;'受講者申込書(○○県)'!#REF!&amp;'受講者申込書(○○県)'!#REF!&amp;'受講者申込書(○○県)'!#REF!</f>
        <v>#REF!</v>
      </c>
      <c r="M6" s="12" t="e">
        <f>'受講者申込書(○○県)'!#REF!</f>
        <v>#REF!</v>
      </c>
      <c r="N6" s="14" t="e">
        <f>'受講者申込書(○○県)'!#REF!</f>
        <v>#REF!</v>
      </c>
      <c r="O6" s="12" t="e">
        <f>'受講者申込書(○○県)'!#REF!</f>
        <v>#REF!</v>
      </c>
      <c r="P6" s="12" t="e">
        <f>'受講者申込書(○○県)'!#REF!</f>
        <v>#REF!</v>
      </c>
      <c r="Q6" s="12" t="e">
        <f>+_xlfn.SINGLE('受講者申込書(○○県)'!#REF!)</f>
        <v>#REF!</v>
      </c>
      <c r="R6" s="61" t="e">
        <f>'受講者申込書(○○県)'!#REF!</f>
        <v>#REF!</v>
      </c>
      <c r="S6" s="61" t="e">
        <f>'受講者申込書(○○県)'!#REF!</f>
        <v>#REF!</v>
      </c>
      <c r="T6" s="12" t="e">
        <f>'受講者申込書(○○県)'!#REF!</f>
        <v>#REF!</v>
      </c>
      <c r="U6" s="12" t="e">
        <f>'受講者申込書(○○県)'!#REF!</f>
        <v>#REF!</v>
      </c>
      <c r="V6" s="12" t="e">
        <f>'受講者申込書(○○県)'!#REF!</f>
        <v>#REF!</v>
      </c>
      <c r="W6" s="12" t="e">
        <f>'受講者申込書(○○県)'!#REF!</f>
        <v>#REF!</v>
      </c>
      <c r="X6" s="12" t="e">
        <f>IF('受講者申込書(○○県)'!#REF!="○",'受講者申込書(○○県)'!#REF!,IF('受講者申込書(○○県)'!#REF!="○",'受講者申込書(○○県)'!#REF!,IF('受講者申込書(○○県)'!#REF!="○",'受講者申込書(○○県)'!#REF!,"-")))</f>
        <v>#REF!</v>
      </c>
      <c r="Y6" s="12" t="e">
        <f>'受講者申込書(○○県)'!#REF!</f>
        <v>#REF!</v>
      </c>
      <c r="Z6" s="12" t="e">
        <f>IF('受講者申込書(○○県)'!#REF!="○",'受講者申込書(○○県)'!#REF!,IF('受講者申込書(○○県)'!#REF!="○",'受講者申込書(○○県)'!#REF!,'受講者申込書(○○県)'!#REF!))</f>
        <v>#REF!</v>
      </c>
      <c r="AA6" s="12" t="e">
        <f>IF('受講者申込書(○○県)'!#REF!="○",'受講者申込書(○○県)'!#REF!,IF('受講者申込書(○○県)'!#REF!="○",'受講者申込書(○○県)'!#REF!,IF('受講者申込書(○○県)'!#REF!="○",'受講者申込書(○○県)'!#REF!,IF('受講者申込書(○○県)'!#REF!="○",'受講者申込書(○○県)'!#REF!,'受講者申込書(○○県)'!#REF!))))</f>
        <v>#REF!</v>
      </c>
      <c r="AB6" s="14" t="e">
        <f>'受講者申込書(○○県)'!#REF!</f>
        <v>#REF!</v>
      </c>
      <c r="AC6" s="12" t="e">
        <f>'受講者申込書(○○県)'!#REF!</f>
        <v>#REF!</v>
      </c>
      <c r="AD6" s="12" t="e">
        <f>'受講者申込書(○○県)'!#REF!</f>
        <v>#REF!</v>
      </c>
      <c r="AE6" s="12" t="e">
        <f>'受講者申込書(○○県)'!#REF!</f>
        <v>#REF!</v>
      </c>
      <c r="AF6" s="12" t="e">
        <f>'受講者申込書(○○県)'!#REF!</f>
        <v>#REF!</v>
      </c>
      <c r="AG6" s="12" t="e">
        <f>'受講者申込書(○○県)'!#REF!</f>
        <v>#REF!</v>
      </c>
      <c r="AH6" s="12" t="e">
        <f>'受講者申込書(○○県)'!#REF!</f>
        <v>#REF!</v>
      </c>
      <c r="AI6" s="12"/>
      <c r="AJ6" s="12"/>
    </row>
    <row r="7" spans="1:36" s="15" customFormat="1" ht="37.5" customHeight="1">
      <c r="A7" s="8" t="e">
        <f t="shared" si="0"/>
        <v>#REF!</v>
      </c>
      <c r="B7" s="9">
        <f>'受講者申込書(○○県)'!$H$7</f>
        <v>0</v>
      </c>
      <c r="C7" s="10">
        <f>'受講者申込書(○○県)'!$H$8</f>
        <v>0</v>
      </c>
      <c r="D7" s="61">
        <f>'受講者申込書(○○県)'!$H$9</f>
        <v>0</v>
      </c>
      <c r="E7" s="61">
        <f>'受講者申込書(○○県)'!$Q$9</f>
        <v>0</v>
      </c>
      <c r="F7" s="11">
        <f>'受講者申込書(○○県)'!$H$10</f>
        <v>0</v>
      </c>
      <c r="G7" s="12">
        <f>'受講者申込書(○○県)'!$D$11</f>
        <v>0</v>
      </c>
      <c r="H7" s="13">
        <f>'受講者申込書(○○県)'!$R$11</f>
        <v>0</v>
      </c>
      <c r="I7" s="10" t="e">
        <f>'受講者申込書(○○県)'!#REF!</f>
        <v>#REF!</v>
      </c>
      <c r="J7" s="12" t="e">
        <f>'受講者申込書(○○県)'!#REF!</f>
        <v>#REF!</v>
      </c>
      <c r="K7" s="12" t="e">
        <f>'受講者申込書(○○県)'!#REF!</f>
        <v>#REF!</v>
      </c>
      <c r="L7" s="12" t="e">
        <f>'受講者申込書(○○県)'!#REF!&amp;'受講者申込書(○○県)'!#REF!&amp;'受講者申込書(○○県)'!#REF!&amp;'受講者申込書(○○県)'!#REF!&amp;'受講者申込書(○○県)'!#REF!&amp;'受講者申込書(○○県)'!#REF!&amp;'受講者申込書(○○県)'!#REF!</f>
        <v>#REF!</v>
      </c>
      <c r="M7" s="12" t="e">
        <f>'受講者申込書(○○県)'!#REF!</f>
        <v>#REF!</v>
      </c>
      <c r="N7" s="14" t="e">
        <f>'受講者申込書(○○県)'!#REF!</f>
        <v>#REF!</v>
      </c>
      <c r="O7" s="12" t="e">
        <f>'受講者申込書(○○県)'!#REF!</f>
        <v>#REF!</v>
      </c>
      <c r="P7" s="12" t="e">
        <f>'受講者申込書(○○県)'!#REF!</f>
        <v>#REF!</v>
      </c>
      <c r="Q7" s="12" t="e">
        <f>+_xlfn.SINGLE('受講者申込書(○○県)'!#REF!)</f>
        <v>#REF!</v>
      </c>
      <c r="R7" s="61" t="e">
        <f>'受講者申込書(○○県)'!#REF!</f>
        <v>#REF!</v>
      </c>
      <c r="S7" s="61" t="e">
        <f>'受講者申込書(○○県)'!#REF!</f>
        <v>#REF!</v>
      </c>
      <c r="T7" s="12" t="e">
        <f>'受講者申込書(○○県)'!#REF!</f>
        <v>#REF!</v>
      </c>
      <c r="U7" s="12" t="e">
        <f>'受講者申込書(○○県)'!#REF!</f>
        <v>#REF!</v>
      </c>
      <c r="V7" s="12" t="e">
        <f>'受講者申込書(○○県)'!#REF!</f>
        <v>#REF!</v>
      </c>
      <c r="W7" s="12" t="e">
        <f>'受講者申込書(○○県)'!#REF!</f>
        <v>#REF!</v>
      </c>
      <c r="X7" s="12" t="e">
        <f>IF('受講者申込書(○○県)'!#REF!="○",'受講者申込書(○○県)'!#REF!,IF('受講者申込書(○○県)'!#REF!="○",'受講者申込書(○○県)'!#REF!,IF('受講者申込書(○○県)'!#REF!="○",'受講者申込書(○○県)'!#REF!,"-")))</f>
        <v>#REF!</v>
      </c>
      <c r="Y7" s="12" t="e">
        <f>'受講者申込書(○○県)'!#REF!</f>
        <v>#REF!</v>
      </c>
      <c r="Z7" s="12" t="e">
        <f>IF('受講者申込書(○○県)'!#REF!="○",'受講者申込書(○○県)'!#REF!,IF('受講者申込書(○○県)'!#REF!="○",'受講者申込書(○○県)'!#REF!,'受講者申込書(○○県)'!#REF!))</f>
        <v>#REF!</v>
      </c>
      <c r="AA7" s="12" t="e">
        <f>IF('受講者申込書(○○県)'!#REF!="○",'受講者申込書(○○県)'!#REF!,IF('受講者申込書(○○県)'!#REF!="○",'受講者申込書(○○県)'!#REF!,IF('受講者申込書(○○県)'!#REF!="○",'受講者申込書(○○県)'!#REF!,IF('受講者申込書(○○県)'!#REF!="○",'受講者申込書(○○県)'!#REF!,'受講者申込書(○○県)'!#REF!))))</f>
        <v>#REF!</v>
      </c>
      <c r="AB7" s="14" t="e">
        <f>'受講者申込書(○○県)'!#REF!</f>
        <v>#REF!</v>
      </c>
      <c r="AC7" s="12" t="e">
        <f>'受講者申込書(○○県)'!#REF!</f>
        <v>#REF!</v>
      </c>
      <c r="AD7" s="12" t="e">
        <f>'受講者申込書(○○県)'!#REF!</f>
        <v>#REF!</v>
      </c>
      <c r="AE7" s="12" t="e">
        <f>'受講者申込書(○○県)'!#REF!</f>
        <v>#REF!</v>
      </c>
      <c r="AF7" s="12" t="e">
        <f>'受講者申込書(○○県)'!#REF!</f>
        <v>#REF!</v>
      </c>
      <c r="AG7" s="12" t="e">
        <f>'受講者申込書(○○県)'!#REF!</f>
        <v>#REF!</v>
      </c>
      <c r="AH7" s="12" t="e">
        <f>'受講者申込書(○○県)'!#REF!</f>
        <v>#REF!</v>
      </c>
      <c r="AI7" s="12"/>
      <c r="AJ7" s="12"/>
    </row>
    <row r="8" spans="1:36" s="15" customFormat="1" ht="37.5" customHeight="1">
      <c r="A8" s="8" t="e">
        <f t="shared" si="0"/>
        <v>#REF!</v>
      </c>
      <c r="B8" s="9">
        <f>'受講者申込書(○○県)'!$H$7</f>
        <v>0</v>
      </c>
      <c r="C8" s="10">
        <f>'受講者申込書(○○県)'!$H$8</f>
        <v>0</v>
      </c>
      <c r="D8" s="61">
        <f>'受講者申込書(○○県)'!$H$9</f>
        <v>0</v>
      </c>
      <c r="E8" s="61">
        <f>'受講者申込書(○○県)'!$Q$9</f>
        <v>0</v>
      </c>
      <c r="F8" s="11">
        <f>'受講者申込書(○○県)'!$H$10</f>
        <v>0</v>
      </c>
      <c r="G8" s="12">
        <f>'受講者申込書(○○県)'!$D$11</f>
        <v>0</v>
      </c>
      <c r="H8" s="13">
        <f>'受講者申込書(○○県)'!$R$11</f>
        <v>0</v>
      </c>
      <c r="I8" s="10" t="e">
        <f>'受講者申込書(○○県)'!#REF!</f>
        <v>#REF!</v>
      </c>
      <c r="J8" s="12" t="e">
        <f>'受講者申込書(○○県)'!#REF!</f>
        <v>#REF!</v>
      </c>
      <c r="K8" s="12" t="e">
        <f>'受講者申込書(○○県)'!#REF!</f>
        <v>#REF!</v>
      </c>
      <c r="L8" s="12" t="e">
        <f>'受講者申込書(○○県)'!#REF!&amp;'受講者申込書(○○県)'!#REF!&amp;'受講者申込書(○○県)'!#REF!&amp;'受講者申込書(○○県)'!#REF!&amp;'受講者申込書(○○県)'!#REF!&amp;'受講者申込書(○○県)'!#REF!&amp;'受講者申込書(○○県)'!#REF!</f>
        <v>#REF!</v>
      </c>
      <c r="M8" s="12" t="e">
        <f>'受講者申込書(○○県)'!#REF!</f>
        <v>#REF!</v>
      </c>
      <c r="N8" s="14" t="e">
        <f>'受講者申込書(○○県)'!#REF!</f>
        <v>#REF!</v>
      </c>
      <c r="O8" s="12" t="e">
        <f>'受講者申込書(○○県)'!#REF!</f>
        <v>#REF!</v>
      </c>
      <c r="P8" s="12" t="e">
        <f>'受講者申込書(○○県)'!#REF!</f>
        <v>#REF!</v>
      </c>
      <c r="Q8" s="12" t="e">
        <f>+_xlfn.SINGLE('受講者申込書(○○県)'!#REF!)</f>
        <v>#REF!</v>
      </c>
      <c r="R8" s="61" t="e">
        <f>'受講者申込書(○○県)'!#REF!</f>
        <v>#REF!</v>
      </c>
      <c r="S8" s="61" t="e">
        <f>'受講者申込書(○○県)'!#REF!</f>
        <v>#REF!</v>
      </c>
      <c r="T8" s="12" t="e">
        <f>'受講者申込書(○○県)'!#REF!</f>
        <v>#REF!</v>
      </c>
      <c r="U8" s="12" t="e">
        <f>'受講者申込書(○○県)'!#REF!</f>
        <v>#REF!</v>
      </c>
      <c r="V8" s="12" t="e">
        <f>'受講者申込書(○○県)'!#REF!</f>
        <v>#REF!</v>
      </c>
      <c r="W8" s="12" t="e">
        <f>'受講者申込書(○○県)'!#REF!</f>
        <v>#REF!</v>
      </c>
      <c r="X8" s="12" t="e">
        <f>IF('受講者申込書(○○県)'!#REF!="○",'受講者申込書(○○県)'!#REF!,IF('受講者申込書(○○県)'!#REF!="○",'受講者申込書(○○県)'!#REF!,IF('受講者申込書(○○県)'!#REF!="○",'受講者申込書(○○県)'!#REF!,"-")))</f>
        <v>#REF!</v>
      </c>
      <c r="Y8" s="12" t="e">
        <f>'受講者申込書(○○県)'!#REF!</f>
        <v>#REF!</v>
      </c>
      <c r="Z8" s="12" t="e">
        <f>IF('受講者申込書(○○県)'!#REF!="○",'受講者申込書(○○県)'!#REF!,IF('受講者申込書(○○県)'!#REF!="○",'受講者申込書(○○県)'!#REF!,'受講者申込書(○○県)'!#REF!))</f>
        <v>#REF!</v>
      </c>
      <c r="AA8" s="12" t="e">
        <f>IF('受講者申込書(○○県)'!#REF!="○",'受講者申込書(○○県)'!#REF!,IF('受講者申込書(○○県)'!#REF!="○",'受講者申込書(○○県)'!#REF!,IF('受講者申込書(○○県)'!#REF!="○",'受講者申込書(○○県)'!#REF!,IF('受講者申込書(○○県)'!#REF!="○",'受講者申込書(○○県)'!#REF!,'受講者申込書(○○県)'!#REF!))))</f>
        <v>#REF!</v>
      </c>
      <c r="AB8" s="14" t="e">
        <f>'受講者申込書(○○県)'!#REF!</f>
        <v>#REF!</v>
      </c>
      <c r="AC8" s="12" t="e">
        <f>'受講者申込書(○○県)'!#REF!</f>
        <v>#REF!</v>
      </c>
      <c r="AD8" s="12" t="e">
        <f>'受講者申込書(○○県)'!#REF!</f>
        <v>#REF!</v>
      </c>
      <c r="AE8" s="12" t="e">
        <f>'受講者申込書(○○県)'!#REF!</f>
        <v>#REF!</v>
      </c>
      <c r="AF8" s="12" t="e">
        <f>'受講者申込書(○○県)'!#REF!</f>
        <v>#REF!</v>
      </c>
      <c r="AG8" s="12" t="e">
        <f>'受講者申込書(○○県)'!#REF!</f>
        <v>#REF!</v>
      </c>
      <c r="AH8" s="12" t="e">
        <f>'受講者申込書(○○県)'!#REF!</f>
        <v>#REF!</v>
      </c>
      <c r="AI8" s="12"/>
      <c r="AJ8" s="12"/>
    </row>
    <row r="9" spans="1:36" s="15" customFormat="1" ht="37.5" customHeight="1">
      <c r="A9" s="8" t="e">
        <f t="shared" si="0"/>
        <v>#REF!</v>
      </c>
      <c r="B9" s="9">
        <f>'受講者申込書(○○県)'!$H$7</f>
        <v>0</v>
      </c>
      <c r="C9" s="10">
        <f>'受講者申込書(○○県)'!$H$8</f>
        <v>0</v>
      </c>
      <c r="D9" s="61">
        <f>'受講者申込書(○○県)'!$H$9</f>
        <v>0</v>
      </c>
      <c r="E9" s="61">
        <f>'受講者申込書(○○県)'!$Q$9</f>
        <v>0</v>
      </c>
      <c r="F9" s="11">
        <f>'受講者申込書(○○県)'!$H$10</f>
        <v>0</v>
      </c>
      <c r="G9" s="12">
        <f>'受講者申込書(○○県)'!$D$11</f>
        <v>0</v>
      </c>
      <c r="H9" s="13">
        <f>'受講者申込書(○○県)'!$R$11</f>
        <v>0</v>
      </c>
      <c r="I9" s="10" t="e">
        <f>'受講者申込書(○○県)'!#REF!</f>
        <v>#REF!</v>
      </c>
      <c r="J9" s="12" t="e">
        <f>'受講者申込書(○○県)'!#REF!</f>
        <v>#REF!</v>
      </c>
      <c r="K9" s="12" t="e">
        <f>'受講者申込書(○○県)'!#REF!</f>
        <v>#REF!</v>
      </c>
      <c r="L9" s="12" t="e">
        <f>'受講者申込書(○○県)'!#REF!&amp;'受講者申込書(○○県)'!#REF!&amp;'受講者申込書(○○県)'!#REF!&amp;'受講者申込書(○○県)'!#REF!&amp;'受講者申込書(○○県)'!#REF!&amp;'受講者申込書(○○県)'!#REF!&amp;'受講者申込書(○○県)'!#REF!</f>
        <v>#REF!</v>
      </c>
      <c r="M9" s="12" t="e">
        <f>'受講者申込書(○○県)'!#REF!</f>
        <v>#REF!</v>
      </c>
      <c r="N9" s="14" t="e">
        <f>'受講者申込書(○○県)'!#REF!</f>
        <v>#REF!</v>
      </c>
      <c r="O9" s="12" t="e">
        <f>'受講者申込書(○○県)'!#REF!</f>
        <v>#REF!</v>
      </c>
      <c r="P9" s="12" t="e">
        <f>'受講者申込書(○○県)'!#REF!</f>
        <v>#REF!</v>
      </c>
      <c r="Q9" s="12" t="e">
        <f>+_xlfn.SINGLE('受講者申込書(○○県)'!#REF!)</f>
        <v>#REF!</v>
      </c>
      <c r="R9" s="61" t="e">
        <f>'受講者申込書(○○県)'!#REF!</f>
        <v>#REF!</v>
      </c>
      <c r="S9" s="61" t="e">
        <f>'受講者申込書(○○県)'!#REF!</f>
        <v>#REF!</v>
      </c>
      <c r="T9" s="12" t="e">
        <f>'受講者申込書(○○県)'!#REF!</f>
        <v>#REF!</v>
      </c>
      <c r="U9" s="12" t="e">
        <f>'受講者申込書(○○県)'!#REF!</f>
        <v>#REF!</v>
      </c>
      <c r="V9" s="12" t="e">
        <f>'受講者申込書(○○県)'!#REF!</f>
        <v>#REF!</v>
      </c>
      <c r="W9" s="12" t="e">
        <f>'受講者申込書(○○県)'!#REF!</f>
        <v>#REF!</v>
      </c>
      <c r="X9" s="12" t="e">
        <f>IF('受講者申込書(○○県)'!#REF!="○",'受講者申込書(○○県)'!#REF!,IF('受講者申込書(○○県)'!#REF!="○",'受講者申込書(○○県)'!#REF!,IF('受講者申込書(○○県)'!#REF!="○",'受講者申込書(○○県)'!#REF!,"-")))</f>
        <v>#REF!</v>
      </c>
      <c r="Y9" s="12" t="e">
        <f>'受講者申込書(○○県)'!#REF!</f>
        <v>#REF!</v>
      </c>
      <c r="Z9" s="12" t="e">
        <f>IF('受講者申込書(○○県)'!#REF!="○",'受講者申込書(○○県)'!#REF!,IF('受講者申込書(○○県)'!#REF!="○",'受講者申込書(○○県)'!#REF!,'受講者申込書(○○県)'!#REF!))</f>
        <v>#REF!</v>
      </c>
      <c r="AA9" s="12" t="e">
        <f>IF('受講者申込書(○○県)'!#REF!="○",'受講者申込書(○○県)'!#REF!,IF('受講者申込書(○○県)'!#REF!="○",'受講者申込書(○○県)'!#REF!,IF('受講者申込書(○○県)'!#REF!="○",'受講者申込書(○○県)'!#REF!,IF('受講者申込書(○○県)'!#REF!="○",'受講者申込書(○○県)'!#REF!,'受講者申込書(○○県)'!#REF!))))</f>
        <v>#REF!</v>
      </c>
      <c r="AB9" s="14" t="e">
        <f>'受講者申込書(○○県)'!#REF!</f>
        <v>#REF!</v>
      </c>
      <c r="AC9" s="12" t="e">
        <f>'受講者申込書(○○県)'!#REF!</f>
        <v>#REF!</v>
      </c>
      <c r="AD9" s="12" t="e">
        <f>'受講者申込書(○○県)'!#REF!</f>
        <v>#REF!</v>
      </c>
      <c r="AE9" s="12" t="e">
        <f>'受講者申込書(○○県)'!#REF!</f>
        <v>#REF!</v>
      </c>
      <c r="AF9" s="12" t="e">
        <f>'受講者申込書(○○県)'!#REF!</f>
        <v>#REF!</v>
      </c>
      <c r="AG9" s="12" t="e">
        <f>'受講者申込書(○○県)'!#REF!</f>
        <v>#REF!</v>
      </c>
      <c r="AH9" s="12" t="e">
        <f>'受講者申込書(○○県)'!#REF!</f>
        <v>#REF!</v>
      </c>
      <c r="AI9" s="12"/>
      <c r="AJ9" s="12"/>
    </row>
    <row r="10" spans="1:36" s="15" customFormat="1" ht="37.5" customHeight="1">
      <c r="A10" s="8" t="e">
        <f t="shared" si="0"/>
        <v>#REF!</v>
      </c>
      <c r="B10" s="9">
        <f>'受講者申込書(○○県)'!$H$7</f>
        <v>0</v>
      </c>
      <c r="C10" s="10">
        <f>'受講者申込書(○○県)'!$H$8</f>
        <v>0</v>
      </c>
      <c r="D10" s="61">
        <f>'受講者申込書(○○県)'!$H$9</f>
        <v>0</v>
      </c>
      <c r="E10" s="61">
        <f>'受講者申込書(○○県)'!$Q$9</f>
        <v>0</v>
      </c>
      <c r="F10" s="11">
        <f>'受講者申込書(○○県)'!$H$10</f>
        <v>0</v>
      </c>
      <c r="G10" s="12">
        <f>'受講者申込書(○○県)'!$D$11</f>
        <v>0</v>
      </c>
      <c r="H10" s="13">
        <f>'受講者申込書(○○県)'!$R$11</f>
        <v>0</v>
      </c>
      <c r="I10" s="10" t="e">
        <f>'受講者申込書(○○県)'!#REF!</f>
        <v>#REF!</v>
      </c>
      <c r="J10" s="12" t="e">
        <f>'受講者申込書(○○県)'!#REF!</f>
        <v>#REF!</v>
      </c>
      <c r="K10" s="12" t="e">
        <f>'受講者申込書(○○県)'!#REF!</f>
        <v>#REF!</v>
      </c>
      <c r="L10" s="12" t="e">
        <f>'受講者申込書(○○県)'!#REF!&amp;'受講者申込書(○○県)'!#REF!&amp;'受講者申込書(○○県)'!#REF!&amp;'受講者申込書(○○県)'!#REF!&amp;'受講者申込書(○○県)'!#REF!&amp;'受講者申込書(○○県)'!#REF!&amp;'受講者申込書(○○県)'!#REF!</f>
        <v>#REF!</v>
      </c>
      <c r="M10" s="12" t="e">
        <f>'受講者申込書(○○県)'!#REF!</f>
        <v>#REF!</v>
      </c>
      <c r="N10" s="14" t="e">
        <f>'受講者申込書(○○県)'!#REF!</f>
        <v>#REF!</v>
      </c>
      <c r="O10" s="12" t="e">
        <f>'受講者申込書(○○県)'!#REF!</f>
        <v>#REF!</v>
      </c>
      <c r="P10" s="12" t="e">
        <f>'受講者申込書(○○県)'!#REF!</f>
        <v>#REF!</v>
      </c>
      <c r="Q10" s="12" t="e">
        <f>+_xlfn.SINGLE('受講者申込書(○○県)'!#REF!)</f>
        <v>#REF!</v>
      </c>
      <c r="R10" s="61" t="e">
        <f>'受講者申込書(○○県)'!#REF!</f>
        <v>#REF!</v>
      </c>
      <c r="S10" s="61" t="e">
        <f>'受講者申込書(○○県)'!#REF!</f>
        <v>#REF!</v>
      </c>
      <c r="T10" s="12" t="e">
        <f>'受講者申込書(○○県)'!#REF!</f>
        <v>#REF!</v>
      </c>
      <c r="U10" s="12" t="e">
        <f>'受講者申込書(○○県)'!#REF!</f>
        <v>#REF!</v>
      </c>
      <c r="V10" s="12" t="e">
        <f>'受講者申込書(○○県)'!#REF!</f>
        <v>#REF!</v>
      </c>
      <c r="W10" s="12" t="e">
        <f>'受講者申込書(○○県)'!#REF!</f>
        <v>#REF!</v>
      </c>
      <c r="X10" s="12" t="e">
        <f>IF('受講者申込書(○○県)'!#REF!="○",'受講者申込書(○○県)'!#REF!,IF('受講者申込書(○○県)'!#REF!="○",'受講者申込書(○○県)'!#REF!,IF('受講者申込書(○○県)'!#REF!="○",'受講者申込書(○○県)'!#REF!,"-")))</f>
        <v>#REF!</v>
      </c>
      <c r="Y10" s="12" t="e">
        <f>'受講者申込書(○○県)'!#REF!</f>
        <v>#REF!</v>
      </c>
      <c r="Z10" s="12" t="e">
        <f>IF('受講者申込書(○○県)'!#REF!="○",'受講者申込書(○○県)'!#REF!,IF('受講者申込書(○○県)'!#REF!="○",'受講者申込書(○○県)'!#REF!,'受講者申込書(○○県)'!#REF!))</f>
        <v>#REF!</v>
      </c>
      <c r="AA10" s="12" t="e">
        <f>IF('受講者申込書(○○県)'!#REF!="○",'受講者申込書(○○県)'!#REF!,IF('受講者申込書(○○県)'!#REF!="○",'受講者申込書(○○県)'!#REF!,IF('受講者申込書(○○県)'!#REF!="○",'受講者申込書(○○県)'!#REF!,IF('受講者申込書(○○県)'!#REF!="○",'受講者申込書(○○県)'!#REF!,'受講者申込書(○○県)'!#REF!))))</f>
        <v>#REF!</v>
      </c>
      <c r="AB10" s="14" t="e">
        <f>'受講者申込書(○○県)'!#REF!</f>
        <v>#REF!</v>
      </c>
      <c r="AC10" s="12" t="e">
        <f>'受講者申込書(○○県)'!#REF!</f>
        <v>#REF!</v>
      </c>
      <c r="AD10" s="12" t="e">
        <f>'受講者申込書(○○県)'!#REF!</f>
        <v>#REF!</v>
      </c>
      <c r="AE10" s="12" t="e">
        <f>'受講者申込書(○○県)'!#REF!</f>
        <v>#REF!</v>
      </c>
      <c r="AF10" s="12" t="e">
        <f>'受講者申込書(○○県)'!#REF!</f>
        <v>#REF!</v>
      </c>
      <c r="AG10" s="12" t="e">
        <f>'受講者申込書(○○県)'!#REF!</f>
        <v>#REF!</v>
      </c>
      <c r="AH10" s="12" t="e">
        <f>'受講者申込書(○○県)'!#REF!</f>
        <v>#REF!</v>
      </c>
      <c r="AI10" s="12"/>
      <c r="AJ10" s="12"/>
    </row>
    <row r="11" spans="1:36" s="15" customFormat="1" ht="37.5" customHeight="1">
      <c r="A11" s="8" t="e">
        <f t="shared" si="0"/>
        <v>#REF!</v>
      </c>
      <c r="B11" s="9">
        <f>'受講者申込書(○○県)'!$H$7</f>
        <v>0</v>
      </c>
      <c r="C11" s="10">
        <f>'受講者申込書(○○県)'!$H$8</f>
        <v>0</v>
      </c>
      <c r="D11" s="61">
        <f>'受講者申込書(○○県)'!$H$9</f>
        <v>0</v>
      </c>
      <c r="E11" s="61">
        <f>'受講者申込書(○○県)'!$Q$9</f>
        <v>0</v>
      </c>
      <c r="F11" s="11">
        <f>'受講者申込書(○○県)'!$H$10</f>
        <v>0</v>
      </c>
      <c r="G11" s="12">
        <f>'受講者申込書(○○県)'!$D$11</f>
        <v>0</v>
      </c>
      <c r="H11" s="13">
        <f>'受講者申込書(○○県)'!$R$11</f>
        <v>0</v>
      </c>
      <c r="I11" s="10" t="e">
        <f>'受講者申込書(○○県)'!#REF!</f>
        <v>#REF!</v>
      </c>
      <c r="J11" s="12" t="e">
        <f>'受講者申込書(○○県)'!#REF!</f>
        <v>#REF!</v>
      </c>
      <c r="K11" s="12" t="e">
        <f>'受講者申込書(○○県)'!#REF!</f>
        <v>#REF!</v>
      </c>
      <c r="L11" s="12" t="e">
        <f>'受講者申込書(○○県)'!#REF!&amp;'受講者申込書(○○県)'!#REF!&amp;'受講者申込書(○○県)'!#REF!&amp;'受講者申込書(○○県)'!#REF!&amp;'受講者申込書(○○県)'!#REF!&amp;'受講者申込書(○○県)'!#REF!&amp;'受講者申込書(○○県)'!#REF!</f>
        <v>#REF!</v>
      </c>
      <c r="M11" s="12" t="e">
        <f>'受講者申込書(○○県)'!#REF!</f>
        <v>#REF!</v>
      </c>
      <c r="N11" s="14" t="e">
        <f>'受講者申込書(○○県)'!#REF!</f>
        <v>#REF!</v>
      </c>
      <c r="O11" s="12" t="e">
        <f>'受講者申込書(○○県)'!#REF!</f>
        <v>#REF!</v>
      </c>
      <c r="P11" s="12" t="e">
        <f>'受講者申込書(○○県)'!#REF!</f>
        <v>#REF!</v>
      </c>
      <c r="Q11" s="12" t="e">
        <f>+_xlfn.SINGLE('受講者申込書(○○県)'!#REF!)</f>
        <v>#REF!</v>
      </c>
      <c r="R11" s="61" t="e">
        <f>'受講者申込書(○○県)'!#REF!</f>
        <v>#REF!</v>
      </c>
      <c r="S11" s="61" t="e">
        <f>'受講者申込書(○○県)'!#REF!</f>
        <v>#REF!</v>
      </c>
      <c r="T11" s="12" t="e">
        <f>'受講者申込書(○○県)'!#REF!</f>
        <v>#REF!</v>
      </c>
      <c r="U11" s="12" t="e">
        <f>'受講者申込書(○○県)'!#REF!</f>
        <v>#REF!</v>
      </c>
      <c r="V11" s="12" t="e">
        <f>'受講者申込書(○○県)'!#REF!</f>
        <v>#REF!</v>
      </c>
      <c r="W11" s="12" t="e">
        <f>'受講者申込書(○○県)'!#REF!</f>
        <v>#REF!</v>
      </c>
      <c r="X11" s="12" t="e">
        <f>IF('受講者申込書(○○県)'!#REF!="○",'受講者申込書(○○県)'!#REF!,IF('受講者申込書(○○県)'!#REF!="○",'受講者申込書(○○県)'!#REF!,IF('受講者申込書(○○県)'!#REF!="○",'受講者申込書(○○県)'!#REF!,"-")))</f>
        <v>#REF!</v>
      </c>
      <c r="Y11" s="12" t="e">
        <f>'受講者申込書(○○県)'!#REF!</f>
        <v>#REF!</v>
      </c>
      <c r="Z11" s="12" t="e">
        <f>IF('受講者申込書(○○県)'!#REF!="○",'受講者申込書(○○県)'!#REF!,IF('受講者申込書(○○県)'!#REF!="○",'受講者申込書(○○県)'!#REF!,'受講者申込書(○○県)'!#REF!))</f>
        <v>#REF!</v>
      </c>
      <c r="AA11" s="12" t="e">
        <f>IF('受講者申込書(○○県)'!#REF!="○",'受講者申込書(○○県)'!#REF!,IF('受講者申込書(○○県)'!#REF!="○",'受講者申込書(○○県)'!#REF!,IF('受講者申込書(○○県)'!#REF!="○",'受講者申込書(○○県)'!#REF!,IF('受講者申込書(○○県)'!#REF!="○",'受講者申込書(○○県)'!#REF!,'受講者申込書(○○県)'!#REF!))))</f>
        <v>#REF!</v>
      </c>
      <c r="AB11" s="14" t="e">
        <f>'受講者申込書(○○県)'!#REF!</f>
        <v>#REF!</v>
      </c>
      <c r="AC11" s="12" t="e">
        <f>'受講者申込書(○○県)'!#REF!</f>
        <v>#REF!</v>
      </c>
      <c r="AD11" s="12" t="e">
        <f>'受講者申込書(○○県)'!#REF!</f>
        <v>#REF!</v>
      </c>
      <c r="AE11" s="12" t="e">
        <f>'受講者申込書(○○県)'!#REF!</f>
        <v>#REF!</v>
      </c>
      <c r="AF11" s="12" t="e">
        <f>'受講者申込書(○○県)'!#REF!</f>
        <v>#REF!</v>
      </c>
      <c r="AG11" s="12" t="e">
        <f>'受講者申込書(○○県)'!#REF!</f>
        <v>#REF!</v>
      </c>
      <c r="AH11" s="12" t="e">
        <f>'受講者申込書(○○県)'!#REF!</f>
        <v>#REF!</v>
      </c>
      <c r="AI11" s="12"/>
      <c r="AJ11" s="12"/>
    </row>
    <row r="12" spans="1:36" s="15" customFormat="1" ht="37.5" customHeight="1">
      <c r="A12" s="8" t="e">
        <f t="shared" si="0"/>
        <v>#REF!</v>
      </c>
      <c r="B12" s="9">
        <f>'受講者申込書(○○県)'!$H$7</f>
        <v>0</v>
      </c>
      <c r="C12" s="10">
        <f>'受講者申込書(○○県)'!$H$8</f>
        <v>0</v>
      </c>
      <c r="D12" s="61">
        <f>'受講者申込書(○○県)'!$H$9</f>
        <v>0</v>
      </c>
      <c r="E12" s="61">
        <f>'受講者申込書(○○県)'!$Q$9</f>
        <v>0</v>
      </c>
      <c r="F12" s="11">
        <f>'受講者申込書(○○県)'!$H$10</f>
        <v>0</v>
      </c>
      <c r="G12" s="12">
        <f>'受講者申込書(○○県)'!$D$11</f>
        <v>0</v>
      </c>
      <c r="H12" s="13">
        <f>'受講者申込書(○○県)'!$R$11</f>
        <v>0</v>
      </c>
      <c r="I12" s="10" t="e">
        <f>'受講者申込書(○○県)'!#REF!</f>
        <v>#REF!</v>
      </c>
      <c r="J12" s="12" t="e">
        <f>'受講者申込書(○○県)'!#REF!</f>
        <v>#REF!</v>
      </c>
      <c r="K12" s="12" t="e">
        <f>'受講者申込書(○○県)'!#REF!</f>
        <v>#REF!</v>
      </c>
      <c r="L12" s="12" t="e">
        <f>'受講者申込書(○○県)'!#REF!&amp;'受講者申込書(○○県)'!#REF!&amp;'受講者申込書(○○県)'!#REF!&amp;'受講者申込書(○○県)'!#REF!&amp;'受講者申込書(○○県)'!#REF!&amp;'受講者申込書(○○県)'!#REF!&amp;'受講者申込書(○○県)'!#REF!</f>
        <v>#REF!</v>
      </c>
      <c r="M12" s="12" t="e">
        <f>'受講者申込書(○○県)'!#REF!</f>
        <v>#REF!</v>
      </c>
      <c r="N12" s="14" t="e">
        <f>'受講者申込書(○○県)'!#REF!</f>
        <v>#REF!</v>
      </c>
      <c r="O12" s="12" t="e">
        <f>'受講者申込書(○○県)'!#REF!</f>
        <v>#REF!</v>
      </c>
      <c r="P12" s="12" t="e">
        <f>'受講者申込書(○○県)'!#REF!</f>
        <v>#REF!</v>
      </c>
      <c r="Q12" s="12" t="e">
        <f>+'受講者申込書(○○県)'!#REF!</f>
        <v>#REF!</v>
      </c>
      <c r="R12" s="61" t="e">
        <f>'受講者申込書(○○県)'!#REF!</f>
        <v>#REF!</v>
      </c>
      <c r="S12" s="61" t="e">
        <f>'受講者申込書(○○県)'!#REF!</f>
        <v>#REF!</v>
      </c>
      <c r="T12" s="12" t="e">
        <f>'受講者申込書(○○県)'!#REF!</f>
        <v>#REF!</v>
      </c>
      <c r="U12" s="12" t="e">
        <f>'受講者申込書(○○県)'!#REF!</f>
        <v>#REF!</v>
      </c>
      <c r="V12" s="12" t="e">
        <f>'受講者申込書(○○県)'!#REF!</f>
        <v>#REF!</v>
      </c>
      <c r="W12" s="12" t="e">
        <f>'受講者申込書(○○県)'!#REF!</f>
        <v>#REF!</v>
      </c>
      <c r="X12" s="12" t="e">
        <f>IF('受講者申込書(○○県)'!#REF!="○",'受講者申込書(○○県)'!#REF!,IF('受講者申込書(○○県)'!#REF!="○",'受講者申込書(○○県)'!#REF!,IF('受講者申込書(○○県)'!#REF!="○",'受講者申込書(○○県)'!#REF!,"-")))</f>
        <v>#REF!</v>
      </c>
      <c r="Y12" s="12" t="e">
        <f>'受講者申込書(○○県)'!#REF!</f>
        <v>#REF!</v>
      </c>
      <c r="Z12" s="12" t="e">
        <f>IF('受講者申込書(○○県)'!#REF!="○",'受講者申込書(○○県)'!#REF!,IF('受講者申込書(○○県)'!#REF!="○",'受講者申込書(○○県)'!#REF!,'受講者申込書(○○県)'!#REF!))</f>
        <v>#REF!</v>
      </c>
      <c r="AA12" s="12" t="e">
        <f>IF('受講者申込書(○○県)'!#REF!="○",'受講者申込書(○○県)'!#REF!,IF('受講者申込書(○○県)'!#REF!="○",'受講者申込書(○○県)'!#REF!,IF('受講者申込書(○○県)'!#REF!="○",'受講者申込書(○○県)'!#REF!,IF('受講者申込書(○○県)'!#REF!="○",'受講者申込書(○○県)'!#REF!,'受講者申込書(○○県)'!#REF!))))</f>
        <v>#REF!</v>
      </c>
      <c r="AB12" s="14" t="e">
        <f>'受講者申込書(○○県)'!#REF!</f>
        <v>#REF!</v>
      </c>
      <c r="AC12" s="12" t="e">
        <f>'受講者申込書(○○県)'!#REF!</f>
        <v>#REF!</v>
      </c>
      <c r="AD12" s="12" t="e">
        <f>'受講者申込書(○○県)'!#REF!</f>
        <v>#REF!</v>
      </c>
      <c r="AE12" s="12" t="e">
        <f>'受講者申込書(○○県)'!#REF!</f>
        <v>#REF!</v>
      </c>
      <c r="AF12" s="12" t="e">
        <f>'受講者申込書(○○県)'!#REF!</f>
        <v>#REF!</v>
      </c>
      <c r="AG12" s="12" t="e">
        <f>'受講者申込書(○○県)'!#REF!</f>
        <v>#REF!</v>
      </c>
      <c r="AH12" s="12" t="e">
        <f>_xlfn.SINGLE('受講者申込書(○○県)'!#REF!)</f>
        <v>#REF!</v>
      </c>
      <c r="AI12" s="12"/>
      <c r="AJ12" s="12"/>
    </row>
    <row r="13" spans="1:36" s="15" customFormat="1" ht="37.5" customHeight="1">
      <c r="A13" s="8" t="e">
        <f t="shared" si="0"/>
        <v>#REF!</v>
      </c>
      <c r="B13" s="9">
        <f>'受講者申込書(○○県)'!$H$7</f>
        <v>0</v>
      </c>
      <c r="C13" s="10">
        <f>'受講者申込書(○○県)'!$H$8</f>
        <v>0</v>
      </c>
      <c r="D13" s="61">
        <f>'受講者申込書(○○県)'!$H$9</f>
        <v>0</v>
      </c>
      <c r="E13" s="61">
        <f>'受講者申込書(○○県)'!$Q$9</f>
        <v>0</v>
      </c>
      <c r="F13" s="11">
        <f>'受講者申込書(○○県)'!$H$10</f>
        <v>0</v>
      </c>
      <c r="G13" s="12">
        <f>'受講者申込書(○○県)'!$D$11</f>
        <v>0</v>
      </c>
      <c r="H13" s="13">
        <f>'受講者申込書(○○県)'!$R$11</f>
        <v>0</v>
      </c>
      <c r="I13" s="10" t="e">
        <f>'受講者申込書(○○県)'!#REF!</f>
        <v>#REF!</v>
      </c>
      <c r="J13" s="12" t="e">
        <f>'受講者申込書(○○県)'!#REF!</f>
        <v>#REF!</v>
      </c>
      <c r="K13" s="12" t="e">
        <f>'受講者申込書(○○県)'!#REF!</f>
        <v>#REF!</v>
      </c>
      <c r="L13" s="12" t="e">
        <f>'受講者申込書(○○県)'!#REF!&amp;'受講者申込書(○○県)'!#REF!&amp;'受講者申込書(○○県)'!#REF!&amp;'受講者申込書(○○県)'!#REF!&amp;'受講者申込書(○○県)'!#REF!&amp;'受講者申込書(○○県)'!#REF!&amp;'受講者申込書(○○県)'!#REF!</f>
        <v>#REF!</v>
      </c>
      <c r="M13" s="12" t="e">
        <f>'受講者申込書(○○県)'!#REF!</f>
        <v>#REF!</v>
      </c>
      <c r="N13" s="14" t="e">
        <f>'受講者申込書(○○県)'!#REF!</f>
        <v>#REF!</v>
      </c>
      <c r="O13" s="12" t="e">
        <f>'受講者申込書(○○県)'!#REF!</f>
        <v>#REF!</v>
      </c>
      <c r="P13" s="12" t="e">
        <f>'受講者申込書(○○県)'!#REF!</f>
        <v>#REF!</v>
      </c>
      <c r="Q13" s="12" t="e">
        <f>+'受講者申込書(○○県)'!#REF!</f>
        <v>#REF!</v>
      </c>
      <c r="R13" s="61" t="e">
        <f>'受講者申込書(○○県)'!#REF!</f>
        <v>#REF!</v>
      </c>
      <c r="S13" s="61" t="e">
        <f>'受講者申込書(○○県)'!#REF!</f>
        <v>#REF!</v>
      </c>
      <c r="T13" s="12" t="e">
        <f>'受講者申込書(○○県)'!#REF!</f>
        <v>#REF!</v>
      </c>
      <c r="U13" s="12" t="e">
        <f>'受講者申込書(○○県)'!#REF!</f>
        <v>#REF!</v>
      </c>
      <c r="V13" s="12" t="e">
        <f>'受講者申込書(○○県)'!#REF!</f>
        <v>#REF!</v>
      </c>
      <c r="W13" s="12" t="e">
        <f>'受講者申込書(○○県)'!#REF!</f>
        <v>#REF!</v>
      </c>
      <c r="X13" s="12" t="e">
        <f>IF('受講者申込書(○○県)'!#REF!="○",'受講者申込書(○○県)'!#REF!,IF('受講者申込書(○○県)'!#REF!="○",'受講者申込書(○○県)'!#REF!,IF('受講者申込書(○○県)'!#REF!="○",'受講者申込書(○○県)'!#REF!,"-")))</f>
        <v>#REF!</v>
      </c>
      <c r="Y13" s="12" t="e">
        <f>'受講者申込書(○○県)'!#REF!</f>
        <v>#REF!</v>
      </c>
      <c r="Z13" s="12" t="e">
        <f>IF('受講者申込書(○○県)'!#REF!="○",'受講者申込書(○○県)'!#REF!,IF('受講者申込書(○○県)'!#REF!="○",'受講者申込書(○○県)'!#REF!,'受講者申込書(○○県)'!#REF!))</f>
        <v>#REF!</v>
      </c>
      <c r="AA13" s="12" t="e">
        <f>IF('受講者申込書(○○県)'!#REF!="○",'受講者申込書(○○県)'!#REF!,IF('受講者申込書(○○県)'!#REF!="○",'受講者申込書(○○県)'!#REF!,IF('受講者申込書(○○県)'!#REF!="○",'受講者申込書(○○県)'!#REF!,IF('受講者申込書(○○県)'!#REF!="○",'受講者申込書(○○県)'!#REF!,'受講者申込書(○○県)'!#REF!))))</f>
        <v>#REF!</v>
      </c>
      <c r="AB13" s="14" t="e">
        <f>'受講者申込書(○○県)'!#REF!</f>
        <v>#REF!</v>
      </c>
      <c r="AC13" s="12" t="e">
        <f>'受講者申込書(○○県)'!#REF!</f>
        <v>#REF!</v>
      </c>
      <c r="AD13" s="12" t="e">
        <f>'受講者申込書(○○県)'!#REF!</f>
        <v>#REF!</v>
      </c>
      <c r="AE13" s="12" t="e">
        <f>'受講者申込書(○○県)'!#REF!</f>
        <v>#REF!</v>
      </c>
      <c r="AF13" s="12" t="e">
        <f>'受講者申込書(○○県)'!#REF!</f>
        <v>#REF!</v>
      </c>
      <c r="AG13" s="12" t="e">
        <f>'受講者申込書(○○県)'!#REF!</f>
        <v>#REF!</v>
      </c>
      <c r="AH13" s="12" t="e">
        <f>_xlfn.SINGLE('受講者申込書(○○県)'!#REF!)</f>
        <v>#REF!</v>
      </c>
      <c r="AI13" s="12"/>
      <c r="AJ13" s="12"/>
    </row>
    <row r="14" spans="1:36" s="15" customFormat="1" ht="37.5" customHeight="1">
      <c r="A14" s="8" t="e">
        <f t="shared" si="0"/>
        <v>#REF!</v>
      </c>
      <c r="B14" s="9">
        <f>'受講者申込書(○○県)'!$H$7</f>
        <v>0</v>
      </c>
      <c r="C14" s="10">
        <f>'受講者申込書(○○県)'!$H$8</f>
        <v>0</v>
      </c>
      <c r="D14" s="61">
        <f>'受講者申込書(○○県)'!$H$9</f>
        <v>0</v>
      </c>
      <c r="E14" s="61">
        <f>'受講者申込書(○○県)'!$Q$9</f>
        <v>0</v>
      </c>
      <c r="F14" s="11">
        <f>'受講者申込書(○○県)'!$H$10</f>
        <v>0</v>
      </c>
      <c r="G14" s="12">
        <f>'受講者申込書(○○県)'!$D$11</f>
        <v>0</v>
      </c>
      <c r="H14" s="13">
        <f>'受講者申込書(○○県)'!$R$11</f>
        <v>0</v>
      </c>
      <c r="I14" s="10" t="e">
        <f>'受講者申込書(○○県)'!#REF!</f>
        <v>#REF!</v>
      </c>
      <c r="J14" s="12" t="e">
        <f>'受講者申込書(○○県)'!#REF!</f>
        <v>#REF!</v>
      </c>
      <c r="K14" s="12" t="e">
        <f>'受講者申込書(○○県)'!#REF!</f>
        <v>#REF!</v>
      </c>
      <c r="L14" s="12" t="e">
        <f>'受講者申込書(○○県)'!#REF!&amp;'受講者申込書(○○県)'!#REF!&amp;'受講者申込書(○○県)'!#REF!&amp;'受講者申込書(○○県)'!#REF!&amp;'受講者申込書(○○県)'!#REF!&amp;'受講者申込書(○○県)'!#REF!&amp;'受講者申込書(○○県)'!#REF!</f>
        <v>#REF!</v>
      </c>
      <c r="M14" s="12" t="e">
        <f>'受講者申込書(○○県)'!#REF!</f>
        <v>#REF!</v>
      </c>
      <c r="N14" s="14" t="e">
        <f>'受講者申込書(○○県)'!#REF!</f>
        <v>#REF!</v>
      </c>
      <c r="O14" s="12" t="e">
        <f>'受講者申込書(○○県)'!#REF!</f>
        <v>#REF!</v>
      </c>
      <c r="P14" s="12" t="e">
        <f>'受講者申込書(○○県)'!#REF!</f>
        <v>#REF!</v>
      </c>
      <c r="Q14" s="12" t="e">
        <f>+'受講者申込書(○○県)'!#REF!</f>
        <v>#REF!</v>
      </c>
      <c r="R14" s="61" t="e">
        <f>'受講者申込書(○○県)'!#REF!</f>
        <v>#REF!</v>
      </c>
      <c r="S14" s="61" t="e">
        <f>'受講者申込書(○○県)'!#REF!</f>
        <v>#REF!</v>
      </c>
      <c r="T14" s="12" t="e">
        <f>'受講者申込書(○○県)'!#REF!</f>
        <v>#REF!</v>
      </c>
      <c r="U14" s="12" t="e">
        <f>'受講者申込書(○○県)'!#REF!</f>
        <v>#REF!</v>
      </c>
      <c r="V14" s="12" t="e">
        <f>'受講者申込書(○○県)'!#REF!</f>
        <v>#REF!</v>
      </c>
      <c r="W14" s="12" t="e">
        <f>'受講者申込書(○○県)'!#REF!</f>
        <v>#REF!</v>
      </c>
      <c r="X14" s="12" t="e">
        <f>IF('受講者申込書(○○県)'!#REF!="○",'受講者申込書(○○県)'!#REF!,IF('受講者申込書(○○県)'!#REF!="○",'受講者申込書(○○県)'!#REF!,IF('受講者申込書(○○県)'!#REF!="○",'受講者申込書(○○県)'!#REF!,"-")))</f>
        <v>#REF!</v>
      </c>
      <c r="Y14" s="12" t="e">
        <f>'受講者申込書(○○県)'!#REF!</f>
        <v>#REF!</v>
      </c>
      <c r="Z14" s="12" t="e">
        <f>IF('受講者申込書(○○県)'!#REF!="○",'受講者申込書(○○県)'!#REF!,IF('受講者申込書(○○県)'!#REF!="○",'受講者申込書(○○県)'!#REF!,'受講者申込書(○○県)'!#REF!))</f>
        <v>#REF!</v>
      </c>
      <c r="AA14" s="12" t="e">
        <f>IF('受講者申込書(○○県)'!#REF!="○",'受講者申込書(○○県)'!#REF!,IF('受講者申込書(○○県)'!#REF!="○",'受講者申込書(○○県)'!#REF!,IF('受講者申込書(○○県)'!#REF!="○",'受講者申込書(○○県)'!#REF!,IF('受講者申込書(○○県)'!#REF!="○",'受講者申込書(○○県)'!N53,'受講者申込書(○○県)'!Q53))))</f>
        <v>#REF!</v>
      </c>
      <c r="AB14" s="14" t="e">
        <f>'受講者申込書(○○県)'!#REF!</f>
        <v>#REF!</v>
      </c>
      <c r="AC14" s="12" t="e">
        <f>'受講者申込書(○○県)'!#REF!</f>
        <v>#REF!</v>
      </c>
      <c r="AD14" s="12" t="e">
        <f>'受講者申込書(○○県)'!#REF!</f>
        <v>#REF!</v>
      </c>
      <c r="AE14" s="12" t="e">
        <f>'受講者申込書(○○県)'!#REF!</f>
        <v>#REF!</v>
      </c>
      <c r="AF14" s="12" t="e">
        <f>'受講者申込書(○○県)'!#REF!</f>
        <v>#REF!</v>
      </c>
      <c r="AG14" s="12" t="e">
        <f>'受講者申込書(○○県)'!#REF!</f>
        <v>#REF!</v>
      </c>
      <c r="AH14" s="12" t="e">
        <f>_xlfn.SINGLE('受講者申込書(○○県)'!#REF!)</f>
        <v>#REF!</v>
      </c>
      <c r="AI14" s="12"/>
      <c r="AJ14" s="12"/>
    </row>
    <row r="15" spans="1:36" s="15" customFormat="1" ht="37.5" customHeight="1">
      <c r="A15" s="8" t="e">
        <f t="shared" si="0"/>
        <v>#REF!</v>
      </c>
      <c r="B15" s="9">
        <f>'受講者申込書(○○県)'!$H$7</f>
        <v>0</v>
      </c>
      <c r="C15" s="10">
        <f>'受講者申込書(○○県)'!$H$8</f>
        <v>0</v>
      </c>
      <c r="D15" s="61">
        <f>'受講者申込書(○○県)'!$H$9</f>
        <v>0</v>
      </c>
      <c r="E15" s="61">
        <f>'受講者申込書(○○県)'!$Q$9</f>
        <v>0</v>
      </c>
      <c r="F15" s="11">
        <f>'受講者申込書(○○県)'!$H$10</f>
        <v>0</v>
      </c>
      <c r="G15" s="12">
        <f>'受講者申込書(○○県)'!$D$11</f>
        <v>0</v>
      </c>
      <c r="H15" s="13">
        <f>'受講者申込書(○○県)'!$R$11</f>
        <v>0</v>
      </c>
      <c r="I15" s="10" t="e">
        <f>'受講者申込書(○○県)'!#REF!</f>
        <v>#REF!</v>
      </c>
      <c r="J15" s="12" t="e">
        <f>'受講者申込書(○○県)'!#REF!</f>
        <v>#REF!</v>
      </c>
      <c r="K15" s="12" t="e">
        <f>'受講者申込書(○○県)'!#REF!</f>
        <v>#REF!</v>
      </c>
      <c r="L15" s="12" t="e">
        <f>'受講者申込書(○○県)'!#REF!&amp;'受講者申込書(○○県)'!#REF!&amp;'受講者申込書(○○県)'!#REF!&amp;'受講者申込書(○○県)'!#REF!&amp;'受講者申込書(○○県)'!#REF!&amp;'受講者申込書(○○県)'!#REF!&amp;'受講者申込書(○○県)'!#REF!</f>
        <v>#REF!</v>
      </c>
      <c r="M15" s="12" t="e">
        <f>'受講者申込書(○○県)'!#REF!</f>
        <v>#REF!</v>
      </c>
      <c r="N15" s="14" t="e">
        <f>'受講者申込書(○○県)'!#REF!</f>
        <v>#REF!</v>
      </c>
      <c r="O15" s="12" t="e">
        <f>'受講者申込書(○○県)'!#REF!</f>
        <v>#REF!</v>
      </c>
      <c r="P15" s="12" t="e">
        <f>'受講者申込書(○○県)'!#REF!</f>
        <v>#REF!</v>
      </c>
      <c r="Q15" s="12" t="e">
        <f>+'受講者申込書(○○県)'!#REF!</f>
        <v>#REF!</v>
      </c>
      <c r="R15" s="61" t="e">
        <f>'受講者申込書(○○県)'!#REF!</f>
        <v>#REF!</v>
      </c>
      <c r="S15" s="61" t="e">
        <f>'受講者申込書(○○県)'!#REF!</f>
        <v>#REF!</v>
      </c>
      <c r="T15" s="12" t="e">
        <f>'受講者申込書(○○県)'!#REF!</f>
        <v>#REF!</v>
      </c>
      <c r="U15" s="12" t="e">
        <f>'受講者申込書(○○県)'!#REF!</f>
        <v>#REF!</v>
      </c>
      <c r="V15" s="12" t="e">
        <f>'受講者申込書(○○県)'!#REF!</f>
        <v>#REF!</v>
      </c>
      <c r="W15" s="12" t="e">
        <f>'受講者申込書(○○県)'!#REF!</f>
        <v>#REF!</v>
      </c>
      <c r="X15" s="12" t="e">
        <f>IF('受講者申込書(○○県)'!#REF!="○",'受講者申込書(○○県)'!#REF!,IF('受講者申込書(○○県)'!#REF!="○",'受講者申込書(○○県)'!#REF!,IF('受講者申込書(○○県)'!#REF!="○",'受講者申込書(○○県)'!#REF!,"-")))</f>
        <v>#REF!</v>
      </c>
      <c r="Y15" s="12" t="e">
        <f>'受講者申込書(○○県)'!#REF!</f>
        <v>#REF!</v>
      </c>
      <c r="Z15" s="12" t="e">
        <f>IF('受講者申込書(○○県)'!#REF!="○",'受講者申込書(○○県)'!#REF!,IF('受講者申込書(○○県)'!#REF!="○",'受講者申込書(○○県)'!#REF!,'受講者申込書(○○県)'!#REF!))</f>
        <v>#REF!</v>
      </c>
      <c r="AA15" s="12" t="e">
        <f>IF('受講者申込書(○○県)'!#REF!="○",'受講者申込書(○○県)'!#REF!,IF('受講者申込書(○○県)'!#REF!="○",'受講者申込書(○○県)'!#REF!,IF('受講者申込書(○○県)'!#REF!="○",'受講者申込書(○○県)'!#REF!,IF('受講者申込書(○○県)'!#REF!="○",'受講者申込書(○○県)'!N96,'受講者申込書(○○県)'!Q96))))</f>
        <v>#REF!</v>
      </c>
      <c r="AB15" s="14" t="e">
        <f>'受講者申込書(○○県)'!#REF!</f>
        <v>#REF!</v>
      </c>
      <c r="AC15" s="12" t="e">
        <f>'受講者申込書(○○県)'!#REF!</f>
        <v>#REF!</v>
      </c>
      <c r="AD15" s="12" t="e">
        <f>'受講者申込書(○○県)'!#REF!</f>
        <v>#REF!</v>
      </c>
      <c r="AE15" s="12" t="e">
        <f>'受講者申込書(○○県)'!#REF!</f>
        <v>#REF!</v>
      </c>
      <c r="AF15" s="12" t="e">
        <f>'受講者申込書(○○県)'!#REF!</f>
        <v>#REF!</v>
      </c>
      <c r="AG15" s="12" t="e">
        <f>'受講者申込書(○○県)'!#REF!</f>
        <v>#REF!</v>
      </c>
      <c r="AH15" s="12" t="e">
        <f>_xlfn.SINGLE('受講者申込書(○○県)'!#REF!)</f>
        <v>#REF!</v>
      </c>
      <c r="AI15" s="12"/>
      <c r="AJ15" s="12"/>
    </row>
    <row r="16" spans="1:36" s="15" customFormat="1" ht="37.5" customHeight="1">
      <c r="A16" s="8" t="e">
        <f t="shared" si="0"/>
        <v>#REF!</v>
      </c>
      <c r="B16" s="9">
        <f>'受講者申込書(○○県)'!$H$7</f>
        <v>0</v>
      </c>
      <c r="C16" s="10">
        <f>'受講者申込書(○○県)'!$H$8</f>
        <v>0</v>
      </c>
      <c r="D16" s="61">
        <f>'受講者申込書(○○県)'!$H$9</f>
        <v>0</v>
      </c>
      <c r="E16" s="61">
        <f>'受講者申込書(○○県)'!$Q$9</f>
        <v>0</v>
      </c>
      <c r="F16" s="11">
        <f>'受講者申込書(○○県)'!$H$10</f>
        <v>0</v>
      </c>
      <c r="G16" s="12">
        <f>'受講者申込書(○○県)'!$D$11</f>
        <v>0</v>
      </c>
      <c r="H16" s="13">
        <f>'受講者申込書(○○県)'!$R$11</f>
        <v>0</v>
      </c>
      <c r="I16" s="10" t="e">
        <f>'受講者申込書(○○県)'!#REF!</f>
        <v>#REF!</v>
      </c>
      <c r="J16" s="12" t="e">
        <f>'受講者申込書(○○県)'!#REF!</f>
        <v>#REF!</v>
      </c>
      <c r="K16" s="12" t="e">
        <f>'受講者申込書(○○県)'!#REF!</f>
        <v>#REF!</v>
      </c>
      <c r="L16" s="12" t="e">
        <f>'受講者申込書(○○県)'!#REF!&amp;'受講者申込書(○○県)'!#REF!&amp;'受講者申込書(○○県)'!#REF!&amp;'受講者申込書(○○県)'!#REF!&amp;'受講者申込書(○○県)'!#REF!&amp;'受講者申込書(○○県)'!#REF!&amp;'受講者申込書(○○県)'!#REF!</f>
        <v>#REF!</v>
      </c>
      <c r="M16" s="12" t="e">
        <f>'受講者申込書(○○県)'!#REF!</f>
        <v>#REF!</v>
      </c>
      <c r="N16" s="14" t="e">
        <f>'受講者申込書(○○県)'!#REF!</f>
        <v>#REF!</v>
      </c>
      <c r="O16" s="12" t="e">
        <f>'受講者申込書(○○県)'!#REF!</f>
        <v>#REF!</v>
      </c>
      <c r="P16" s="12" t="e">
        <f>'受講者申込書(○○県)'!#REF!</f>
        <v>#REF!</v>
      </c>
      <c r="Q16" s="12" t="e">
        <f>+'受講者申込書(○○県)'!#REF!</f>
        <v>#REF!</v>
      </c>
      <c r="R16" s="61" t="e">
        <f>'受講者申込書(○○県)'!#REF!</f>
        <v>#REF!</v>
      </c>
      <c r="S16" s="61" t="e">
        <f>'受講者申込書(○○県)'!#REF!</f>
        <v>#REF!</v>
      </c>
      <c r="T16" s="12" t="e">
        <f>'受講者申込書(○○県)'!#REF!</f>
        <v>#REF!</v>
      </c>
      <c r="U16" s="12" t="e">
        <f>'受講者申込書(○○県)'!#REF!</f>
        <v>#REF!</v>
      </c>
      <c r="V16" s="12" t="e">
        <f>'受講者申込書(○○県)'!#REF!</f>
        <v>#REF!</v>
      </c>
      <c r="W16" s="12" t="e">
        <f>'受講者申込書(○○県)'!#REF!</f>
        <v>#REF!</v>
      </c>
      <c r="X16" s="12" t="e">
        <f>IF('受講者申込書(○○県)'!#REF!="○",'受講者申込書(○○県)'!#REF!,IF('受講者申込書(○○県)'!#REF!="○",'受講者申込書(○○県)'!#REF!,IF('受講者申込書(○○県)'!#REF!="○",'受講者申込書(○○県)'!#REF!,"-")))</f>
        <v>#REF!</v>
      </c>
      <c r="Y16" s="12" t="e">
        <f>'受講者申込書(○○県)'!#REF!</f>
        <v>#REF!</v>
      </c>
      <c r="Z16" s="12" t="e">
        <f>IF('受講者申込書(○○県)'!#REF!="○",'受講者申込書(○○県)'!#REF!,IF('受講者申込書(○○県)'!#REF!="○",'受講者申込書(○○県)'!#REF!,'受講者申込書(○○県)'!#REF!))</f>
        <v>#REF!</v>
      </c>
      <c r="AA16" s="12" t="e">
        <f>IF('受講者申込書(○○県)'!#REF!="○",'受講者申込書(○○県)'!#REF!,IF('受講者申込書(○○県)'!#REF!="○",'受講者申込書(○○県)'!#REF!,IF('受講者申込書(○○県)'!#REF!="○",'受講者申込書(○○県)'!#REF!,IF('受講者申込書(○○県)'!#REF!="○",'受講者申込書(○○県)'!N139,'受講者申込書(○○県)'!Q139))))</f>
        <v>#REF!</v>
      </c>
      <c r="AB16" s="14" t="e">
        <f>'受講者申込書(○○県)'!#REF!</f>
        <v>#REF!</v>
      </c>
      <c r="AC16" s="12" t="e">
        <f>'受講者申込書(○○県)'!#REF!</f>
        <v>#REF!</v>
      </c>
      <c r="AD16" s="12" t="e">
        <f>'受講者申込書(○○県)'!#REF!</f>
        <v>#REF!</v>
      </c>
      <c r="AE16" s="12" t="e">
        <f>'受講者申込書(○○県)'!#REF!</f>
        <v>#REF!</v>
      </c>
      <c r="AF16" s="12" t="e">
        <f>'受講者申込書(○○県)'!#REF!</f>
        <v>#REF!</v>
      </c>
      <c r="AG16" s="12" t="e">
        <f>'受講者申込書(○○県)'!#REF!</f>
        <v>#REF!</v>
      </c>
      <c r="AH16" s="12" t="e">
        <f>_xlfn.SINGLE('受講者申込書(○○県)'!#REF!)</f>
        <v>#REF!</v>
      </c>
      <c r="AI16" s="12"/>
      <c r="AJ16" s="12"/>
    </row>
    <row r="17" spans="1:36" s="15" customFormat="1" ht="37.5" customHeight="1">
      <c r="A17" s="8" t="e">
        <f t="shared" si="0"/>
        <v>#REF!</v>
      </c>
      <c r="B17" s="9">
        <f>'受講者申込書(○○県)'!$H$7</f>
        <v>0</v>
      </c>
      <c r="C17" s="10">
        <f>'受講者申込書(○○県)'!$H$8</f>
        <v>0</v>
      </c>
      <c r="D17" s="61">
        <f>'受講者申込書(○○県)'!$H$9</f>
        <v>0</v>
      </c>
      <c r="E17" s="61">
        <f>'受講者申込書(○○県)'!$Q$9</f>
        <v>0</v>
      </c>
      <c r="F17" s="11">
        <f>'受講者申込書(○○県)'!$H$10</f>
        <v>0</v>
      </c>
      <c r="G17" s="12">
        <f>'受講者申込書(○○県)'!$D$11</f>
        <v>0</v>
      </c>
      <c r="H17" s="13">
        <f>'受講者申込書(○○県)'!$R$11</f>
        <v>0</v>
      </c>
      <c r="I17" s="10" t="e">
        <f>'受講者申込書(○○県)'!#REF!</f>
        <v>#REF!</v>
      </c>
      <c r="J17" s="12" t="e">
        <f>'受講者申込書(○○県)'!#REF!</f>
        <v>#REF!</v>
      </c>
      <c r="K17" s="12" t="e">
        <f>'受講者申込書(○○県)'!#REF!</f>
        <v>#REF!</v>
      </c>
      <c r="L17" s="12" t="e">
        <f>'受講者申込書(○○県)'!#REF!&amp;'受講者申込書(○○県)'!#REF!&amp;'受講者申込書(○○県)'!#REF!&amp;'受講者申込書(○○県)'!#REF!&amp;'受講者申込書(○○県)'!#REF!&amp;'受講者申込書(○○県)'!#REF!&amp;'受講者申込書(○○県)'!#REF!</f>
        <v>#REF!</v>
      </c>
      <c r="M17" s="12" t="e">
        <f>'受講者申込書(○○県)'!#REF!</f>
        <v>#REF!</v>
      </c>
      <c r="N17" s="14" t="e">
        <f>'受講者申込書(○○県)'!#REF!</f>
        <v>#REF!</v>
      </c>
      <c r="O17" s="12" t="e">
        <f>'受講者申込書(○○県)'!#REF!</f>
        <v>#REF!</v>
      </c>
      <c r="P17" s="12" t="e">
        <f>'受講者申込書(○○県)'!#REF!</f>
        <v>#REF!</v>
      </c>
      <c r="Q17" s="12" t="e">
        <f>+'受講者申込書(○○県)'!#REF!</f>
        <v>#REF!</v>
      </c>
      <c r="R17" s="61" t="e">
        <f>'受講者申込書(○○県)'!#REF!</f>
        <v>#REF!</v>
      </c>
      <c r="S17" s="61" t="e">
        <f>'受講者申込書(○○県)'!#REF!</f>
        <v>#REF!</v>
      </c>
      <c r="T17" s="12" t="e">
        <f>'受講者申込書(○○県)'!#REF!</f>
        <v>#REF!</v>
      </c>
      <c r="U17" s="12" t="e">
        <f>'受講者申込書(○○県)'!#REF!</f>
        <v>#REF!</v>
      </c>
      <c r="V17" s="12" t="e">
        <f>'受講者申込書(○○県)'!#REF!</f>
        <v>#REF!</v>
      </c>
      <c r="W17" s="12" t="e">
        <f>'受講者申込書(○○県)'!#REF!</f>
        <v>#REF!</v>
      </c>
      <c r="X17" s="12" t="e">
        <f>IF('受講者申込書(○○県)'!#REF!="○",'受講者申込書(○○県)'!#REF!,IF('受講者申込書(○○県)'!#REF!="○",'受講者申込書(○○県)'!#REF!,IF('受講者申込書(○○県)'!#REF!="○",'受講者申込書(○○県)'!#REF!,"-")))</f>
        <v>#REF!</v>
      </c>
      <c r="Y17" s="12" t="e">
        <f>'受講者申込書(○○県)'!#REF!</f>
        <v>#REF!</v>
      </c>
      <c r="Z17" s="12" t="e">
        <f>IF('受講者申込書(○○県)'!#REF!="○",'受講者申込書(○○県)'!#REF!,IF('受講者申込書(○○県)'!#REF!="○",'受講者申込書(○○県)'!#REF!,'受講者申込書(○○県)'!#REF!))</f>
        <v>#REF!</v>
      </c>
      <c r="AA17" s="12" t="e">
        <f>IF('受講者申込書(○○県)'!#REF!="○",'受講者申込書(○○県)'!#REF!,IF('受講者申込書(○○県)'!#REF!="○",'受講者申込書(○○県)'!#REF!,IF('受講者申込書(○○県)'!#REF!="○",'受講者申込書(○○県)'!#REF!,IF('受講者申込書(○○県)'!#REF!="○",'受講者申込書(○○県)'!N182,'受講者申込書(○○県)'!Q182))))</f>
        <v>#REF!</v>
      </c>
      <c r="AB17" s="14" t="e">
        <f>'受講者申込書(○○県)'!#REF!</f>
        <v>#REF!</v>
      </c>
      <c r="AC17" s="12" t="e">
        <f>'受講者申込書(○○県)'!#REF!</f>
        <v>#REF!</v>
      </c>
      <c r="AD17" s="12" t="e">
        <f>'受講者申込書(○○県)'!#REF!</f>
        <v>#REF!</v>
      </c>
      <c r="AE17" s="12" t="e">
        <f>'受講者申込書(○○県)'!#REF!</f>
        <v>#REF!</v>
      </c>
      <c r="AF17" s="12" t="e">
        <f>'受講者申込書(○○県)'!#REF!</f>
        <v>#REF!</v>
      </c>
      <c r="AG17" s="12" t="e">
        <f>'受講者申込書(○○県)'!#REF!</f>
        <v>#REF!</v>
      </c>
      <c r="AH17" s="12" t="e">
        <f>_xlfn.SINGLE('受講者申込書(○○県)'!#REF!)</f>
        <v>#REF!</v>
      </c>
      <c r="AI17" s="12"/>
      <c r="AJ17" s="12"/>
    </row>
    <row r="18" spans="1:36" s="15" customFormat="1" ht="37.5" customHeight="1">
      <c r="A18" s="8" t="e">
        <f t="shared" si="0"/>
        <v>#REF!</v>
      </c>
      <c r="B18" s="9">
        <f>'受講者申込書(○○県)'!$H$7</f>
        <v>0</v>
      </c>
      <c r="C18" s="10">
        <f>'受講者申込書(○○県)'!$H$8</f>
        <v>0</v>
      </c>
      <c r="D18" s="61">
        <f>'受講者申込書(○○県)'!$H$9</f>
        <v>0</v>
      </c>
      <c r="E18" s="61">
        <f>'受講者申込書(○○県)'!$Q$9</f>
        <v>0</v>
      </c>
      <c r="F18" s="11">
        <f>'受講者申込書(○○県)'!$H$10</f>
        <v>0</v>
      </c>
      <c r="G18" s="12">
        <f>'受講者申込書(○○県)'!$D$11</f>
        <v>0</v>
      </c>
      <c r="H18" s="13">
        <f>'受講者申込書(○○県)'!$R$11</f>
        <v>0</v>
      </c>
      <c r="I18" s="10" t="e">
        <f>'受講者申込書(○○県)'!#REF!</f>
        <v>#REF!</v>
      </c>
      <c r="J18" s="12" t="e">
        <f>'受講者申込書(○○県)'!#REF!</f>
        <v>#REF!</v>
      </c>
      <c r="K18" s="12" t="e">
        <f>'受講者申込書(○○県)'!#REF!</f>
        <v>#REF!</v>
      </c>
      <c r="L18" s="12" t="e">
        <f>'受講者申込書(○○県)'!#REF!&amp;'受講者申込書(○○県)'!#REF!&amp;'受講者申込書(○○県)'!#REF!&amp;'受講者申込書(○○県)'!#REF!&amp;'受講者申込書(○○県)'!#REF!&amp;'受講者申込書(○○県)'!#REF!&amp;'受講者申込書(○○県)'!#REF!</f>
        <v>#REF!</v>
      </c>
      <c r="M18" s="12" t="e">
        <f>'受講者申込書(○○県)'!#REF!</f>
        <v>#REF!</v>
      </c>
      <c r="N18" s="14" t="e">
        <f>'受講者申込書(○○県)'!#REF!</f>
        <v>#REF!</v>
      </c>
      <c r="O18" s="12" t="e">
        <f>'受講者申込書(○○県)'!#REF!</f>
        <v>#REF!</v>
      </c>
      <c r="P18" s="12" t="e">
        <f>'受講者申込書(○○県)'!#REF!</f>
        <v>#REF!</v>
      </c>
      <c r="Q18" s="12" t="e">
        <f>+'受講者申込書(○○県)'!#REF!</f>
        <v>#REF!</v>
      </c>
      <c r="R18" s="61" t="e">
        <f>'受講者申込書(○○県)'!#REF!</f>
        <v>#REF!</v>
      </c>
      <c r="S18" s="61" t="e">
        <f>'受講者申込書(○○県)'!#REF!</f>
        <v>#REF!</v>
      </c>
      <c r="T18" s="12" t="e">
        <f>'受講者申込書(○○県)'!#REF!</f>
        <v>#REF!</v>
      </c>
      <c r="U18" s="12" t="e">
        <f>'受講者申込書(○○県)'!#REF!</f>
        <v>#REF!</v>
      </c>
      <c r="V18" s="12" t="e">
        <f>'受講者申込書(○○県)'!#REF!</f>
        <v>#REF!</v>
      </c>
      <c r="W18" s="12" t="e">
        <f>'受講者申込書(○○県)'!#REF!</f>
        <v>#REF!</v>
      </c>
      <c r="X18" s="12" t="e">
        <f>IF('受講者申込書(○○県)'!#REF!="○",'受講者申込書(○○県)'!#REF!,IF('受講者申込書(○○県)'!#REF!="○",'受講者申込書(○○県)'!#REF!,IF('受講者申込書(○○県)'!#REF!="○",'受講者申込書(○○県)'!#REF!,"-")))</f>
        <v>#REF!</v>
      </c>
      <c r="Y18" s="12" t="e">
        <f>'受講者申込書(○○県)'!#REF!</f>
        <v>#REF!</v>
      </c>
      <c r="Z18" s="12" t="e">
        <f>IF('受講者申込書(○○県)'!#REF!="○",'受講者申込書(○○県)'!#REF!,IF('受講者申込書(○○県)'!#REF!="○",'受講者申込書(○○県)'!#REF!,'受講者申込書(○○県)'!#REF!))</f>
        <v>#REF!</v>
      </c>
      <c r="AA18" s="12" t="e">
        <f>IF('受講者申込書(○○県)'!#REF!="○",'受講者申込書(○○県)'!#REF!,IF('受講者申込書(○○県)'!#REF!="○",'受講者申込書(○○県)'!#REF!,IF('受講者申込書(○○県)'!#REF!="○",'受講者申込書(○○県)'!#REF!,IF('受講者申込書(○○県)'!#REF!="○",'受講者申込書(○○県)'!N225,'受講者申込書(○○県)'!Q225))))</f>
        <v>#REF!</v>
      </c>
      <c r="AB18" s="14" t="e">
        <f>'受講者申込書(○○県)'!#REF!</f>
        <v>#REF!</v>
      </c>
      <c r="AC18" s="12" t="e">
        <f>'受講者申込書(○○県)'!#REF!</f>
        <v>#REF!</v>
      </c>
      <c r="AD18" s="12" t="e">
        <f>'受講者申込書(○○県)'!#REF!</f>
        <v>#REF!</v>
      </c>
      <c r="AE18" s="12" t="e">
        <f>'受講者申込書(○○県)'!#REF!</f>
        <v>#REF!</v>
      </c>
      <c r="AF18" s="12" t="e">
        <f>'受講者申込書(○○県)'!#REF!</f>
        <v>#REF!</v>
      </c>
      <c r="AG18" s="12" t="e">
        <f>'受講者申込書(○○県)'!#REF!</f>
        <v>#REF!</v>
      </c>
      <c r="AH18" s="12" t="e">
        <f>_xlfn.SINGLE('受講者申込書(○○県)'!#REF!)</f>
        <v>#REF!</v>
      </c>
      <c r="AI18" s="12"/>
      <c r="AJ18" s="12"/>
    </row>
    <row r="19" spans="1:36" s="15" customFormat="1" ht="37.5" customHeight="1">
      <c r="A19" s="8" t="e">
        <f t="shared" si="0"/>
        <v>#REF!</v>
      </c>
      <c r="B19" s="9">
        <f>'受講者申込書(○○県)'!$H$7</f>
        <v>0</v>
      </c>
      <c r="C19" s="10">
        <f>'受講者申込書(○○県)'!$H$8</f>
        <v>0</v>
      </c>
      <c r="D19" s="61">
        <f>'受講者申込書(○○県)'!$H$9</f>
        <v>0</v>
      </c>
      <c r="E19" s="61">
        <f>'受講者申込書(○○県)'!$Q$9</f>
        <v>0</v>
      </c>
      <c r="F19" s="11">
        <f>'受講者申込書(○○県)'!$H$10</f>
        <v>0</v>
      </c>
      <c r="G19" s="12">
        <f>'受講者申込書(○○県)'!$D$11</f>
        <v>0</v>
      </c>
      <c r="H19" s="13">
        <f>'受講者申込書(○○県)'!$R$11</f>
        <v>0</v>
      </c>
      <c r="I19" s="10" t="e">
        <f>'受講者申込書(○○県)'!#REF!</f>
        <v>#REF!</v>
      </c>
      <c r="J19" s="12" t="e">
        <f>'受講者申込書(○○県)'!#REF!</f>
        <v>#REF!</v>
      </c>
      <c r="K19" s="12" t="e">
        <f>'受講者申込書(○○県)'!#REF!</f>
        <v>#REF!</v>
      </c>
      <c r="L19" s="12" t="e">
        <f>'受講者申込書(○○県)'!#REF!&amp;'受講者申込書(○○県)'!#REF!&amp;'受講者申込書(○○県)'!#REF!&amp;'受講者申込書(○○県)'!#REF!&amp;'受講者申込書(○○県)'!#REF!&amp;'受講者申込書(○○県)'!#REF!&amp;'受講者申込書(○○県)'!#REF!</f>
        <v>#REF!</v>
      </c>
      <c r="M19" s="12" t="e">
        <f>'受講者申込書(○○県)'!#REF!</f>
        <v>#REF!</v>
      </c>
      <c r="N19" s="14" t="e">
        <f>'受講者申込書(○○県)'!#REF!</f>
        <v>#REF!</v>
      </c>
      <c r="O19" s="12" t="e">
        <f>'受講者申込書(○○県)'!#REF!</f>
        <v>#REF!</v>
      </c>
      <c r="P19" s="12" t="e">
        <f>'受講者申込書(○○県)'!#REF!</f>
        <v>#REF!</v>
      </c>
      <c r="Q19" s="12" t="e">
        <f>+'受講者申込書(○○県)'!#REF!</f>
        <v>#REF!</v>
      </c>
      <c r="R19" s="61" t="e">
        <f>'受講者申込書(○○県)'!#REF!</f>
        <v>#REF!</v>
      </c>
      <c r="S19" s="61" t="e">
        <f>'受講者申込書(○○県)'!#REF!</f>
        <v>#REF!</v>
      </c>
      <c r="T19" s="12" t="e">
        <f>'受講者申込書(○○県)'!#REF!</f>
        <v>#REF!</v>
      </c>
      <c r="U19" s="12" t="e">
        <f>'受講者申込書(○○県)'!#REF!</f>
        <v>#REF!</v>
      </c>
      <c r="V19" s="12" t="e">
        <f>'受講者申込書(○○県)'!#REF!</f>
        <v>#REF!</v>
      </c>
      <c r="W19" s="12" t="e">
        <f>'受講者申込書(○○県)'!#REF!</f>
        <v>#REF!</v>
      </c>
      <c r="X19" s="12" t="e">
        <f>IF('受講者申込書(○○県)'!#REF!="○",'受講者申込書(○○県)'!#REF!,IF('受講者申込書(○○県)'!#REF!="○",'受講者申込書(○○県)'!#REF!,IF('受講者申込書(○○県)'!#REF!="○",'受講者申込書(○○県)'!#REF!,"-")))</f>
        <v>#REF!</v>
      </c>
      <c r="Y19" s="12" t="e">
        <f>'受講者申込書(○○県)'!#REF!</f>
        <v>#REF!</v>
      </c>
      <c r="Z19" s="12" t="e">
        <f>IF('受講者申込書(○○県)'!#REF!="○",'受講者申込書(○○県)'!#REF!,IF('受講者申込書(○○県)'!#REF!="○",'受講者申込書(○○県)'!#REF!,'受講者申込書(○○県)'!#REF!))</f>
        <v>#REF!</v>
      </c>
      <c r="AA19" s="12" t="e">
        <f>IF('受講者申込書(○○県)'!#REF!="○",'受講者申込書(○○県)'!#REF!,IF('受講者申込書(○○県)'!#REF!="○",'受講者申込書(○○県)'!#REF!,IF('受講者申込書(○○県)'!#REF!="○",'受講者申込書(○○県)'!#REF!,IF('受講者申込書(○○県)'!#REF!="○",'受講者申込書(○○県)'!N268,'受講者申込書(○○県)'!Q268))))</f>
        <v>#REF!</v>
      </c>
      <c r="AB19" s="14" t="e">
        <f>'受講者申込書(○○県)'!#REF!</f>
        <v>#REF!</v>
      </c>
      <c r="AC19" s="12" t="e">
        <f>'受講者申込書(○○県)'!#REF!</f>
        <v>#REF!</v>
      </c>
      <c r="AD19" s="12" t="e">
        <f>'受講者申込書(○○県)'!#REF!</f>
        <v>#REF!</v>
      </c>
      <c r="AE19" s="12" t="e">
        <f>'受講者申込書(○○県)'!#REF!</f>
        <v>#REF!</v>
      </c>
      <c r="AF19" s="12" t="e">
        <f>'受講者申込書(○○県)'!#REF!</f>
        <v>#REF!</v>
      </c>
      <c r="AG19" s="12" t="e">
        <f>'受講者申込書(○○県)'!#REF!</f>
        <v>#REF!</v>
      </c>
      <c r="AH19" s="12" t="e">
        <f>_xlfn.SINGLE('受講者申込書(○○県)'!#REF!)</f>
        <v>#REF!</v>
      </c>
      <c r="AI19" s="12"/>
      <c r="AJ19" s="12"/>
    </row>
    <row r="20" spans="1:36" s="15" customFormat="1" ht="37.5" customHeight="1">
      <c r="A20" s="8" t="e">
        <f t="shared" si="0"/>
        <v>#REF!</v>
      </c>
      <c r="B20" s="9">
        <f>'受講者申込書(○○県)'!$H$7</f>
        <v>0</v>
      </c>
      <c r="C20" s="10">
        <f>'受講者申込書(○○県)'!$H$8</f>
        <v>0</v>
      </c>
      <c r="D20" s="61">
        <f>'受講者申込書(○○県)'!$H$9</f>
        <v>0</v>
      </c>
      <c r="E20" s="61">
        <f>'受講者申込書(○○県)'!$Q$9</f>
        <v>0</v>
      </c>
      <c r="F20" s="11">
        <f>'受講者申込書(○○県)'!$H$10</f>
        <v>0</v>
      </c>
      <c r="G20" s="12">
        <f>'受講者申込書(○○県)'!$D$11</f>
        <v>0</v>
      </c>
      <c r="H20" s="13">
        <f>'受講者申込書(○○県)'!$R$11</f>
        <v>0</v>
      </c>
      <c r="I20" s="10" t="e">
        <f>'受講者申込書(○○県)'!#REF!</f>
        <v>#REF!</v>
      </c>
      <c r="J20" s="12" t="e">
        <f>'受講者申込書(○○県)'!#REF!</f>
        <v>#REF!</v>
      </c>
      <c r="K20" s="12" t="e">
        <f>'受講者申込書(○○県)'!#REF!</f>
        <v>#REF!</v>
      </c>
      <c r="L20" s="12" t="e">
        <f>'受講者申込書(○○県)'!#REF!&amp;'受講者申込書(○○県)'!#REF!&amp;'受講者申込書(○○県)'!#REF!&amp;'受講者申込書(○○県)'!#REF!&amp;'受講者申込書(○○県)'!#REF!&amp;'受講者申込書(○○県)'!#REF!&amp;'受講者申込書(○○県)'!#REF!</f>
        <v>#REF!</v>
      </c>
      <c r="M20" s="12" t="e">
        <f>'受講者申込書(○○県)'!#REF!</f>
        <v>#REF!</v>
      </c>
      <c r="N20" s="14" t="e">
        <f>'受講者申込書(○○県)'!#REF!</f>
        <v>#REF!</v>
      </c>
      <c r="O20" s="12" t="e">
        <f>'受講者申込書(○○県)'!#REF!</f>
        <v>#REF!</v>
      </c>
      <c r="P20" s="12" t="e">
        <f>'受講者申込書(○○県)'!#REF!</f>
        <v>#REF!</v>
      </c>
      <c r="Q20" s="12" t="e">
        <f>+'受講者申込書(○○県)'!#REF!</f>
        <v>#REF!</v>
      </c>
      <c r="R20" s="61" t="e">
        <f>'受講者申込書(○○県)'!#REF!</f>
        <v>#REF!</v>
      </c>
      <c r="S20" s="61" t="e">
        <f>'受講者申込書(○○県)'!#REF!</f>
        <v>#REF!</v>
      </c>
      <c r="T20" s="12" t="e">
        <f>'受講者申込書(○○県)'!#REF!</f>
        <v>#REF!</v>
      </c>
      <c r="U20" s="12" t="e">
        <f>'受講者申込書(○○県)'!#REF!</f>
        <v>#REF!</v>
      </c>
      <c r="V20" s="12" t="e">
        <f>'受講者申込書(○○県)'!#REF!</f>
        <v>#REF!</v>
      </c>
      <c r="W20" s="12" t="e">
        <f>'受講者申込書(○○県)'!#REF!</f>
        <v>#REF!</v>
      </c>
      <c r="X20" s="12" t="e">
        <f>IF('受講者申込書(○○県)'!#REF!="○",'受講者申込書(○○県)'!#REF!,IF('受講者申込書(○○県)'!#REF!="○",'受講者申込書(○○県)'!#REF!,IF('受講者申込書(○○県)'!#REF!="○",'受講者申込書(○○県)'!#REF!,"-")))</f>
        <v>#REF!</v>
      </c>
      <c r="Y20" s="12" t="e">
        <f>'受講者申込書(○○県)'!#REF!</f>
        <v>#REF!</v>
      </c>
      <c r="Z20" s="12" t="e">
        <f>IF('受講者申込書(○○県)'!#REF!="○",'受講者申込書(○○県)'!#REF!,IF('受講者申込書(○○県)'!#REF!="○",'受講者申込書(○○県)'!#REF!,'受講者申込書(○○県)'!#REF!))</f>
        <v>#REF!</v>
      </c>
      <c r="AA20" s="12" t="e">
        <f>IF('受講者申込書(○○県)'!#REF!="○",'受講者申込書(○○県)'!#REF!,IF('受講者申込書(○○県)'!#REF!="○",'受講者申込書(○○県)'!#REF!,IF('受講者申込書(○○県)'!#REF!="○",'受講者申込書(○○県)'!#REF!,IF('受講者申込書(○○県)'!#REF!="○",'受講者申込書(○○県)'!N311,'受講者申込書(○○県)'!Q311))))</f>
        <v>#REF!</v>
      </c>
      <c r="AB20" s="14" t="e">
        <f>'受講者申込書(○○県)'!#REF!</f>
        <v>#REF!</v>
      </c>
      <c r="AC20" s="12" t="e">
        <f>'受講者申込書(○○県)'!#REF!</f>
        <v>#REF!</v>
      </c>
      <c r="AD20" s="12" t="e">
        <f>'受講者申込書(○○県)'!#REF!</f>
        <v>#REF!</v>
      </c>
      <c r="AE20" s="12" t="e">
        <f>'受講者申込書(○○県)'!#REF!</f>
        <v>#REF!</v>
      </c>
      <c r="AF20" s="12" t="e">
        <f>'受講者申込書(○○県)'!#REF!</f>
        <v>#REF!</v>
      </c>
      <c r="AG20" s="12" t="e">
        <f>'受講者申込書(○○県)'!#REF!</f>
        <v>#REF!</v>
      </c>
      <c r="AH20" s="12" t="e">
        <f>_xlfn.SINGLE('受講者申込書(○○県)'!#REF!)</f>
        <v>#REF!</v>
      </c>
      <c r="AI20" s="12"/>
      <c r="AJ20" s="12"/>
    </row>
    <row r="21" spans="1:36" s="15" customFormat="1" ht="37.5" customHeight="1">
      <c r="A21" s="8" t="e">
        <f t="shared" si="0"/>
        <v>#REF!</v>
      </c>
      <c r="B21" s="9">
        <f>'受講者申込書(○○県)'!$H$7</f>
        <v>0</v>
      </c>
      <c r="C21" s="10">
        <f>'受講者申込書(○○県)'!$H$8</f>
        <v>0</v>
      </c>
      <c r="D21" s="61">
        <f>'受講者申込書(○○県)'!$H$9</f>
        <v>0</v>
      </c>
      <c r="E21" s="61">
        <f>'受講者申込書(○○県)'!$Q$9</f>
        <v>0</v>
      </c>
      <c r="F21" s="16">
        <f>'受講者申込書(○○県)'!$H$10</f>
        <v>0</v>
      </c>
      <c r="G21" s="12">
        <f>'受講者申込書(○○県)'!$D$11</f>
        <v>0</v>
      </c>
      <c r="H21" s="13">
        <f>'受講者申込書(○○県)'!$R$11</f>
        <v>0</v>
      </c>
      <c r="I21" s="10" t="e">
        <f>'受講者申込書(○○県)'!#REF!</f>
        <v>#REF!</v>
      </c>
      <c r="J21" s="12" t="e">
        <f>'受講者申込書(○○県)'!#REF!</f>
        <v>#REF!</v>
      </c>
      <c r="K21" s="12" t="e">
        <f>'受講者申込書(○○県)'!#REF!</f>
        <v>#REF!</v>
      </c>
      <c r="L21" s="12" t="e">
        <f>'受講者申込書(○○県)'!#REF!&amp;'受講者申込書(○○県)'!#REF!&amp;'受講者申込書(○○県)'!#REF!&amp;'受講者申込書(○○県)'!#REF!&amp;'受講者申込書(○○県)'!#REF!&amp;'受講者申込書(○○県)'!#REF!&amp;'受講者申込書(○○県)'!#REF!</f>
        <v>#REF!</v>
      </c>
      <c r="M21" s="12" t="e">
        <f>'受講者申込書(○○県)'!#REF!</f>
        <v>#REF!</v>
      </c>
      <c r="N21" s="14" t="e">
        <f>'受講者申込書(○○県)'!#REF!</f>
        <v>#REF!</v>
      </c>
      <c r="O21" s="12" t="e">
        <f>'受講者申込書(○○県)'!#REF!</f>
        <v>#REF!</v>
      </c>
      <c r="P21" s="12" t="e">
        <f>'受講者申込書(○○県)'!#REF!</f>
        <v>#REF!</v>
      </c>
      <c r="Q21" s="12" t="e">
        <f>+'受講者申込書(○○県)'!#REF!</f>
        <v>#REF!</v>
      </c>
      <c r="R21" s="61" t="e">
        <f>'受講者申込書(○○県)'!#REF!</f>
        <v>#REF!</v>
      </c>
      <c r="S21" s="61" t="e">
        <f>'受講者申込書(○○県)'!#REF!</f>
        <v>#REF!</v>
      </c>
      <c r="T21" s="12" t="e">
        <f>'受講者申込書(○○県)'!#REF!</f>
        <v>#REF!</v>
      </c>
      <c r="U21" s="12" t="e">
        <f>'受講者申込書(○○県)'!#REF!</f>
        <v>#REF!</v>
      </c>
      <c r="V21" s="12" t="e">
        <f>'受講者申込書(○○県)'!#REF!</f>
        <v>#REF!</v>
      </c>
      <c r="W21" s="12" t="e">
        <f>'受講者申込書(○○県)'!#REF!</f>
        <v>#REF!</v>
      </c>
      <c r="X21" s="12" t="e">
        <f>IF('受講者申込書(○○県)'!#REF!="○",'受講者申込書(○○県)'!#REF!,IF('受講者申込書(○○県)'!#REF!="○",'受講者申込書(○○県)'!#REF!,IF('受講者申込書(○○県)'!#REF!="○",'受講者申込書(○○県)'!#REF!,"-")))</f>
        <v>#REF!</v>
      </c>
      <c r="Y21" s="12" t="e">
        <f>'受講者申込書(○○県)'!#REF!</f>
        <v>#REF!</v>
      </c>
      <c r="Z21" s="12" t="e">
        <f>IF('受講者申込書(○○県)'!#REF!="○",'受講者申込書(○○県)'!#REF!,IF('受講者申込書(○○県)'!#REF!="○",'受講者申込書(○○県)'!#REF!,'受講者申込書(○○県)'!#REF!))</f>
        <v>#REF!</v>
      </c>
      <c r="AA21" s="12" t="e">
        <f>IF('受講者申込書(○○県)'!#REF!="○",'受講者申込書(○○県)'!#REF!,IF('受講者申込書(○○県)'!#REF!="○",'受講者申込書(○○県)'!#REF!,IF('受講者申込書(○○県)'!#REF!="○",'受講者申込書(○○県)'!#REF!,IF('受講者申込書(○○県)'!#REF!="○",'受講者申込書(○○県)'!N354,'受講者申込書(○○県)'!Q354))))</f>
        <v>#REF!</v>
      </c>
      <c r="AB21" s="14" t="e">
        <f>'受講者申込書(○○県)'!#REF!</f>
        <v>#REF!</v>
      </c>
      <c r="AC21" s="12" t="e">
        <f>'受講者申込書(○○県)'!#REF!</f>
        <v>#REF!</v>
      </c>
      <c r="AD21" s="12" t="e">
        <f>'受講者申込書(○○県)'!#REF!</f>
        <v>#REF!</v>
      </c>
      <c r="AE21" s="12" t="e">
        <f>'受講者申込書(○○県)'!#REF!</f>
        <v>#REF!</v>
      </c>
      <c r="AF21" s="12" t="e">
        <f>'受講者申込書(○○県)'!#REF!</f>
        <v>#REF!</v>
      </c>
      <c r="AG21" s="12" t="e">
        <f>'受講者申込書(○○県)'!#REF!</f>
        <v>#REF!</v>
      </c>
      <c r="AH21" s="12" t="e">
        <f>_xlfn.SINGLE('受講者申込書(○○県)'!#REF!)</f>
        <v>#REF!</v>
      </c>
      <c r="AI21" s="12"/>
      <c r="AJ21" s="12"/>
    </row>
    <row r="22" spans="1:36" s="15" customFormat="1" ht="37.5" customHeight="1">
      <c r="A22" s="8" t="e">
        <f t="shared" si="0"/>
        <v>#REF!</v>
      </c>
      <c r="B22" s="9">
        <f>'受講者申込書(○○県)'!$H$7</f>
        <v>0</v>
      </c>
      <c r="C22" s="10">
        <f>'受講者申込書(○○県)'!$H$8</f>
        <v>0</v>
      </c>
      <c r="D22" s="61">
        <f>'受講者申込書(○○県)'!$H$9</f>
        <v>0</v>
      </c>
      <c r="E22" s="61">
        <f>'受講者申込書(○○県)'!$Q$9</f>
        <v>0</v>
      </c>
      <c r="F22" s="11">
        <f>'受講者申込書(○○県)'!$H$10</f>
        <v>0</v>
      </c>
      <c r="G22" s="12">
        <f>'受講者申込書(○○県)'!$D$11</f>
        <v>0</v>
      </c>
      <c r="H22" s="13">
        <f>'受講者申込書(○○県)'!$R$11</f>
        <v>0</v>
      </c>
      <c r="I22" s="10" t="e">
        <f>'受講者申込書(○○県)'!#REF!</f>
        <v>#REF!</v>
      </c>
      <c r="J22" s="12" t="e">
        <f>'受講者申込書(○○県)'!#REF!</f>
        <v>#REF!</v>
      </c>
      <c r="K22" s="12" t="e">
        <f>'受講者申込書(○○県)'!#REF!</f>
        <v>#REF!</v>
      </c>
      <c r="L22" s="12" t="e">
        <f>'受講者申込書(○○県)'!#REF!&amp;'受講者申込書(○○県)'!#REF!&amp;'受講者申込書(○○県)'!#REF!&amp;'受講者申込書(○○県)'!#REF!&amp;'受講者申込書(○○県)'!#REF!&amp;'受講者申込書(○○県)'!#REF!&amp;'受講者申込書(○○県)'!#REF!</f>
        <v>#REF!</v>
      </c>
      <c r="M22" s="12" t="e">
        <f>'受講者申込書(○○県)'!#REF!</f>
        <v>#REF!</v>
      </c>
      <c r="N22" s="14" t="e">
        <f>'受講者申込書(○○県)'!#REF!</f>
        <v>#REF!</v>
      </c>
      <c r="O22" s="12" t="e">
        <f>'受講者申込書(○○県)'!#REF!</f>
        <v>#REF!</v>
      </c>
      <c r="P22" s="12" t="e">
        <f>'受講者申込書(○○県)'!#REF!</f>
        <v>#REF!</v>
      </c>
      <c r="Q22" s="12" t="e">
        <f>+'受講者申込書(○○県)'!#REF!</f>
        <v>#REF!</v>
      </c>
      <c r="R22" s="61" t="e">
        <f>'受講者申込書(○○県)'!#REF!</f>
        <v>#REF!</v>
      </c>
      <c r="S22" s="61" t="e">
        <f>'受講者申込書(○○県)'!#REF!</f>
        <v>#REF!</v>
      </c>
      <c r="T22" s="12" t="e">
        <f>'受講者申込書(○○県)'!#REF!</f>
        <v>#REF!</v>
      </c>
      <c r="U22" s="12" t="e">
        <f>'受講者申込書(○○県)'!#REF!</f>
        <v>#REF!</v>
      </c>
      <c r="V22" s="12" t="e">
        <f>'受講者申込書(○○県)'!#REF!</f>
        <v>#REF!</v>
      </c>
      <c r="W22" s="12" t="e">
        <f>'受講者申込書(○○県)'!#REF!</f>
        <v>#REF!</v>
      </c>
      <c r="X22" s="12" t="e">
        <f>IF('受講者申込書(○○県)'!#REF!="○",'受講者申込書(○○県)'!#REF!,IF('受講者申込書(○○県)'!#REF!="○",'受講者申込書(○○県)'!#REF!,IF('受講者申込書(○○県)'!#REF!="○",'受講者申込書(○○県)'!#REF!,"-")))</f>
        <v>#REF!</v>
      </c>
      <c r="Y22" s="12" t="e">
        <f>'受講者申込書(○○県)'!#REF!</f>
        <v>#REF!</v>
      </c>
      <c r="Z22" s="12" t="e">
        <f>IF('受講者申込書(○○県)'!#REF!="○",'受講者申込書(○○県)'!#REF!,IF('受講者申込書(○○県)'!#REF!="○",'受講者申込書(○○県)'!#REF!,'受講者申込書(○○県)'!#REF!))</f>
        <v>#REF!</v>
      </c>
      <c r="AA22" s="12" t="e">
        <f>IF('受講者申込書(○○県)'!#REF!="○",'受講者申込書(○○県)'!#REF!,IF('受講者申込書(○○県)'!#REF!="○",'受講者申込書(○○県)'!#REF!,IF('受講者申込書(○○県)'!#REF!="○",'受講者申込書(○○県)'!#REF!,IF('受講者申込書(○○県)'!#REF!="○",'受講者申込書(○○県)'!#REF!,'受講者申込書(○○県)'!#REF!))))</f>
        <v>#REF!</v>
      </c>
      <c r="AB22" s="14" t="e">
        <f>'受講者申込書(○○県)'!#REF!</f>
        <v>#REF!</v>
      </c>
      <c r="AC22" s="12" t="e">
        <f>'受講者申込書(○○県)'!#REF!</f>
        <v>#REF!</v>
      </c>
      <c r="AD22" s="12" t="e">
        <f>'受講者申込書(○○県)'!#REF!</f>
        <v>#REF!</v>
      </c>
      <c r="AE22" s="12" t="e">
        <f>'受講者申込書(○○県)'!#REF!</f>
        <v>#REF!</v>
      </c>
      <c r="AF22" s="12" t="e">
        <f>'受講者申込書(○○県)'!#REF!</f>
        <v>#REF!</v>
      </c>
      <c r="AG22" s="12" t="e">
        <f>'受講者申込書(○○県)'!#REF!</f>
        <v>#REF!</v>
      </c>
      <c r="AH22" s="12" t="e">
        <f>'受講者申込書(○○県)'!#REF!</f>
        <v>#REF!</v>
      </c>
      <c r="AI22" s="12"/>
      <c r="AJ22" s="12"/>
    </row>
    <row r="23" spans="1:36" s="15" customFormat="1" ht="37.5" customHeight="1">
      <c r="A23" s="8" t="e">
        <f t="shared" si="0"/>
        <v>#REF!</v>
      </c>
      <c r="B23" s="9">
        <f>'受講者申込書(○○県)'!$H$7</f>
        <v>0</v>
      </c>
      <c r="C23" s="10">
        <f>'受講者申込書(○○県)'!$H$8</f>
        <v>0</v>
      </c>
      <c r="D23" s="61">
        <f>'受講者申込書(○○県)'!$H$9</f>
        <v>0</v>
      </c>
      <c r="E23" s="61">
        <f>'受講者申込書(○○県)'!$Q$9</f>
        <v>0</v>
      </c>
      <c r="F23" s="11">
        <f>'受講者申込書(○○県)'!$H$10</f>
        <v>0</v>
      </c>
      <c r="G23" s="12">
        <f>'受講者申込書(○○県)'!$D$11</f>
        <v>0</v>
      </c>
      <c r="H23" s="13">
        <f>'受講者申込書(○○県)'!$R$11</f>
        <v>0</v>
      </c>
      <c r="I23" s="10" t="e">
        <f>'受講者申込書(○○県)'!#REF!</f>
        <v>#REF!</v>
      </c>
      <c r="J23" s="12" t="e">
        <f>'受講者申込書(○○県)'!#REF!</f>
        <v>#REF!</v>
      </c>
      <c r="K23" s="12" t="e">
        <f>'受講者申込書(○○県)'!#REF!</f>
        <v>#REF!</v>
      </c>
      <c r="L23" s="12" t="e">
        <f>'受講者申込書(○○県)'!#REF!&amp;'受講者申込書(○○県)'!#REF!&amp;'受講者申込書(○○県)'!#REF!&amp;'受講者申込書(○○県)'!#REF!&amp;'受講者申込書(○○県)'!#REF!&amp;'受講者申込書(○○県)'!#REF!&amp;'受講者申込書(○○県)'!#REF!</f>
        <v>#REF!</v>
      </c>
      <c r="M23" s="12" t="e">
        <f>'受講者申込書(○○県)'!#REF!</f>
        <v>#REF!</v>
      </c>
      <c r="N23" s="14" t="e">
        <f>'受講者申込書(○○県)'!#REF!</f>
        <v>#REF!</v>
      </c>
      <c r="O23" s="12" t="e">
        <f>'受講者申込書(○○県)'!#REF!</f>
        <v>#REF!</v>
      </c>
      <c r="P23" s="12" t="e">
        <f>'受講者申込書(○○県)'!#REF!</f>
        <v>#REF!</v>
      </c>
      <c r="Q23" s="12" t="e">
        <f>+'受講者申込書(○○県)'!#REF!</f>
        <v>#REF!</v>
      </c>
      <c r="R23" s="61" t="e">
        <f>'受講者申込書(○○県)'!#REF!</f>
        <v>#REF!</v>
      </c>
      <c r="S23" s="61" t="e">
        <f>'受講者申込書(○○県)'!#REF!</f>
        <v>#REF!</v>
      </c>
      <c r="T23" s="12" t="e">
        <f>'受講者申込書(○○県)'!#REF!</f>
        <v>#REF!</v>
      </c>
      <c r="U23" s="12" t="e">
        <f>'受講者申込書(○○県)'!#REF!</f>
        <v>#REF!</v>
      </c>
      <c r="V23" s="12" t="e">
        <f>'受講者申込書(○○県)'!#REF!</f>
        <v>#REF!</v>
      </c>
      <c r="W23" s="12" t="e">
        <f>'受講者申込書(○○県)'!#REF!</f>
        <v>#REF!</v>
      </c>
      <c r="X23" s="12" t="e">
        <f>IF('受講者申込書(○○県)'!#REF!="○",'受講者申込書(○○県)'!#REF!,IF('受講者申込書(○○県)'!#REF!="○",'受講者申込書(○○県)'!#REF!,IF('受講者申込書(○○県)'!#REF!="○",'受講者申込書(○○県)'!#REF!,"-")))</f>
        <v>#REF!</v>
      </c>
      <c r="Y23" s="12" t="e">
        <f>'受講者申込書(○○県)'!#REF!</f>
        <v>#REF!</v>
      </c>
      <c r="Z23" s="12" t="e">
        <f>IF('受講者申込書(○○県)'!#REF!="○",'受講者申込書(○○県)'!#REF!,IF('受講者申込書(○○県)'!#REF!="○",'受講者申込書(○○県)'!#REF!,'受講者申込書(○○県)'!#REF!))</f>
        <v>#REF!</v>
      </c>
      <c r="AA23" s="12" t="e">
        <f>IF('受講者申込書(○○県)'!#REF!="○",'受講者申込書(○○県)'!#REF!,IF('受講者申込書(○○県)'!#REF!="○",'受講者申込書(○○県)'!#REF!,IF('受講者申込書(○○県)'!#REF!="○",'受講者申込書(○○県)'!#REF!,IF('受講者申込書(○○県)'!#REF!="○",'受講者申込書(○○県)'!#REF!,'受講者申込書(○○県)'!#REF!))))</f>
        <v>#REF!</v>
      </c>
      <c r="AB23" s="14" t="e">
        <f>'受講者申込書(○○県)'!#REF!</f>
        <v>#REF!</v>
      </c>
      <c r="AC23" s="12" t="e">
        <f>'受講者申込書(○○県)'!#REF!</f>
        <v>#REF!</v>
      </c>
      <c r="AD23" s="12" t="e">
        <f>'受講者申込書(○○県)'!#REF!</f>
        <v>#REF!</v>
      </c>
      <c r="AE23" s="12" t="e">
        <f>'受講者申込書(○○県)'!#REF!</f>
        <v>#REF!</v>
      </c>
      <c r="AF23" s="12" t="e">
        <f>'受講者申込書(○○県)'!#REF!</f>
        <v>#REF!</v>
      </c>
      <c r="AG23" s="12" t="e">
        <f>'受講者申込書(○○県)'!#REF!</f>
        <v>#REF!</v>
      </c>
      <c r="AH23" s="12" t="e">
        <f>'受講者申込書(○○県)'!#REF!</f>
        <v>#REF!</v>
      </c>
      <c r="AI23" s="12"/>
      <c r="AJ23" s="12"/>
    </row>
    <row r="24" spans="1:36" s="15" customFormat="1" ht="37.5" customHeight="1">
      <c r="A24" s="8" t="e">
        <f t="shared" si="0"/>
        <v>#REF!</v>
      </c>
      <c r="B24" s="9">
        <f>'受講者申込書(○○県)'!$H$7</f>
        <v>0</v>
      </c>
      <c r="C24" s="10">
        <f>'受講者申込書(○○県)'!$H$8</f>
        <v>0</v>
      </c>
      <c r="D24" s="61">
        <f>'受講者申込書(○○県)'!$H$9</f>
        <v>0</v>
      </c>
      <c r="E24" s="61">
        <f>'受講者申込書(○○県)'!$Q$9</f>
        <v>0</v>
      </c>
      <c r="F24" s="11">
        <f>'受講者申込書(○○県)'!$H$10</f>
        <v>0</v>
      </c>
      <c r="G24" s="12">
        <f>'受講者申込書(○○県)'!$D$11</f>
        <v>0</v>
      </c>
      <c r="H24" s="13">
        <f>'受講者申込書(○○県)'!$R$11</f>
        <v>0</v>
      </c>
      <c r="I24" s="10" t="e">
        <f>'受講者申込書(○○県)'!#REF!</f>
        <v>#REF!</v>
      </c>
      <c r="J24" s="12" t="e">
        <f>'受講者申込書(○○県)'!#REF!</f>
        <v>#REF!</v>
      </c>
      <c r="K24" s="12" t="e">
        <f>'受講者申込書(○○県)'!#REF!</f>
        <v>#REF!</v>
      </c>
      <c r="L24" s="12" t="e">
        <f>'受講者申込書(○○県)'!#REF!&amp;'受講者申込書(○○県)'!#REF!&amp;'受講者申込書(○○県)'!#REF!&amp;'受講者申込書(○○県)'!#REF!&amp;'受講者申込書(○○県)'!#REF!&amp;'受講者申込書(○○県)'!#REF!&amp;'受講者申込書(○○県)'!#REF!</f>
        <v>#REF!</v>
      </c>
      <c r="M24" s="12" t="e">
        <f>'受講者申込書(○○県)'!#REF!</f>
        <v>#REF!</v>
      </c>
      <c r="N24" s="14" t="e">
        <f>'受講者申込書(○○県)'!#REF!</f>
        <v>#REF!</v>
      </c>
      <c r="O24" s="12" t="e">
        <f>'受講者申込書(○○県)'!#REF!</f>
        <v>#REF!</v>
      </c>
      <c r="P24" s="12" t="e">
        <f>'受講者申込書(○○県)'!#REF!</f>
        <v>#REF!</v>
      </c>
      <c r="Q24" s="12" t="e">
        <f>+'受講者申込書(○○県)'!#REF!</f>
        <v>#REF!</v>
      </c>
      <c r="R24" s="61" t="e">
        <f>'受講者申込書(○○県)'!#REF!</f>
        <v>#REF!</v>
      </c>
      <c r="S24" s="61" t="e">
        <f>'受講者申込書(○○県)'!#REF!</f>
        <v>#REF!</v>
      </c>
      <c r="T24" s="12" t="e">
        <f>'受講者申込書(○○県)'!#REF!</f>
        <v>#REF!</v>
      </c>
      <c r="U24" s="12" t="e">
        <f>'受講者申込書(○○県)'!#REF!</f>
        <v>#REF!</v>
      </c>
      <c r="V24" s="12" t="e">
        <f>'受講者申込書(○○県)'!#REF!</f>
        <v>#REF!</v>
      </c>
      <c r="W24" s="12" t="e">
        <f>'受講者申込書(○○県)'!#REF!</f>
        <v>#REF!</v>
      </c>
      <c r="X24" s="12" t="e">
        <f>IF('受講者申込書(○○県)'!#REF!="○",'受講者申込書(○○県)'!#REF!,IF('受講者申込書(○○県)'!#REF!="○",'受講者申込書(○○県)'!#REF!,IF('受講者申込書(○○県)'!#REF!="○",'受講者申込書(○○県)'!#REF!,"-")))</f>
        <v>#REF!</v>
      </c>
      <c r="Y24" s="12" t="e">
        <f>'受講者申込書(○○県)'!#REF!</f>
        <v>#REF!</v>
      </c>
      <c r="Z24" s="12" t="e">
        <f>IF('受講者申込書(○○県)'!#REF!="○",'受講者申込書(○○県)'!#REF!,IF('受講者申込書(○○県)'!#REF!="○",'受講者申込書(○○県)'!#REF!,'受講者申込書(○○県)'!#REF!))</f>
        <v>#REF!</v>
      </c>
      <c r="AA24" s="12" t="e">
        <f>IF('受講者申込書(○○県)'!#REF!="○",'受講者申込書(○○県)'!#REF!,IF('受講者申込書(○○県)'!#REF!="○",'受講者申込書(○○県)'!#REF!,IF('受講者申込書(○○県)'!#REF!="○",'受講者申込書(○○県)'!#REF!,IF('受講者申込書(○○県)'!#REF!="○",'受講者申込書(○○県)'!#REF!,'受講者申込書(○○県)'!#REF!))))</f>
        <v>#REF!</v>
      </c>
      <c r="AB24" s="14" t="e">
        <f>'受講者申込書(○○県)'!#REF!</f>
        <v>#REF!</v>
      </c>
      <c r="AC24" s="12" t="e">
        <f>'受講者申込書(○○県)'!#REF!</f>
        <v>#REF!</v>
      </c>
      <c r="AD24" s="12" t="e">
        <f>'受講者申込書(○○県)'!#REF!</f>
        <v>#REF!</v>
      </c>
      <c r="AE24" s="12" t="e">
        <f>'受講者申込書(○○県)'!#REF!</f>
        <v>#REF!</v>
      </c>
      <c r="AF24" s="12" t="e">
        <f>'受講者申込書(○○県)'!#REF!</f>
        <v>#REF!</v>
      </c>
      <c r="AG24" s="12" t="e">
        <f>'受講者申込書(○○県)'!#REF!</f>
        <v>#REF!</v>
      </c>
      <c r="AH24" s="12" t="e">
        <f>'受講者申込書(○○県)'!#REF!</f>
        <v>#REF!</v>
      </c>
      <c r="AI24" s="12"/>
      <c r="AJ24" s="12"/>
    </row>
    <row r="25" spans="1:36" s="15" customFormat="1" ht="37.5" customHeight="1">
      <c r="A25" s="8" t="e">
        <f t="shared" si="0"/>
        <v>#REF!</v>
      </c>
      <c r="B25" s="9">
        <f>'受講者申込書(○○県)'!$H$7</f>
        <v>0</v>
      </c>
      <c r="C25" s="10">
        <f>'受講者申込書(○○県)'!$H$8</f>
        <v>0</v>
      </c>
      <c r="D25" s="61">
        <f>'受講者申込書(○○県)'!$H$9</f>
        <v>0</v>
      </c>
      <c r="E25" s="61">
        <f>'受講者申込書(○○県)'!$Q$9</f>
        <v>0</v>
      </c>
      <c r="F25" s="11">
        <f>'受講者申込書(○○県)'!$H$10</f>
        <v>0</v>
      </c>
      <c r="G25" s="12">
        <f>'受講者申込書(○○県)'!$D$11</f>
        <v>0</v>
      </c>
      <c r="H25" s="13">
        <f>'受講者申込書(○○県)'!$R$11</f>
        <v>0</v>
      </c>
      <c r="I25" s="10" t="e">
        <f>'受講者申込書(○○県)'!#REF!</f>
        <v>#REF!</v>
      </c>
      <c r="J25" s="12" t="e">
        <f>'受講者申込書(○○県)'!#REF!</f>
        <v>#REF!</v>
      </c>
      <c r="K25" s="12" t="e">
        <f>'受講者申込書(○○県)'!#REF!</f>
        <v>#REF!</v>
      </c>
      <c r="L25" s="12" t="e">
        <f>'受講者申込書(○○県)'!#REF!&amp;'受講者申込書(○○県)'!#REF!&amp;'受講者申込書(○○県)'!#REF!&amp;'受講者申込書(○○県)'!#REF!&amp;'受講者申込書(○○県)'!#REF!&amp;'受講者申込書(○○県)'!#REF!&amp;'受講者申込書(○○県)'!#REF!</f>
        <v>#REF!</v>
      </c>
      <c r="M25" s="12" t="e">
        <f>'受講者申込書(○○県)'!#REF!</f>
        <v>#REF!</v>
      </c>
      <c r="N25" s="14" t="e">
        <f>'受講者申込書(○○県)'!#REF!</f>
        <v>#REF!</v>
      </c>
      <c r="O25" s="12" t="e">
        <f>'受講者申込書(○○県)'!#REF!</f>
        <v>#REF!</v>
      </c>
      <c r="P25" s="12" t="e">
        <f>'受講者申込書(○○県)'!#REF!</f>
        <v>#REF!</v>
      </c>
      <c r="Q25" s="12" t="e">
        <f>+'受講者申込書(○○県)'!#REF!</f>
        <v>#REF!</v>
      </c>
      <c r="R25" s="61" t="e">
        <f>'受講者申込書(○○県)'!#REF!</f>
        <v>#REF!</v>
      </c>
      <c r="S25" s="61" t="e">
        <f>'受講者申込書(○○県)'!#REF!</f>
        <v>#REF!</v>
      </c>
      <c r="T25" s="12" t="e">
        <f>'受講者申込書(○○県)'!#REF!</f>
        <v>#REF!</v>
      </c>
      <c r="U25" s="12" t="e">
        <f>'受講者申込書(○○県)'!#REF!</f>
        <v>#REF!</v>
      </c>
      <c r="V25" s="12" t="e">
        <f>'受講者申込書(○○県)'!#REF!</f>
        <v>#REF!</v>
      </c>
      <c r="W25" s="12" t="e">
        <f>'受講者申込書(○○県)'!#REF!</f>
        <v>#REF!</v>
      </c>
      <c r="X25" s="12" t="e">
        <f>IF('受講者申込書(○○県)'!#REF!="○",'受講者申込書(○○県)'!#REF!,IF('受講者申込書(○○県)'!#REF!="○",'受講者申込書(○○県)'!#REF!,IF('受講者申込書(○○県)'!#REF!="○",'受講者申込書(○○県)'!#REF!,"-")))</f>
        <v>#REF!</v>
      </c>
      <c r="Y25" s="12" t="e">
        <f>'受講者申込書(○○県)'!#REF!</f>
        <v>#REF!</v>
      </c>
      <c r="Z25" s="12" t="e">
        <f>IF('受講者申込書(○○県)'!#REF!="○",'受講者申込書(○○県)'!#REF!,IF('受講者申込書(○○県)'!#REF!="○",'受講者申込書(○○県)'!#REF!,'受講者申込書(○○県)'!#REF!))</f>
        <v>#REF!</v>
      </c>
      <c r="AA25" s="12" t="e">
        <f>IF('受講者申込書(○○県)'!#REF!="○",'受講者申込書(○○県)'!#REF!,IF('受講者申込書(○○県)'!#REF!="○",'受講者申込書(○○県)'!#REF!,IF('受講者申込書(○○県)'!#REF!="○",'受講者申込書(○○県)'!#REF!,IF('受講者申込書(○○県)'!#REF!="○",'受講者申込書(○○県)'!#REF!,'受講者申込書(○○県)'!#REF!))))</f>
        <v>#REF!</v>
      </c>
      <c r="AB25" s="14" t="e">
        <f>'受講者申込書(○○県)'!#REF!</f>
        <v>#REF!</v>
      </c>
      <c r="AC25" s="12" t="e">
        <f>'受講者申込書(○○県)'!#REF!</f>
        <v>#REF!</v>
      </c>
      <c r="AD25" s="12" t="e">
        <f>'受講者申込書(○○県)'!#REF!</f>
        <v>#REF!</v>
      </c>
      <c r="AE25" s="12" t="e">
        <f>'受講者申込書(○○県)'!#REF!</f>
        <v>#REF!</v>
      </c>
      <c r="AF25" s="12" t="e">
        <f>'受講者申込書(○○県)'!#REF!</f>
        <v>#REF!</v>
      </c>
      <c r="AG25" s="12" t="e">
        <f>'受講者申込書(○○県)'!#REF!</f>
        <v>#REF!</v>
      </c>
      <c r="AH25" s="12" t="e">
        <f>'受講者申込書(○○県)'!#REF!</f>
        <v>#REF!</v>
      </c>
      <c r="AI25" s="12"/>
      <c r="AJ25" s="12"/>
    </row>
    <row r="26" spans="1:36" s="15" customFormat="1" ht="37.5" customHeight="1">
      <c r="A26" s="8" t="e">
        <f t="shared" si="0"/>
        <v>#REF!</v>
      </c>
      <c r="B26" s="9">
        <f>'受講者申込書(○○県)'!$H$7</f>
        <v>0</v>
      </c>
      <c r="C26" s="10">
        <f>'受講者申込書(○○県)'!$H$8</f>
        <v>0</v>
      </c>
      <c r="D26" s="61">
        <f>'受講者申込書(○○県)'!$H$9</f>
        <v>0</v>
      </c>
      <c r="E26" s="61">
        <f>'受講者申込書(○○県)'!$Q$9</f>
        <v>0</v>
      </c>
      <c r="F26" s="11">
        <f>'受講者申込書(○○県)'!$H$10</f>
        <v>0</v>
      </c>
      <c r="G26" s="12">
        <f>'受講者申込書(○○県)'!$D$11</f>
        <v>0</v>
      </c>
      <c r="H26" s="13">
        <f>'受講者申込書(○○県)'!$R$11</f>
        <v>0</v>
      </c>
      <c r="I26" s="10" t="e">
        <f>'受講者申込書(○○県)'!#REF!</f>
        <v>#REF!</v>
      </c>
      <c r="J26" s="12" t="e">
        <f>'受講者申込書(○○県)'!#REF!</f>
        <v>#REF!</v>
      </c>
      <c r="K26" s="12" t="e">
        <f>'受講者申込書(○○県)'!#REF!</f>
        <v>#REF!</v>
      </c>
      <c r="L26" s="12" t="e">
        <f>'受講者申込書(○○県)'!#REF!&amp;'受講者申込書(○○県)'!#REF!&amp;'受講者申込書(○○県)'!#REF!&amp;'受講者申込書(○○県)'!#REF!&amp;'受講者申込書(○○県)'!#REF!&amp;'受講者申込書(○○県)'!#REF!&amp;'受講者申込書(○○県)'!#REF!</f>
        <v>#REF!</v>
      </c>
      <c r="M26" s="12" t="e">
        <f>'受講者申込書(○○県)'!#REF!</f>
        <v>#REF!</v>
      </c>
      <c r="N26" s="14" t="e">
        <f>'受講者申込書(○○県)'!#REF!</f>
        <v>#REF!</v>
      </c>
      <c r="O26" s="12" t="e">
        <f>'受講者申込書(○○県)'!#REF!</f>
        <v>#REF!</v>
      </c>
      <c r="P26" s="12" t="e">
        <f>'受講者申込書(○○県)'!#REF!</f>
        <v>#REF!</v>
      </c>
      <c r="Q26" s="12" t="e">
        <f>+'受講者申込書(○○県)'!#REF!</f>
        <v>#REF!</v>
      </c>
      <c r="R26" s="61" t="e">
        <f>'受講者申込書(○○県)'!#REF!</f>
        <v>#REF!</v>
      </c>
      <c r="S26" s="61" t="e">
        <f>'受講者申込書(○○県)'!#REF!</f>
        <v>#REF!</v>
      </c>
      <c r="T26" s="12" t="e">
        <f>'受講者申込書(○○県)'!#REF!</f>
        <v>#REF!</v>
      </c>
      <c r="U26" s="12" t="e">
        <f>'受講者申込書(○○県)'!#REF!</f>
        <v>#REF!</v>
      </c>
      <c r="V26" s="12" t="e">
        <f>'受講者申込書(○○県)'!#REF!</f>
        <v>#REF!</v>
      </c>
      <c r="W26" s="12" t="e">
        <f>'受講者申込書(○○県)'!#REF!</f>
        <v>#REF!</v>
      </c>
      <c r="X26" s="12" t="e">
        <f>IF('受講者申込書(○○県)'!#REF!="○",'受講者申込書(○○県)'!#REF!,IF('受講者申込書(○○県)'!#REF!="○",'受講者申込書(○○県)'!#REF!,IF('受講者申込書(○○県)'!#REF!="○",'受講者申込書(○○県)'!#REF!,"-")))</f>
        <v>#REF!</v>
      </c>
      <c r="Y26" s="12" t="e">
        <f>'受講者申込書(○○県)'!#REF!</f>
        <v>#REF!</v>
      </c>
      <c r="Z26" s="12" t="e">
        <f>IF('受講者申込書(○○県)'!#REF!="○",'受講者申込書(○○県)'!#REF!,IF('受講者申込書(○○県)'!#REF!="○",'受講者申込書(○○県)'!#REF!,'受講者申込書(○○県)'!#REF!))</f>
        <v>#REF!</v>
      </c>
      <c r="AA26" s="12" t="e">
        <f>IF('受講者申込書(○○県)'!#REF!="○",'受講者申込書(○○県)'!#REF!,IF('受講者申込書(○○県)'!#REF!="○",'受講者申込書(○○県)'!#REF!,IF('受講者申込書(○○県)'!#REF!="○",'受講者申込書(○○県)'!#REF!,IF('受講者申込書(○○県)'!#REF!="○",'受講者申込書(○○県)'!#REF!,'受講者申込書(○○県)'!#REF!))))</f>
        <v>#REF!</v>
      </c>
      <c r="AB26" s="14" t="e">
        <f>'受講者申込書(○○県)'!#REF!</f>
        <v>#REF!</v>
      </c>
      <c r="AC26" s="12" t="e">
        <f>'受講者申込書(○○県)'!#REF!</f>
        <v>#REF!</v>
      </c>
      <c r="AD26" s="12" t="e">
        <f>'受講者申込書(○○県)'!#REF!</f>
        <v>#REF!</v>
      </c>
      <c r="AE26" s="12" t="e">
        <f>'受講者申込書(○○県)'!#REF!</f>
        <v>#REF!</v>
      </c>
      <c r="AF26" s="12" t="e">
        <f>'受講者申込書(○○県)'!#REF!</f>
        <v>#REF!</v>
      </c>
      <c r="AG26" s="12" t="e">
        <f>'受講者申込書(○○県)'!#REF!</f>
        <v>#REF!</v>
      </c>
      <c r="AH26" s="12" t="e">
        <f>'受講者申込書(○○県)'!#REF!</f>
        <v>#REF!</v>
      </c>
      <c r="AI26" s="12"/>
      <c r="AJ26" s="12"/>
    </row>
    <row r="27" spans="1:36" s="15" customFormat="1" ht="37.5" customHeight="1">
      <c r="A27" s="8" t="e">
        <f t="shared" si="0"/>
        <v>#REF!</v>
      </c>
      <c r="B27" s="9">
        <f>'受講者申込書(○○県)'!$H$7</f>
        <v>0</v>
      </c>
      <c r="C27" s="10">
        <f>'受講者申込書(○○県)'!$H$8</f>
        <v>0</v>
      </c>
      <c r="D27" s="61">
        <f>'受講者申込書(○○県)'!$H$9</f>
        <v>0</v>
      </c>
      <c r="E27" s="61">
        <f>'受講者申込書(○○県)'!$Q$9</f>
        <v>0</v>
      </c>
      <c r="F27" s="11">
        <f>'受講者申込書(○○県)'!$H$10</f>
        <v>0</v>
      </c>
      <c r="G27" s="12">
        <f>'受講者申込書(○○県)'!$D$11</f>
        <v>0</v>
      </c>
      <c r="H27" s="13">
        <f>'受講者申込書(○○県)'!$R$11</f>
        <v>0</v>
      </c>
      <c r="I27" s="10" t="e">
        <f>'受講者申込書(○○県)'!#REF!</f>
        <v>#REF!</v>
      </c>
      <c r="J27" s="12" t="e">
        <f>'受講者申込書(○○県)'!#REF!</f>
        <v>#REF!</v>
      </c>
      <c r="K27" s="12" t="e">
        <f>'受講者申込書(○○県)'!#REF!</f>
        <v>#REF!</v>
      </c>
      <c r="L27" s="12" t="e">
        <f>'受講者申込書(○○県)'!#REF!&amp;'受講者申込書(○○県)'!#REF!&amp;'受講者申込書(○○県)'!#REF!&amp;'受講者申込書(○○県)'!#REF!&amp;'受講者申込書(○○県)'!#REF!&amp;'受講者申込書(○○県)'!#REF!&amp;'受講者申込書(○○県)'!#REF!</f>
        <v>#REF!</v>
      </c>
      <c r="M27" s="12" t="e">
        <f>'受講者申込書(○○県)'!#REF!</f>
        <v>#REF!</v>
      </c>
      <c r="N27" s="14" t="e">
        <f>'受講者申込書(○○県)'!#REF!</f>
        <v>#REF!</v>
      </c>
      <c r="O27" s="12" t="e">
        <f>'受講者申込書(○○県)'!#REF!</f>
        <v>#REF!</v>
      </c>
      <c r="P27" s="12" t="e">
        <f>'受講者申込書(○○県)'!#REF!</f>
        <v>#REF!</v>
      </c>
      <c r="Q27" s="12" t="e">
        <f>+'受講者申込書(○○県)'!#REF!</f>
        <v>#REF!</v>
      </c>
      <c r="R27" s="61" t="e">
        <f>'受講者申込書(○○県)'!#REF!</f>
        <v>#REF!</v>
      </c>
      <c r="S27" s="61" t="e">
        <f>'受講者申込書(○○県)'!#REF!</f>
        <v>#REF!</v>
      </c>
      <c r="T27" s="12" t="e">
        <f>'受講者申込書(○○県)'!#REF!</f>
        <v>#REF!</v>
      </c>
      <c r="U27" s="12" t="e">
        <f>'受講者申込書(○○県)'!#REF!</f>
        <v>#REF!</v>
      </c>
      <c r="V27" s="12" t="e">
        <f>'受講者申込書(○○県)'!#REF!</f>
        <v>#REF!</v>
      </c>
      <c r="W27" s="12" t="e">
        <f>'受講者申込書(○○県)'!#REF!</f>
        <v>#REF!</v>
      </c>
      <c r="X27" s="12" t="e">
        <f>IF('受講者申込書(○○県)'!#REF!="○",'受講者申込書(○○県)'!#REF!,IF('受講者申込書(○○県)'!#REF!="○",'受講者申込書(○○県)'!#REF!,IF('受講者申込書(○○県)'!#REF!="○",'受講者申込書(○○県)'!#REF!,"-")))</f>
        <v>#REF!</v>
      </c>
      <c r="Y27" s="12" t="e">
        <f>'受講者申込書(○○県)'!#REF!</f>
        <v>#REF!</v>
      </c>
      <c r="Z27" s="12" t="e">
        <f>IF('受講者申込書(○○県)'!#REF!="○",'受講者申込書(○○県)'!#REF!,IF('受講者申込書(○○県)'!#REF!="○",'受講者申込書(○○県)'!#REF!,'受講者申込書(○○県)'!#REF!))</f>
        <v>#REF!</v>
      </c>
      <c r="AA27" s="12" t="e">
        <f>IF('受講者申込書(○○県)'!#REF!="○",'受講者申込書(○○県)'!#REF!,IF('受講者申込書(○○県)'!#REF!="○",'受講者申込書(○○県)'!#REF!,IF('受講者申込書(○○県)'!#REF!="○",'受講者申込書(○○県)'!#REF!,IF('受講者申込書(○○県)'!#REF!="○",'受講者申込書(○○県)'!#REF!,'受講者申込書(○○県)'!#REF!))))</f>
        <v>#REF!</v>
      </c>
      <c r="AB27" s="14" t="e">
        <f>'受講者申込書(○○県)'!#REF!</f>
        <v>#REF!</v>
      </c>
      <c r="AC27" s="12" t="e">
        <f>'受講者申込書(○○県)'!#REF!</f>
        <v>#REF!</v>
      </c>
      <c r="AD27" s="12" t="e">
        <f>'受講者申込書(○○県)'!#REF!</f>
        <v>#REF!</v>
      </c>
      <c r="AE27" s="12" t="e">
        <f>'受講者申込書(○○県)'!#REF!</f>
        <v>#REF!</v>
      </c>
      <c r="AF27" s="12" t="e">
        <f>'受講者申込書(○○県)'!#REF!</f>
        <v>#REF!</v>
      </c>
      <c r="AG27" s="12" t="e">
        <f>'受講者申込書(○○県)'!#REF!</f>
        <v>#REF!</v>
      </c>
      <c r="AH27" s="12" t="e">
        <f>'受講者申込書(○○県)'!#REF!</f>
        <v>#REF!</v>
      </c>
      <c r="AI27" s="12"/>
      <c r="AJ27" s="12"/>
    </row>
    <row r="28" spans="1:36" s="15" customFormat="1" ht="37.5" customHeight="1">
      <c r="A28" s="8" t="e">
        <f t="shared" si="0"/>
        <v>#REF!</v>
      </c>
      <c r="B28" s="9">
        <f>'受講者申込書(○○県)'!$H$7</f>
        <v>0</v>
      </c>
      <c r="C28" s="10">
        <f>'受講者申込書(○○県)'!$H$8</f>
        <v>0</v>
      </c>
      <c r="D28" s="61">
        <f>'受講者申込書(○○県)'!$H$9</f>
        <v>0</v>
      </c>
      <c r="E28" s="61">
        <f>'受講者申込書(○○県)'!$Q$9</f>
        <v>0</v>
      </c>
      <c r="F28" s="11">
        <f>'受講者申込書(○○県)'!$H$10</f>
        <v>0</v>
      </c>
      <c r="G28" s="12">
        <f>'受講者申込書(○○県)'!$D$11</f>
        <v>0</v>
      </c>
      <c r="H28" s="13">
        <f>'受講者申込書(○○県)'!$R$11</f>
        <v>0</v>
      </c>
      <c r="I28" s="10" t="e">
        <f>'受講者申込書(○○県)'!#REF!</f>
        <v>#REF!</v>
      </c>
      <c r="J28" s="12" t="e">
        <f>'受講者申込書(○○県)'!#REF!</f>
        <v>#REF!</v>
      </c>
      <c r="K28" s="12" t="e">
        <f>'受講者申込書(○○県)'!#REF!</f>
        <v>#REF!</v>
      </c>
      <c r="L28" s="12" t="e">
        <f>'受講者申込書(○○県)'!#REF!&amp;'受講者申込書(○○県)'!#REF!&amp;'受講者申込書(○○県)'!#REF!&amp;'受講者申込書(○○県)'!#REF!&amp;'受講者申込書(○○県)'!#REF!&amp;'受講者申込書(○○県)'!#REF!&amp;'受講者申込書(○○県)'!#REF!</f>
        <v>#REF!</v>
      </c>
      <c r="M28" s="12" t="e">
        <f>'受講者申込書(○○県)'!#REF!</f>
        <v>#REF!</v>
      </c>
      <c r="N28" s="14" t="e">
        <f>'受講者申込書(○○県)'!#REF!</f>
        <v>#REF!</v>
      </c>
      <c r="O28" s="12" t="e">
        <f>'受講者申込書(○○県)'!#REF!</f>
        <v>#REF!</v>
      </c>
      <c r="P28" s="12" t="e">
        <f>'受講者申込書(○○県)'!#REF!</f>
        <v>#REF!</v>
      </c>
      <c r="Q28" s="12" t="e">
        <f>+'受講者申込書(○○県)'!#REF!</f>
        <v>#REF!</v>
      </c>
      <c r="R28" s="61" t="e">
        <f>'受講者申込書(○○県)'!#REF!</f>
        <v>#REF!</v>
      </c>
      <c r="S28" s="61" t="e">
        <f>'受講者申込書(○○県)'!#REF!</f>
        <v>#REF!</v>
      </c>
      <c r="T28" s="12" t="e">
        <f>'受講者申込書(○○県)'!#REF!</f>
        <v>#REF!</v>
      </c>
      <c r="U28" s="12" t="e">
        <f>'受講者申込書(○○県)'!#REF!</f>
        <v>#REF!</v>
      </c>
      <c r="V28" s="12" t="e">
        <f>'受講者申込書(○○県)'!#REF!</f>
        <v>#REF!</v>
      </c>
      <c r="W28" s="12" t="e">
        <f>'受講者申込書(○○県)'!#REF!</f>
        <v>#REF!</v>
      </c>
      <c r="X28" s="12" t="e">
        <f>IF('受講者申込書(○○県)'!#REF!="○",'受講者申込書(○○県)'!#REF!,IF('受講者申込書(○○県)'!#REF!="○",'受講者申込書(○○県)'!#REF!,IF('受講者申込書(○○県)'!#REF!="○",'受講者申込書(○○県)'!#REF!,"-")))</f>
        <v>#REF!</v>
      </c>
      <c r="Y28" s="12" t="e">
        <f>'受講者申込書(○○県)'!#REF!</f>
        <v>#REF!</v>
      </c>
      <c r="Z28" s="12" t="e">
        <f>IF('受講者申込書(○○県)'!#REF!="○",'受講者申込書(○○県)'!#REF!,IF('受講者申込書(○○県)'!#REF!="○",'受講者申込書(○○県)'!#REF!,'受講者申込書(○○県)'!#REF!))</f>
        <v>#REF!</v>
      </c>
      <c r="AA28" s="12" t="e">
        <f>IF('受講者申込書(○○県)'!#REF!="○",'受講者申込書(○○県)'!#REF!,IF('受講者申込書(○○県)'!#REF!="○",'受講者申込書(○○県)'!#REF!,IF('受講者申込書(○○県)'!#REF!="○",'受講者申込書(○○県)'!#REF!,IF('受講者申込書(○○県)'!#REF!="○",'受講者申込書(○○県)'!#REF!,'受講者申込書(○○県)'!#REF!))))</f>
        <v>#REF!</v>
      </c>
      <c r="AB28" s="14" t="e">
        <f>'受講者申込書(○○県)'!#REF!</f>
        <v>#REF!</v>
      </c>
      <c r="AC28" s="12" t="e">
        <f>'受講者申込書(○○県)'!#REF!</f>
        <v>#REF!</v>
      </c>
      <c r="AD28" s="12" t="e">
        <f>'受講者申込書(○○県)'!#REF!</f>
        <v>#REF!</v>
      </c>
      <c r="AE28" s="12" t="e">
        <f>'受講者申込書(○○県)'!#REF!</f>
        <v>#REF!</v>
      </c>
      <c r="AF28" s="12" t="e">
        <f>'受講者申込書(○○県)'!#REF!</f>
        <v>#REF!</v>
      </c>
      <c r="AG28" s="12" t="e">
        <f>'受講者申込書(○○県)'!#REF!</f>
        <v>#REF!</v>
      </c>
      <c r="AH28" s="12" t="e">
        <f>'受講者申込書(○○県)'!#REF!</f>
        <v>#REF!</v>
      </c>
      <c r="AI28" s="12"/>
      <c r="AJ28" s="12"/>
    </row>
    <row r="29" spans="1:36" s="15" customFormat="1" ht="37.5" customHeight="1">
      <c r="A29" s="8" t="e">
        <f t="shared" si="0"/>
        <v>#REF!</v>
      </c>
      <c r="B29" s="9">
        <f>'受講者申込書(○○県)'!$H$7</f>
        <v>0</v>
      </c>
      <c r="C29" s="10">
        <f>'受講者申込書(○○県)'!$H$8</f>
        <v>0</v>
      </c>
      <c r="D29" s="61">
        <f>'受講者申込書(○○県)'!$H$9</f>
        <v>0</v>
      </c>
      <c r="E29" s="61">
        <f>'受講者申込書(○○県)'!$Q$9</f>
        <v>0</v>
      </c>
      <c r="F29" s="11">
        <f>'受講者申込書(○○県)'!$H$10</f>
        <v>0</v>
      </c>
      <c r="G29" s="12">
        <f>'受講者申込書(○○県)'!$D$11</f>
        <v>0</v>
      </c>
      <c r="H29" s="13">
        <f>'受講者申込書(○○県)'!$R$11</f>
        <v>0</v>
      </c>
      <c r="I29" s="10" t="e">
        <f>'受講者申込書(○○県)'!#REF!</f>
        <v>#REF!</v>
      </c>
      <c r="J29" s="12" t="e">
        <f>'受講者申込書(○○県)'!#REF!</f>
        <v>#REF!</v>
      </c>
      <c r="K29" s="12" t="e">
        <f>'受講者申込書(○○県)'!#REF!</f>
        <v>#REF!</v>
      </c>
      <c r="L29" s="12" t="e">
        <f>'受講者申込書(○○県)'!#REF!&amp;'受講者申込書(○○県)'!#REF!&amp;'受講者申込書(○○県)'!#REF!&amp;'受講者申込書(○○県)'!#REF!&amp;'受講者申込書(○○県)'!#REF!&amp;'受講者申込書(○○県)'!#REF!&amp;'受講者申込書(○○県)'!#REF!</f>
        <v>#REF!</v>
      </c>
      <c r="M29" s="12" t="e">
        <f>'受講者申込書(○○県)'!#REF!</f>
        <v>#REF!</v>
      </c>
      <c r="N29" s="14" t="e">
        <f>'受講者申込書(○○県)'!#REF!</f>
        <v>#REF!</v>
      </c>
      <c r="O29" s="12" t="e">
        <f>'受講者申込書(○○県)'!#REF!</f>
        <v>#REF!</v>
      </c>
      <c r="P29" s="12" t="e">
        <f>'受講者申込書(○○県)'!#REF!</f>
        <v>#REF!</v>
      </c>
      <c r="Q29" s="12" t="e">
        <f>+'受講者申込書(○○県)'!#REF!</f>
        <v>#REF!</v>
      </c>
      <c r="R29" s="61" t="e">
        <f>'受講者申込書(○○県)'!#REF!</f>
        <v>#REF!</v>
      </c>
      <c r="S29" s="61" t="e">
        <f>'受講者申込書(○○県)'!#REF!</f>
        <v>#REF!</v>
      </c>
      <c r="T29" s="12" t="e">
        <f>'受講者申込書(○○県)'!#REF!</f>
        <v>#REF!</v>
      </c>
      <c r="U29" s="12" t="e">
        <f>'受講者申込書(○○県)'!#REF!</f>
        <v>#REF!</v>
      </c>
      <c r="V29" s="12" t="e">
        <f>'受講者申込書(○○県)'!#REF!</f>
        <v>#REF!</v>
      </c>
      <c r="W29" s="12" t="e">
        <f>'受講者申込書(○○県)'!#REF!</f>
        <v>#REF!</v>
      </c>
      <c r="X29" s="12" t="e">
        <f>IF('受講者申込書(○○県)'!#REF!="○",'受講者申込書(○○県)'!#REF!,IF('受講者申込書(○○県)'!#REF!="○",'受講者申込書(○○県)'!#REF!,IF('受講者申込書(○○県)'!#REF!="○",'受講者申込書(○○県)'!#REF!,"-")))</f>
        <v>#REF!</v>
      </c>
      <c r="Y29" s="12" t="e">
        <f>'受講者申込書(○○県)'!#REF!</f>
        <v>#REF!</v>
      </c>
      <c r="Z29" s="12" t="e">
        <f>IF('受講者申込書(○○県)'!#REF!="○",'受講者申込書(○○県)'!#REF!,IF('受講者申込書(○○県)'!#REF!="○",'受講者申込書(○○県)'!#REF!,'受講者申込書(○○県)'!#REF!))</f>
        <v>#REF!</v>
      </c>
      <c r="AA29" s="12" t="e">
        <f>IF('受講者申込書(○○県)'!#REF!="○",'受講者申込書(○○県)'!#REF!,IF('受講者申込書(○○県)'!#REF!="○",'受講者申込書(○○県)'!#REF!,IF('受講者申込書(○○県)'!#REF!="○",'受講者申込書(○○県)'!#REF!,IF('受講者申込書(○○県)'!#REF!="○",'受講者申込書(○○県)'!#REF!,'受講者申込書(○○県)'!#REF!))))</f>
        <v>#REF!</v>
      </c>
      <c r="AB29" s="14" t="e">
        <f>'受講者申込書(○○県)'!#REF!</f>
        <v>#REF!</v>
      </c>
      <c r="AC29" s="12" t="e">
        <f>'受講者申込書(○○県)'!#REF!</f>
        <v>#REF!</v>
      </c>
      <c r="AD29" s="12" t="e">
        <f>'受講者申込書(○○県)'!#REF!</f>
        <v>#REF!</v>
      </c>
      <c r="AE29" s="12" t="e">
        <f>'受講者申込書(○○県)'!#REF!</f>
        <v>#REF!</v>
      </c>
      <c r="AF29" s="12" t="e">
        <f>'受講者申込書(○○県)'!#REF!</f>
        <v>#REF!</v>
      </c>
      <c r="AG29" s="12" t="e">
        <f>'受講者申込書(○○県)'!#REF!</f>
        <v>#REF!</v>
      </c>
      <c r="AH29" s="12" t="e">
        <f>'受講者申込書(○○県)'!#REF!</f>
        <v>#REF!</v>
      </c>
      <c r="AI29" s="12"/>
      <c r="AJ29" s="12"/>
    </row>
    <row r="30" spans="1:36" s="15" customFormat="1" ht="37.5" customHeight="1">
      <c r="A30" s="8" t="e">
        <f t="shared" si="0"/>
        <v>#REF!</v>
      </c>
      <c r="B30" s="9">
        <f>'受講者申込書(○○県)'!$H$7</f>
        <v>0</v>
      </c>
      <c r="C30" s="10">
        <f>'受講者申込書(○○県)'!$H$8</f>
        <v>0</v>
      </c>
      <c r="D30" s="61">
        <f>'受講者申込書(○○県)'!$H$9</f>
        <v>0</v>
      </c>
      <c r="E30" s="61">
        <f>'受講者申込書(○○県)'!$Q$9</f>
        <v>0</v>
      </c>
      <c r="F30" s="11">
        <f>'受講者申込書(○○県)'!$H$10</f>
        <v>0</v>
      </c>
      <c r="G30" s="12">
        <f>'受講者申込書(○○県)'!$D$11</f>
        <v>0</v>
      </c>
      <c r="H30" s="13">
        <f>'受講者申込書(○○県)'!$R$11</f>
        <v>0</v>
      </c>
      <c r="I30" s="10" t="e">
        <f>'受講者申込書(○○県)'!#REF!</f>
        <v>#REF!</v>
      </c>
      <c r="J30" s="12" t="e">
        <f>'受講者申込書(○○県)'!#REF!</f>
        <v>#REF!</v>
      </c>
      <c r="K30" s="12" t="e">
        <f>'受講者申込書(○○県)'!#REF!</f>
        <v>#REF!</v>
      </c>
      <c r="L30" s="12" t="e">
        <f>'受講者申込書(○○県)'!#REF!&amp;'受講者申込書(○○県)'!#REF!&amp;'受講者申込書(○○県)'!#REF!&amp;'受講者申込書(○○県)'!#REF!&amp;'受講者申込書(○○県)'!#REF!&amp;'受講者申込書(○○県)'!#REF!&amp;'受講者申込書(○○県)'!#REF!</f>
        <v>#REF!</v>
      </c>
      <c r="M30" s="12" t="e">
        <f>'受講者申込書(○○県)'!#REF!</f>
        <v>#REF!</v>
      </c>
      <c r="N30" s="14" t="e">
        <f>'受講者申込書(○○県)'!#REF!</f>
        <v>#REF!</v>
      </c>
      <c r="O30" s="12" t="e">
        <f>'受講者申込書(○○県)'!#REF!</f>
        <v>#REF!</v>
      </c>
      <c r="P30" s="12" t="e">
        <f>'受講者申込書(○○県)'!#REF!</f>
        <v>#REF!</v>
      </c>
      <c r="Q30" s="12" t="e">
        <f>+'受講者申込書(○○県)'!#REF!</f>
        <v>#REF!</v>
      </c>
      <c r="R30" s="61" t="e">
        <f>'受講者申込書(○○県)'!#REF!</f>
        <v>#REF!</v>
      </c>
      <c r="S30" s="61" t="e">
        <f>'受講者申込書(○○県)'!#REF!</f>
        <v>#REF!</v>
      </c>
      <c r="T30" s="12" t="e">
        <f>'受講者申込書(○○県)'!#REF!</f>
        <v>#REF!</v>
      </c>
      <c r="U30" s="12" t="e">
        <f>'受講者申込書(○○県)'!#REF!</f>
        <v>#REF!</v>
      </c>
      <c r="V30" s="12" t="e">
        <f>'受講者申込書(○○県)'!#REF!</f>
        <v>#REF!</v>
      </c>
      <c r="W30" s="12" t="e">
        <f>'受講者申込書(○○県)'!#REF!</f>
        <v>#REF!</v>
      </c>
      <c r="X30" s="12" t="e">
        <f>IF('受講者申込書(○○県)'!#REF!="○",'受講者申込書(○○県)'!#REF!,IF('受講者申込書(○○県)'!#REF!="○",'受講者申込書(○○県)'!#REF!,IF('受講者申込書(○○県)'!#REF!="○",'受講者申込書(○○県)'!#REF!,"-")))</f>
        <v>#REF!</v>
      </c>
      <c r="Y30" s="12" t="e">
        <f>'受講者申込書(○○県)'!#REF!</f>
        <v>#REF!</v>
      </c>
      <c r="Z30" s="12" t="e">
        <f>IF('受講者申込書(○○県)'!#REF!="○",'受講者申込書(○○県)'!#REF!,IF('受講者申込書(○○県)'!#REF!="○",'受講者申込書(○○県)'!#REF!,'受講者申込書(○○県)'!#REF!))</f>
        <v>#REF!</v>
      </c>
      <c r="AA30" s="12" t="e">
        <f>IF('受講者申込書(○○県)'!#REF!="○",'受講者申込書(○○県)'!#REF!,IF('受講者申込書(○○県)'!#REF!="○",'受講者申込書(○○県)'!#REF!,IF('受講者申込書(○○県)'!#REF!="○",'受講者申込書(○○県)'!#REF!,IF('受講者申込書(○○県)'!#REF!="○",'受講者申込書(○○県)'!#REF!,'受講者申込書(○○県)'!#REF!))))</f>
        <v>#REF!</v>
      </c>
      <c r="AB30" s="14" t="e">
        <f>'受講者申込書(○○県)'!#REF!</f>
        <v>#REF!</v>
      </c>
      <c r="AC30" s="12" t="e">
        <f>'受講者申込書(○○県)'!#REF!</f>
        <v>#REF!</v>
      </c>
      <c r="AD30" s="12" t="e">
        <f>'受講者申込書(○○県)'!#REF!</f>
        <v>#REF!</v>
      </c>
      <c r="AE30" s="12" t="e">
        <f>'受講者申込書(○○県)'!#REF!</f>
        <v>#REF!</v>
      </c>
      <c r="AF30" s="12" t="e">
        <f>'受講者申込書(○○県)'!#REF!</f>
        <v>#REF!</v>
      </c>
      <c r="AG30" s="12" t="e">
        <f>'受講者申込書(○○県)'!#REF!</f>
        <v>#REF!</v>
      </c>
      <c r="AH30" s="12" t="e">
        <f>'受講者申込書(○○県)'!#REF!</f>
        <v>#REF!</v>
      </c>
      <c r="AI30" s="12"/>
      <c r="AJ30" s="12"/>
    </row>
    <row r="31" spans="1:36" s="15" customFormat="1" ht="37.5" customHeight="1">
      <c r="A31" s="8" t="e">
        <f>IF(I31=0,"",A30+1)</f>
        <v>#REF!</v>
      </c>
      <c r="B31" s="9">
        <f>'受講者申込書(○○県)'!$H$7</f>
        <v>0</v>
      </c>
      <c r="C31" s="10">
        <f>'受講者申込書(○○県)'!$H$8</f>
        <v>0</v>
      </c>
      <c r="D31" s="61">
        <f>'受講者申込書(○○県)'!$H$9</f>
        <v>0</v>
      </c>
      <c r="E31" s="61">
        <f>'受講者申込書(○○県)'!$Q$9</f>
        <v>0</v>
      </c>
      <c r="F31" s="11">
        <f>'受講者申込書(○○県)'!$H$10</f>
        <v>0</v>
      </c>
      <c r="G31" s="12">
        <f>'受講者申込書(○○県)'!$D$11</f>
        <v>0</v>
      </c>
      <c r="H31" s="13">
        <f>'受講者申込書(○○県)'!$R$11</f>
        <v>0</v>
      </c>
      <c r="I31" s="10" t="e">
        <f>'受講者申込書(○○県)'!#REF!</f>
        <v>#REF!</v>
      </c>
      <c r="J31" s="12" t="e">
        <f>'受講者申込書(○○県)'!#REF!</f>
        <v>#REF!</v>
      </c>
      <c r="K31" s="12" t="e">
        <f>'受講者申込書(○○県)'!#REF!</f>
        <v>#REF!</v>
      </c>
      <c r="L31" s="12" t="e">
        <f>'受講者申込書(○○県)'!#REF!&amp;'受講者申込書(○○県)'!#REF!&amp;'受講者申込書(○○県)'!#REF!&amp;'受講者申込書(○○県)'!#REF!&amp;'受講者申込書(○○県)'!#REF!&amp;'受講者申込書(○○県)'!#REF!&amp;'受講者申込書(○○県)'!#REF!</f>
        <v>#REF!</v>
      </c>
      <c r="M31" s="12" t="e">
        <f>'受講者申込書(○○県)'!#REF!</f>
        <v>#REF!</v>
      </c>
      <c r="N31" s="14" t="e">
        <f>'受講者申込書(○○県)'!#REF!</f>
        <v>#REF!</v>
      </c>
      <c r="O31" s="12" t="e">
        <f>'受講者申込書(○○県)'!#REF!</f>
        <v>#REF!</v>
      </c>
      <c r="P31" s="12" t="e">
        <f>'受講者申込書(○○県)'!#REF!</f>
        <v>#REF!</v>
      </c>
      <c r="Q31" s="12" t="e">
        <f>+'受講者申込書(○○県)'!#REF!</f>
        <v>#REF!</v>
      </c>
      <c r="R31" s="61" t="e">
        <f>'受講者申込書(○○県)'!#REF!</f>
        <v>#REF!</v>
      </c>
      <c r="S31" s="61" t="e">
        <f>'受講者申込書(○○県)'!#REF!</f>
        <v>#REF!</v>
      </c>
      <c r="T31" s="12" t="e">
        <f>'受講者申込書(○○県)'!#REF!</f>
        <v>#REF!</v>
      </c>
      <c r="U31" s="12" t="e">
        <f>'受講者申込書(○○県)'!#REF!</f>
        <v>#REF!</v>
      </c>
      <c r="V31" s="12" t="e">
        <f>'受講者申込書(○○県)'!#REF!</f>
        <v>#REF!</v>
      </c>
      <c r="W31" s="12" t="e">
        <f>'受講者申込書(○○県)'!#REF!</f>
        <v>#REF!</v>
      </c>
      <c r="X31" s="12" t="e">
        <f>IF('受講者申込書(○○県)'!#REF!="○",'受講者申込書(○○県)'!#REF!,IF('受講者申込書(○○県)'!#REF!="○",'受講者申込書(○○県)'!#REF!,IF('受講者申込書(○○県)'!#REF!="○",'受講者申込書(○○県)'!#REF!,"-")))</f>
        <v>#REF!</v>
      </c>
      <c r="Y31" s="12" t="e">
        <f>'受講者申込書(○○県)'!#REF!</f>
        <v>#REF!</v>
      </c>
      <c r="Z31" s="12" t="e">
        <f>IF('受講者申込書(○○県)'!#REF!="○",'受講者申込書(○○県)'!#REF!,IF('受講者申込書(○○県)'!#REF!="○",'受講者申込書(○○県)'!#REF!,'受講者申込書(○○県)'!#REF!))</f>
        <v>#REF!</v>
      </c>
      <c r="AA31" s="12" t="e">
        <f>IF('受講者申込書(○○県)'!#REF!="○",'受講者申込書(○○県)'!#REF!,IF('受講者申込書(○○県)'!#REF!="○",'受講者申込書(○○県)'!#REF!,IF('受講者申込書(○○県)'!#REF!="○",'受講者申込書(○○県)'!#REF!,IF('受講者申込書(○○県)'!#REF!="○",'受講者申込書(○○県)'!#REF!,'受講者申込書(○○県)'!#REF!))))</f>
        <v>#REF!</v>
      </c>
      <c r="AB31" s="14" t="e">
        <f>'受講者申込書(○○県)'!#REF!</f>
        <v>#REF!</v>
      </c>
      <c r="AC31" s="12" t="e">
        <f>'受講者申込書(○○県)'!#REF!</f>
        <v>#REF!</v>
      </c>
      <c r="AD31" s="12" t="e">
        <f>'受講者申込書(○○県)'!#REF!</f>
        <v>#REF!</v>
      </c>
      <c r="AE31" s="12" t="e">
        <f>'受講者申込書(○○県)'!#REF!</f>
        <v>#REF!</v>
      </c>
      <c r="AF31" s="12" t="e">
        <f>'受講者申込書(○○県)'!#REF!</f>
        <v>#REF!</v>
      </c>
      <c r="AG31" s="12" t="e">
        <f>'受講者申込書(○○県)'!#REF!</f>
        <v>#REF!</v>
      </c>
      <c r="AH31" s="12" t="e">
        <f>'受講者申込書(○○県)'!#REF!</f>
        <v>#REF!</v>
      </c>
      <c r="AI31" s="12"/>
      <c r="AJ31" s="12"/>
    </row>
  </sheetData>
  <autoFilter ref="A1:AJ1" xr:uid="{00000000-0009-0000-0000-000003000000}"/>
  <phoneticPr fontId="4"/>
  <hyperlinks>
    <hyperlink ref="F2" r:id="rId1" display="suzuki-masahiro@ncgg.go.jp" xr:uid="{00000000-0004-0000-0300-000000000000}"/>
    <hyperlink ref="F3" r:id="rId2" display="suzuki-masahiro@ncgg.go.jp" xr:uid="{00000000-0004-0000-0300-000001000000}"/>
    <hyperlink ref="F4" r:id="rId3" display="suzuki-masahiro@ncgg.go.jp" xr:uid="{00000000-0004-0000-0300-000002000000}"/>
    <hyperlink ref="F5" r:id="rId4" display="suzuki-masahiro@ncgg.go.jp" xr:uid="{00000000-0004-0000-0300-000003000000}"/>
    <hyperlink ref="F6" r:id="rId5" display="suzuki-masahiro@ncgg.go.jp" xr:uid="{00000000-0004-0000-0300-000004000000}"/>
    <hyperlink ref="F7" r:id="rId6" display="suzuki-masahiro@ncgg.go.jp" xr:uid="{00000000-0004-0000-0300-000005000000}"/>
    <hyperlink ref="F8" r:id="rId7" display="suzuki-masahiro@ncgg.go.jp" xr:uid="{00000000-0004-0000-0300-000006000000}"/>
    <hyperlink ref="F9" r:id="rId8" display="suzuki-masahiro@ncgg.go.jp" xr:uid="{00000000-0004-0000-0300-000007000000}"/>
    <hyperlink ref="F10" r:id="rId9" display="suzuki-masahiro@ncgg.go.jp" xr:uid="{00000000-0004-0000-0300-000008000000}"/>
    <hyperlink ref="F11" r:id="rId10" display="suzuki-masahiro@ncgg.go.jp" xr:uid="{00000000-0004-0000-0300-000009000000}"/>
    <hyperlink ref="F12" r:id="rId11" display="suzuki-masahiro@ncgg.go.jp" xr:uid="{00000000-0004-0000-0300-00000A000000}"/>
    <hyperlink ref="F13" r:id="rId12" display="suzuki-masahiro@ncgg.go.jp" xr:uid="{00000000-0004-0000-0300-00000B000000}"/>
    <hyperlink ref="F14" r:id="rId13" display="suzuki-masahiro@ncgg.go.jp" xr:uid="{00000000-0004-0000-0300-00000C000000}"/>
    <hyperlink ref="F15" r:id="rId14" display="suzuki-masahiro@ncgg.go.jp" xr:uid="{00000000-0004-0000-0300-00000D000000}"/>
    <hyperlink ref="F16" r:id="rId15" display="suzuki-masahiro@ncgg.go.jp" xr:uid="{00000000-0004-0000-0300-00000E000000}"/>
    <hyperlink ref="F17" r:id="rId16" display="suzuki-masahiro@ncgg.go.jp" xr:uid="{00000000-0004-0000-0300-00000F000000}"/>
    <hyperlink ref="F18" r:id="rId17" display="suzuki-masahiro@ncgg.go.jp" xr:uid="{00000000-0004-0000-0300-000010000000}"/>
    <hyperlink ref="F19" r:id="rId18" display="suzuki-masahiro@ncgg.go.jp" xr:uid="{00000000-0004-0000-0300-000011000000}"/>
    <hyperlink ref="F20" r:id="rId19" display="suzuki-masahiro@ncgg.go.jp" xr:uid="{00000000-0004-0000-0300-000012000000}"/>
    <hyperlink ref="F21" r:id="rId20" display="suzuki-masahiro@ncgg.go.jp" xr:uid="{00000000-0004-0000-0300-000013000000}"/>
    <hyperlink ref="F22" r:id="rId21" display="suzuki-masahiro@ncgg.go.jp" xr:uid="{00000000-0004-0000-0300-000014000000}"/>
    <hyperlink ref="F23" r:id="rId22" display="suzuki-masahiro@ncgg.go.jp" xr:uid="{00000000-0004-0000-0300-000015000000}"/>
    <hyperlink ref="F24" r:id="rId23" display="suzuki-masahiro@ncgg.go.jp" xr:uid="{00000000-0004-0000-0300-000016000000}"/>
    <hyperlink ref="F25" r:id="rId24" display="suzuki-masahiro@ncgg.go.jp" xr:uid="{00000000-0004-0000-0300-000017000000}"/>
    <hyperlink ref="F26" r:id="rId25" display="suzuki-masahiro@ncgg.go.jp" xr:uid="{00000000-0004-0000-0300-000018000000}"/>
    <hyperlink ref="F27" r:id="rId26" display="suzuki-masahiro@ncgg.go.jp" xr:uid="{00000000-0004-0000-0300-000019000000}"/>
    <hyperlink ref="F28" r:id="rId27" display="suzuki-masahiro@ncgg.go.jp" xr:uid="{00000000-0004-0000-0300-00001A000000}"/>
    <hyperlink ref="F29" r:id="rId28" display="suzuki-masahiro@ncgg.go.jp" xr:uid="{00000000-0004-0000-0300-00001B000000}"/>
    <hyperlink ref="F30" r:id="rId29" display="suzuki-masahiro@ncgg.go.jp" xr:uid="{00000000-0004-0000-0300-00001C000000}"/>
    <hyperlink ref="F31" r:id="rId30" display="suzuki-masahiro@ncgg.go.jp" xr:uid="{00000000-0004-0000-0300-00001D000000}"/>
  </hyperlinks>
  <pageMargins left="0.7" right="0.7" top="0.75" bottom="0.75" header="0.3" footer="0.3"/>
  <pageSetup paperSize="9" orientation="portrait" r:id="rId3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A176-072F-4986-A1F1-E0837CA67E33}">
  <sheetPr codeName="Sheet531"/>
  <dimension ref="A1:AP72"/>
  <sheetViews>
    <sheetView view="pageBreakPreview" zoomScale="85" zoomScaleNormal="85" zoomScaleSheetLayoutView="85" workbookViewId="0">
      <pane ySplit="6" topLeftCell="A7" activePane="bottomLeft" state="frozenSplit"/>
      <selection activeCell="B29" sqref="B29"/>
      <selection pane="bottomLeft" activeCell="H7" sqref="H7"/>
    </sheetView>
  </sheetViews>
  <sheetFormatPr defaultColWidth="9" defaultRowHeight="12"/>
  <cols>
    <col min="1" max="1" width="9" style="83"/>
    <col min="2" max="2" width="9" style="77"/>
    <col min="3" max="3" width="8.44140625" style="77" customWidth="1"/>
    <col min="4" max="4" width="10.44140625" style="77" customWidth="1"/>
    <col min="5" max="5" width="12.33203125" style="78" customWidth="1"/>
    <col min="6" max="6" width="17.6640625" style="77" customWidth="1"/>
    <col min="7" max="7" width="17.21875" style="77" customWidth="1"/>
    <col min="8" max="8" width="46.21875" style="79" customWidth="1"/>
    <col min="9" max="9" width="13" style="80" customWidth="1"/>
    <col min="10" max="10" width="16.44140625" style="80" customWidth="1"/>
    <col min="11" max="11" width="12.6640625" style="80" customWidth="1"/>
    <col min="12" max="12" width="9.77734375" style="77" customWidth="1"/>
    <col min="13" max="13" width="38.6640625" style="81" customWidth="1"/>
    <col min="14" max="15" width="23.88671875" style="81" customWidth="1"/>
    <col min="16" max="16" width="14.6640625" style="81" customWidth="1"/>
    <col min="17" max="17" width="10.6640625" style="82" customWidth="1"/>
    <col min="18" max="18" width="10.6640625" style="82" hidden="1" customWidth="1"/>
    <col min="19" max="19" width="25.21875" style="82" customWidth="1"/>
    <col min="20" max="20" width="9.109375" style="83" customWidth="1"/>
    <col min="21" max="21" width="39" style="82" customWidth="1"/>
    <col min="22" max="22" width="18.6640625" style="82" customWidth="1"/>
    <col min="23" max="23" width="10.6640625" style="80" customWidth="1"/>
    <col min="24" max="24" width="12.33203125" style="79" customWidth="1"/>
    <col min="25" max="25" width="12.21875" style="79" customWidth="1"/>
    <col min="26" max="26" width="30.77734375" style="84" customWidth="1"/>
    <col min="27" max="27" width="18.21875" style="77" customWidth="1"/>
    <col min="28" max="28" width="12.21875" style="82" customWidth="1"/>
    <col min="29" max="29" width="26.88671875" style="82" customWidth="1"/>
    <col min="30" max="32" width="22.77734375" style="82" customWidth="1"/>
    <col min="33" max="33" width="28" style="85" customWidth="1"/>
    <col min="34" max="34" width="9.88671875" style="77" customWidth="1"/>
    <col min="35" max="36" width="9" style="77"/>
    <col min="37" max="16384" width="9" style="83"/>
  </cols>
  <sheetData>
    <row r="1" spans="1:42">
      <c r="I1" s="80" t="s">
        <v>443</v>
      </c>
      <c r="J1" s="80" t="s">
        <v>444</v>
      </c>
      <c r="L1" s="77" t="s">
        <v>445</v>
      </c>
    </row>
    <row r="2" spans="1:42" ht="21.6">
      <c r="M2" s="82" t="s">
        <v>446</v>
      </c>
      <c r="N2" s="83" t="s">
        <v>447</v>
      </c>
      <c r="O2" s="83"/>
      <c r="P2" s="82" t="s">
        <v>448</v>
      </c>
      <c r="Q2" s="83" t="s">
        <v>449</v>
      </c>
      <c r="R2" s="83" t="s">
        <v>450</v>
      </c>
      <c r="S2" s="82" t="s">
        <v>451</v>
      </c>
      <c r="T2" s="83" t="s">
        <v>452</v>
      </c>
      <c r="U2" s="82" t="s">
        <v>453</v>
      </c>
      <c r="V2" s="82" t="s">
        <v>454</v>
      </c>
    </row>
    <row r="3" spans="1:42" ht="32.25" customHeight="1">
      <c r="C3" s="303" t="s">
        <v>455</v>
      </c>
      <c r="D3" s="303"/>
      <c r="E3" s="303"/>
      <c r="F3" s="303"/>
      <c r="G3" s="303"/>
      <c r="H3" s="303"/>
      <c r="I3" s="303"/>
      <c r="J3" s="303"/>
      <c r="K3" s="86"/>
      <c r="P3" s="83"/>
      <c r="Q3" s="83"/>
      <c r="R3" s="83"/>
      <c r="S3" s="83"/>
    </row>
    <row r="4" spans="1:42" ht="39" customHeight="1">
      <c r="C4" s="78"/>
      <c r="D4" s="83"/>
      <c r="H4" s="83"/>
      <c r="I4" s="83"/>
      <c r="J4" s="87" t="s">
        <v>456</v>
      </c>
      <c r="K4" s="87"/>
    </row>
    <row r="5" spans="1:42" s="91" customFormat="1" ht="20.25" customHeight="1">
      <c r="B5" s="78"/>
      <c r="C5" s="304" t="s">
        <v>457</v>
      </c>
      <c r="D5" s="304"/>
      <c r="E5" s="304"/>
      <c r="F5" s="304"/>
      <c r="G5" s="304"/>
      <c r="H5" s="304"/>
      <c r="I5" s="304"/>
      <c r="J5" s="88">
        <f>COUNTA(E7:E38)</f>
        <v>30</v>
      </c>
      <c r="K5" s="89"/>
      <c r="L5" s="90"/>
      <c r="M5" s="90"/>
      <c r="N5" s="90"/>
      <c r="O5" s="90"/>
      <c r="P5" s="90"/>
      <c r="Q5" s="90"/>
      <c r="R5" s="90"/>
      <c r="S5" s="90"/>
      <c r="U5" s="92"/>
      <c r="V5" s="92"/>
      <c r="W5" s="93"/>
      <c r="X5" s="94"/>
      <c r="Y5" s="94"/>
      <c r="Z5" s="95"/>
      <c r="AA5" s="78"/>
      <c r="AB5" s="92"/>
      <c r="AC5" s="92"/>
      <c r="AD5" s="92"/>
      <c r="AE5" s="92"/>
      <c r="AF5" s="92"/>
      <c r="AG5" s="96"/>
      <c r="AH5" s="78"/>
      <c r="AI5" s="78"/>
      <c r="AJ5" s="78"/>
    </row>
    <row r="6" spans="1:42" s="78" customFormat="1" ht="39" customHeight="1">
      <c r="A6" s="78" t="s">
        <v>458</v>
      </c>
      <c r="B6" s="93" t="s">
        <v>459</v>
      </c>
      <c r="C6" s="98" t="s">
        <v>460</v>
      </c>
      <c r="D6" s="98" t="s">
        <v>461</v>
      </c>
      <c r="E6" s="97" t="s">
        <v>462</v>
      </c>
      <c r="F6" s="97" t="s">
        <v>463</v>
      </c>
      <c r="G6" s="97" t="s">
        <v>464</v>
      </c>
      <c r="H6" s="98" t="s">
        <v>465</v>
      </c>
      <c r="I6" s="99" t="s">
        <v>466</v>
      </c>
      <c r="J6" s="99" t="s">
        <v>467</v>
      </c>
      <c r="K6" s="100" t="s">
        <v>468</v>
      </c>
      <c r="L6" s="101" t="s">
        <v>469</v>
      </c>
      <c r="M6" s="102" t="s">
        <v>470</v>
      </c>
      <c r="N6" s="102" t="s">
        <v>471</v>
      </c>
      <c r="O6" s="102" t="s">
        <v>472</v>
      </c>
      <c r="P6" s="102" t="s">
        <v>473</v>
      </c>
      <c r="Q6" s="103" t="s">
        <v>474</v>
      </c>
      <c r="R6" s="103" t="s">
        <v>475</v>
      </c>
      <c r="S6" s="103" t="s">
        <v>476</v>
      </c>
      <c r="T6" s="104" t="s">
        <v>469</v>
      </c>
      <c r="U6" s="105" t="s">
        <v>477</v>
      </c>
      <c r="V6" s="105" t="s">
        <v>478</v>
      </c>
      <c r="W6" s="105" t="s">
        <v>347</v>
      </c>
      <c r="X6" s="105" t="s">
        <v>479</v>
      </c>
      <c r="Y6" s="105" t="s">
        <v>352</v>
      </c>
      <c r="Z6" s="106" t="s">
        <v>480</v>
      </c>
      <c r="AA6" s="107" t="s">
        <v>481</v>
      </c>
      <c r="AB6" s="108" t="s">
        <v>482</v>
      </c>
      <c r="AC6" s="108" t="s">
        <v>483</v>
      </c>
      <c r="AD6" s="108" t="s">
        <v>484</v>
      </c>
      <c r="AE6" s="108" t="s">
        <v>485</v>
      </c>
      <c r="AF6" s="108" t="s">
        <v>486</v>
      </c>
      <c r="AG6" s="108" t="s">
        <v>487</v>
      </c>
      <c r="AH6" s="109" t="s">
        <v>488</v>
      </c>
      <c r="AI6" s="110" t="s">
        <v>489</v>
      </c>
      <c r="AJ6" s="110" t="s">
        <v>462</v>
      </c>
      <c r="AO6" s="125"/>
      <c r="AP6" s="125"/>
    </row>
    <row r="7" spans="1:42" s="78" customFormat="1" ht="30" customHeight="1">
      <c r="A7" s="78" t="str">
        <f>LEFT(J7,FIND("　",J7)-1)</f>
        <v>第0回</v>
      </c>
      <c r="B7" s="78" t="e">
        <f>VLOOKUP(D7,作成要領!$AR$6:$AS$72,2,FALSE)</f>
        <v>#N/A</v>
      </c>
      <c r="C7" s="110">
        <v>1</v>
      </c>
      <c r="D7" s="110"/>
      <c r="E7" s="110">
        <f>名簿!I2</f>
        <v>0</v>
      </c>
      <c r="F7" s="110" t="str">
        <f>名簿!J2</f>
        <v/>
      </c>
      <c r="G7" s="110" t="str">
        <f>名簿!L2</f>
        <v>昭和年月日</v>
      </c>
      <c r="H7" s="113" t="str">
        <f>名簿!P2&amp;"   "&amp;名簿!Q2</f>
        <v>0   0</v>
      </c>
      <c r="I7" s="100">
        <f>名簿!M2</f>
        <v>0</v>
      </c>
      <c r="J7" s="100" t="str">
        <f>"第"&amp;名簿!W2&amp;"回　"&amp;IF(RIGHT(名簿!X2,3)="18時","③",IF(RIGHT(名簿!X2,3)="15時","②",IF(RIGHT(名簿!X2,3)="30分","①","")))&amp;名簿!X2</f>
        <v>第0回　-</v>
      </c>
      <c r="K7" s="100"/>
      <c r="L7" s="114">
        <f>名簿!N2</f>
        <v>0</v>
      </c>
      <c r="M7" s="114">
        <f>名簿!O2</f>
        <v>0</v>
      </c>
      <c r="N7" s="115">
        <f>名簿!T2</f>
        <v>0</v>
      </c>
      <c r="O7" s="116"/>
      <c r="P7" s="115">
        <f>名簿!U2</f>
        <v>0</v>
      </c>
      <c r="Q7" s="117" t="str">
        <f>"第"&amp;名簿!W2&amp;"回　"&amp;名簿!X2</f>
        <v>第0回　-</v>
      </c>
      <c r="R7" s="117" t="str">
        <f>"第"&amp;名簿!Y2&amp;"回　"&amp;名簿!Z2</f>
        <v>第0回　16時～18時</v>
      </c>
      <c r="S7" s="117">
        <f>名簿!V2</f>
        <v>0</v>
      </c>
      <c r="T7" s="110">
        <f>名簿!B2</f>
        <v>0</v>
      </c>
      <c r="U7" s="118">
        <f>名簿!C2</f>
        <v>0</v>
      </c>
      <c r="V7" s="119">
        <f>名簿!G2</f>
        <v>0</v>
      </c>
      <c r="W7" s="119">
        <f>名簿!H2</f>
        <v>0</v>
      </c>
      <c r="X7" s="118">
        <f>名簿!D2</f>
        <v>0</v>
      </c>
      <c r="Y7" s="118">
        <f>名簿!E2</f>
        <v>0</v>
      </c>
      <c r="Z7" s="120">
        <f>名簿!F2</f>
        <v>0</v>
      </c>
      <c r="AA7" s="114">
        <f>名簿!AA2</f>
        <v>0</v>
      </c>
      <c r="AB7" s="117">
        <f>名簿!AB2</f>
        <v>0</v>
      </c>
      <c r="AC7" s="117">
        <f>名簿!AC2</f>
        <v>0</v>
      </c>
      <c r="AD7" s="117" t="str">
        <f>名簿!AE2&amp;"   "&amp;名簿!AF2</f>
        <v>0   0</v>
      </c>
      <c r="AE7" s="117">
        <f>名簿!AH2</f>
        <v>0</v>
      </c>
      <c r="AF7" s="117">
        <f>名簿!AG2</f>
        <v>0</v>
      </c>
      <c r="AG7" s="121"/>
      <c r="AH7" s="122"/>
      <c r="AI7" s="123"/>
      <c r="AJ7" s="110"/>
      <c r="AO7" s="125"/>
      <c r="AP7" s="125"/>
    </row>
    <row r="8" spans="1:42" s="78" customFormat="1" ht="30" customHeight="1">
      <c r="A8" s="78" t="e">
        <f t="shared" ref="A8:A36" si="0">LEFT(J8,FIND("　",J8)-1)</f>
        <v>#REF!</v>
      </c>
      <c r="B8" s="78" t="e">
        <f>VLOOKUP(D8,作成要領!$AR$6:$AS$72,2,FALSE)</f>
        <v>#N/A</v>
      </c>
      <c r="C8" s="110">
        <v>2</v>
      </c>
      <c r="D8" s="110"/>
      <c r="E8" s="110" t="e">
        <f>名簿!I3</f>
        <v>#REF!</v>
      </c>
      <c r="F8" s="110" t="e">
        <f>名簿!J3</f>
        <v>#REF!</v>
      </c>
      <c r="G8" s="110" t="e">
        <f>名簿!L3</f>
        <v>#REF!</v>
      </c>
      <c r="H8" s="113" t="e">
        <f>名簿!P3&amp;"   "&amp;名簿!Q3</f>
        <v>#REF!</v>
      </c>
      <c r="I8" s="100" t="e">
        <f>名簿!M3</f>
        <v>#REF!</v>
      </c>
      <c r="J8" s="100" t="e">
        <f>"第"&amp;名簿!W3&amp;"回　"&amp;IF(RIGHT(名簿!X3,3)="18時","③",IF(RIGHT(名簿!X3,3)="15時","②",IF(RIGHT(名簿!X3,3)="30分","①","")))&amp;名簿!X3</f>
        <v>#REF!</v>
      </c>
      <c r="K8" s="100"/>
      <c r="L8" s="114" t="e">
        <f>名簿!N3</f>
        <v>#REF!</v>
      </c>
      <c r="M8" s="114" t="e">
        <f>名簿!O3</f>
        <v>#REF!</v>
      </c>
      <c r="N8" s="115" t="e">
        <f>名簿!T3</f>
        <v>#REF!</v>
      </c>
      <c r="O8" s="116" t="s">
        <v>490</v>
      </c>
      <c r="P8" s="115" t="e">
        <f>名簿!U3</f>
        <v>#REF!</v>
      </c>
      <c r="Q8" s="117" t="e">
        <f>"第"&amp;名簿!W3&amp;"回　"&amp;名簿!X3</f>
        <v>#REF!</v>
      </c>
      <c r="R8" s="117" t="e">
        <f>"第"&amp;名簿!Y3&amp;"回　"&amp;名簿!Z3</f>
        <v>#REF!</v>
      </c>
      <c r="S8" s="117" t="e">
        <f>名簿!V3</f>
        <v>#REF!</v>
      </c>
      <c r="T8" s="110">
        <f>名簿!B3</f>
        <v>0</v>
      </c>
      <c r="U8" s="118">
        <f>名簿!C3</f>
        <v>0</v>
      </c>
      <c r="V8" s="119">
        <f>名簿!G3</f>
        <v>0</v>
      </c>
      <c r="W8" s="119">
        <f>名簿!H3</f>
        <v>0</v>
      </c>
      <c r="X8" s="118">
        <f>名簿!D3</f>
        <v>0</v>
      </c>
      <c r="Y8" s="118">
        <f>名簿!E3</f>
        <v>0</v>
      </c>
      <c r="Z8" s="120">
        <f>名簿!F3</f>
        <v>0</v>
      </c>
      <c r="AA8" s="114" t="e">
        <f>名簿!AA3</f>
        <v>#REF!</v>
      </c>
      <c r="AB8" s="117" t="e">
        <f>名簿!AB3</f>
        <v>#REF!</v>
      </c>
      <c r="AC8" s="117" t="e">
        <f>名簿!AC3</f>
        <v>#REF!</v>
      </c>
      <c r="AD8" s="117" t="e">
        <f>名簿!AE3&amp;"   "&amp;名簿!AF3</f>
        <v>#REF!</v>
      </c>
      <c r="AE8" s="117" t="e">
        <f>名簿!AH3</f>
        <v>#REF!</v>
      </c>
      <c r="AF8" s="117" t="e">
        <f>名簿!AG3</f>
        <v>#REF!</v>
      </c>
      <c r="AG8" s="121"/>
      <c r="AH8" s="122"/>
      <c r="AI8" s="123"/>
      <c r="AJ8" s="110"/>
      <c r="AO8" s="125"/>
      <c r="AP8" s="125"/>
    </row>
    <row r="9" spans="1:42" s="78" customFormat="1" ht="30" customHeight="1">
      <c r="A9" s="78" t="e">
        <f t="shared" si="0"/>
        <v>#REF!</v>
      </c>
      <c r="B9" s="78" t="e">
        <f>VLOOKUP(D9,作成要領!$AR$6:$AS$72,2,FALSE)</f>
        <v>#N/A</v>
      </c>
      <c r="C9" s="110">
        <v>3</v>
      </c>
      <c r="D9" s="110"/>
      <c r="E9" s="110" t="e">
        <f>名簿!I4</f>
        <v>#REF!</v>
      </c>
      <c r="F9" s="110" t="e">
        <f>名簿!J4</f>
        <v>#REF!</v>
      </c>
      <c r="G9" s="110" t="e">
        <f>名簿!L4</f>
        <v>#REF!</v>
      </c>
      <c r="H9" s="113" t="e">
        <f>名簿!P4&amp;"   "&amp;名簿!Q4</f>
        <v>#REF!</v>
      </c>
      <c r="I9" s="100" t="e">
        <f>名簿!M4</f>
        <v>#REF!</v>
      </c>
      <c r="J9" s="100" t="e">
        <f>"第"&amp;名簿!W4&amp;"回　"&amp;IF(RIGHT(名簿!X4,3)="18時","③",IF(RIGHT(名簿!X4,3)="15時","②",IF(RIGHT(名簿!X4,3)="30分","①","")))&amp;名簿!X4</f>
        <v>#REF!</v>
      </c>
      <c r="K9" s="100"/>
      <c r="L9" s="114" t="e">
        <f>名簿!N4</f>
        <v>#REF!</v>
      </c>
      <c r="M9" s="114" t="e">
        <f>名簿!O4</f>
        <v>#REF!</v>
      </c>
      <c r="N9" s="115" t="e">
        <f>名簿!T4</f>
        <v>#REF!</v>
      </c>
      <c r="O9" s="116" t="s">
        <v>490</v>
      </c>
      <c r="P9" s="115" t="e">
        <f>名簿!U4</f>
        <v>#REF!</v>
      </c>
      <c r="Q9" s="117" t="e">
        <f>"第"&amp;名簿!W4&amp;"回　"&amp;名簿!X4</f>
        <v>#REF!</v>
      </c>
      <c r="R9" s="117" t="e">
        <f>"第"&amp;名簿!Y4&amp;"回　"&amp;名簿!Z4</f>
        <v>#REF!</v>
      </c>
      <c r="S9" s="117" t="e">
        <f>名簿!V4</f>
        <v>#REF!</v>
      </c>
      <c r="T9" s="110">
        <f>名簿!B4</f>
        <v>0</v>
      </c>
      <c r="U9" s="118">
        <f>名簿!C4</f>
        <v>0</v>
      </c>
      <c r="V9" s="119">
        <f>名簿!G4</f>
        <v>0</v>
      </c>
      <c r="W9" s="119">
        <f>名簿!H4</f>
        <v>0</v>
      </c>
      <c r="X9" s="118">
        <f>名簿!D4</f>
        <v>0</v>
      </c>
      <c r="Y9" s="118">
        <f>名簿!E4</f>
        <v>0</v>
      </c>
      <c r="Z9" s="120">
        <f>名簿!F4</f>
        <v>0</v>
      </c>
      <c r="AA9" s="114" t="e">
        <f>名簿!AA4</f>
        <v>#REF!</v>
      </c>
      <c r="AB9" s="117" t="e">
        <f>名簿!AB4</f>
        <v>#REF!</v>
      </c>
      <c r="AC9" s="117" t="e">
        <f>名簿!AC4</f>
        <v>#REF!</v>
      </c>
      <c r="AD9" s="117" t="e">
        <f>名簿!AE4&amp;"   "&amp;名簿!AF4</f>
        <v>#REF!</v>
      </c>
      <c r="AE9" s="117" t="e">
        <f>名簿!AH4</f>
        <v>#REF!</v>
      </c>
      <c r="AF9" s="117" t="e">
        <f>名簿!AG4</f>
        <v>#REF!</v>
      </c>
      <c r="AG9" s="121"/>
      <c r="AH9" s="122"/>
      <c r="AI9" s="123"/>
      <c r="AJ9" s="110"/>
      <c r="AO9" s="125"/>
      <c r="AP9" s="125"/>
    </row>
    <row r="10" spans="1:42" s="78" customFormat="1" ht="30" customHeight="1">
      <c r="A10" s="78" t="e">
        <f t="shared" si="0"/>
        <v>#REF!</v>
      </c>
      <c r="B10" s="78" t="e">
        <f>VLOOKUP(D10,作成要領!$AR$6:$AS$72,2,FALSE)</f>
        <v>#N/A</v>
      </c>
      <c r="C10" s="110">
        <v>4</v>
      </c>
      <c r="D10" s="110"/>
      <c r="E10" s="110" t="e">
        <f>名簿!I5</f>
        <v>#REF!</v>
      </c>
      <c r="F10" s="110" t="e">
        <f>名簿!J5</f>
        <v>#REF!</v>
      </c>
      <c r="G10" s="110" t="e">
        <f>名簿!L5</f>
        <v>#REF!</v>
      </c>
      <c r="H10" s="113" t="e">
        <f>名簿!P5&amp;"   "&amp;名簿!Q5</f>
        <v>#REF!</v>
      </c>
      <c r="I10" s="100" t="e">
        <f>名簿!M5</f>
        <v>#REF!</v>
      </c>
      <c r="J10" s="100" t="e">
        <f>"第"&amp;名簿!W5&amp;"回　"&amp;IF(RIGHT(名簿!X5,3)="18時","③",IF(RIGHT(名簿!X5,3)="15時","②",IF(RIGHT(名簿!X5,3)="30分","①","")))&amp;名簿!X5</f>
        <v>#REF!</v>
      </c>
      <c r="K10" s="100"/>
      <c r="L10" s="114" t="e">
        <f>名簿!N5</f>
        <v>#REF!</v>
      </c>
      <c r="M10" s="114" t="e">
        <f>名簿!O5</f>
        <v>#REF!</v>
      </c>
      <c r="N10" s="115" t="e">
        <f>名簿!T5</f>
        <v>#REF!</v>
      </c>
      <c r="O10" s="116" t="s">
        <v>490</v>
      </c>
      <c r="P10" s="115" t="e">
        <f>名簿!U5</f>
        <v>#REF!</v>
      </c>
      <c r="Q10" s="117" t="e">
        <f>"第"&amp;名簿!W5&amp;"回　"&amp;名簿!X5</f>
        <v>#REF!</v>
      </c>
      <c r="R10" s="117" t="e">
        <f>"第"&amp;名簿!Y5&amp;"回　"&amp;名簿!Z5</f>
        <v>#REF!</v>
      </c>
      <c r="S10" s="117" t="e">
        <f>名簿!V5</f>
        <v>#REF!</v>
      </c>
      <c r="T10" s="110">
        <f>名簿!B5</f>
        <v>0</v>
      </c>
      <c r="U10" s="118">
        <f>名簿!C5</f>
        <v>0</v>
      </c>
      <c r="V10" s="119">
        <f>名簿!G5</f>
        <v>0</v>
      </c>
      <c r="W10" s="119">
        <f>名簿!H5</f>
        <v>0</v>
      </c>
      <c r="X10" s="118">
        <f>名簿!D5</f>
        <v>0</v>
      </c>
      <c r="Y10" s="118">
        <f>名簿!E5</f>
        <v>0</v>
      </c>
      <c r="Z10" s="120">
        <f>名簿!F5</f>
        <v>0</v>
      </c>
      <c r="AA10" s="114" t="e">
        <f>名簿!AA5</f>
        <v>#REF!</v>
      </c>
      <c r="AB10" s="117" t="e">
        <f>名簿!AB5</f>
        <v>#REF!</v>
      </c>
      <c r="AC10" s="117" t="e">
        <f>名簿!AC5</f>
        <v>#REF!</v>
      </c>
      <c r="AD10" s="117" t="e">
        <f>名簿!AE5&amp;"   "&amp;名簿!AF5</f>
        <v>#REF!</v>
      </c>
      <c r="AE10" s="117" t="e">
        <f>名簿!AH5</f>
        <v>#REF!</v>
      </c>
      <c r="AF10" s="117" t="e">
        <f>名簿!AG5</f>
        <v>#REF!</v>
      </c>
      <c r="AG10" s="121"/>
      <c r="AH10" s="122"/>
      <c r="AI10" s="123"/>
      <c r="AJ10" s="110"/>
      <c r="AO10" s="125"/>
      <c r="AP10" s="125"/>
    </row>
    <row r="11" spans="1:42" s="78" customFormat="1" ht="30" customHeight="1">
      <c r="A11" s="78" t="e">
        <f t="shared" si="0"/>
        <v>#REF!</v>
      </c>
      <c r="B11" s="78" t="e">
        <f>VLOOKUP(D11,作成要領!$AR$6:$AS$72,2,FALSE)</f>
        <v>#N/A</v>
      </c>
      <c r="C11" s="110">
        <v>5</v>
      </c>
      <c r="D11" s="110"/>
      <c r="E11" s="110" t="e">
        <f>名簿!I6</f>
        <v>#REF!</v>
      </c>
      <c r="F11" s="110" t="e">
        <f>名簿!J6</f>
        <v>#REF!</v>
      </c>
      <c r="G11" s="110" t="e">
        <f>名簿!L6</f>
        <v>#REF!</v>
      </c>
      <c r="H11" s="113" t="e">
        <f>名簿!P6&amp;"   "&amp;名簿!Q6</f>
        <v>#REF!</v>
      </c>
      <c r="I11" s="100" t="e">
        <f>名簿!M6</f>
        <v>#REF!</v>
      </c>
      <c r="J11" s="100" t="e">
        <f>"第"&amp;名簿!W6&amp;"回　"&amp;IF(RIGHT(名簿!X6,3)="18時","③",IF(RIGHT(名簿!X6,3)="15時","②",IF(RIGHT(名簿!X6,3)="30分","①","")))&amp;名簿!X6</f>
        <v>#REF!</v>
      </c>
      <c r="K11" s="100"/>
      <c r="L11" s="114" t="e">
        <f>名簿!N6</f>
        <v>#REF!</v>
      </c>
      <c r="M11" s="114" t="e">
        <f>名簿!O6</f>
        <v>#REF!</v>
      </c>
      <c r="N11" s="115" t="e">
        <f>名簿!T6</f>
        <v>#REF!</v>
      </c>
      <c r="O11" s="116" t="s">
        <v>490</v>
      </c>
      <c r="P11" s="115" t="e">
        <f>名簿!U6</f>
        <v>#REF!</v>
      </c>
      <c r="Q11" s="117" t="e">
        <f>"第"&amp;名簿!W6&amp;"回　"&amp;名簿!X6</f>
        <v>#REF!</v>
      </c>
      <c r="R11" s="117" t="e">
        <f>"第"&amp;名簿!Y6&amp;"回　"&amp;名簿!Z6</f>
        <v>#REF!</v>
      </c>
      <c r="S11" s="117" t="e">
        <f>名簿!V6</f>
        <v>#REF!</v>
      </c>
      <c r="T11" s="110">
        <f>名簿!B6</f>
        <v>0</v>
      </c>
      <c r="U11" s="118">
        <f>名簿!C6</f>
        <v>0</v>
      </c>
      <c r="V11" s="119">
        <f>名簿!G6</f>
        <v>0</v>
      </c>
      <c r="W11" s="119">
        <f>名簿!H6</f>
        <v>0</v>
      </c>
      <c r="X11" s="118">
        <f>名簿!D6</f>
        <v>0</v>
      </c>
      <c r="Y11" s="118">
        <f>名簿!E6</f>
        <v>0</v>
      </c>
      <c r="Z11" s="120">
        <f>名簿!F6</f>
        <v>0</v>
      </c>
      <c r="AA11" s="114" t="e">
        <f>名簿!AA6</f>
        <v>#REF!</v>
      </c>
      <c r="AB11" s="117" t="e">
        <f>名簿!AB6</f>
        <v>#REF!</v>
      </c>
      <c r="AC11" s="117" t="e">
        <f>名簿!AC6</f>
        <v>#REF!</v>
      </c>
      <c r="AD11" s="117" t="e">
        <f>名簿!AE6&amp;"   "&amp;名簿!AF6</f>
        <v>#REF!</v>
      </c>
      <c r="AE11" s="117" t="e">
        <f>名簿!AH6</f>
        <v>#REF!</v>
      </c>
      <c r="AF11" s="117" t="e">
        <f>名簿!AG6</f>
        <v>#REF!</v>
      </c>
      <c r="AG11" s="121"/>
      <c r="AH11" s="122"/>
      <c r="AI11" s="123"/>
      <c r="AJ11" s="110"/>
      <c r="AO11" s="125"/>
      <c r="AP11" s="125"/>
    </row>
    <row r="12" spans="1:42" s="78" customFormat="1" ht="30" customHeight="1">
      <c r="A12" s="78" t="e">
        <f t="shared" si="0"/>
        <v>#REF!</v>
      </c>
      <c r="B12" s="78" t="e">
        <f>VLOOKUP(D12,作成要領!$AR$6:$AS$72,2,FALSE)</f>
        <v>#N/A</v>
      </c>
      <c r="C12" s="110">
        <v>6</v>
      </c>
      <c r="D12" s="110"/>
      <c r="E12" s="110" t="e">
        <f>名簿!I7</f>
        <v>#REF!</v>
      </c>
      <c r="F12" s="110" t="e">
        <f>名簿!J7</f>
        <v>#REF!</v>
      </c>
      <c r="G12" s="110" t="e">
        <f>名簿!L7</f>
        <v>#REF!</v>
      </c>
      <c r="H12" s="113" t="e">
        <f>名簿!P7&amp;"   "&amp;名簿!Q7</f>
        <v>#REF!</v>
      </c>
      <c r="I12" s="100" t="e">
        <f>名簿!M7</f>
        <v>#REF!</v>
      </c>
      <c r="J12" s="100" t="e">
        <f>"第"&amp;名簿!W7&amp;"回　"&amp;IF(RIGHT(名簿!X7,3)="18時","③",IF(RIGHT(名簿!X7,3)="15時","②",IF(RIGHT(名簿!X7,3)="30分","①","")))&amp;名簿!X7</f>
        <v>#REF!</v>
      </c>
      <c r="K12" s="100"/>
      <c r="L12" s="114" t="e">
        <f>名簿!N7</f>
        <v>#REF!</v>
      </c>
      <c r="M12" s="114" t="e">
        <f>名簿!O7</f>
        <v>#REF!</v>
      </c>
      <c r="N12" s="115" t="e">
        <f>名簿!T7</f>
        <v>#REF!</v>
      </c>
      <c r="O12" s="116" t="s">
        <v>490</v>
      </c>
      <c r="P12" s="115" t="e">
        <f>名簿!U7</f>
        <v>#REF!</v>
      </c>
      <c r="Q12" s="117" t="e">
        <f>"第"&amp;名簿!W7&amp;"回　"&amp;名簿!X7</f>
        <v>#REF!</v>
      </c>
      <c r="R12" s="117" t="e">
        <f>"第"&amp;名簿!Y7&amp;"回　"&amp;名簿!Z7</f>
        <v>#REF!</v>
      </c>
      <c r="S12" s="117" t="e">
        <f>名簿!V7</f>
        <v>#REF!</v>
      </c>
      <c r="T12" s="110">
        <f>名簿!B7</f>
        <v>0</v>
      </c>
      <c r="U12" s="118">
        <f>名簿!C7</f>
        <v>0</v>
      </c>
      <c r="V12" s="119">
        <f>名簿!G7</f>
        <v>0</v>
      </c>
      <c r="W12" s="119">
        <f>名簿!H7</f>
        <v>0</v>
      </c>
      <c r="X12" s="118">
        <f>名簿!D7</f>
        <v>0</v>
      </c>
      <c r="Y12" s="118">
        <f>名簿!E7</f>
        <v>0</v>
      </c>
      <c r="Z12" s="120">
        <f>名簿!F7</f>
        <v>0</v>
      </c>
      <c r="AA12" s="114" t="e">
        <f>名簿!AA7</f>
        <v>#REF!</v>
      </c>
      <c r="AB12" s="117" t="e">
        <f>名簿!AB7</f>
        <v>#REF!</v>
      </c>
      <c r="AC12" s="117" t="e">
        <f>名簿!AC7</f>
        <v>#REF!</v>
      </c>
      <c r="AD12" s="117" t="e">
        <f>名簿!AE7&amp;"   "&amp;名簿!AF7</f>
        <v>#REF!</v>
      </c>
      <c r="AE12" s="117" t="e">
        <f>名簿!AH7</f>
        <v>#REF!</v>
      </c>
      <c r="AF12" s="117" t="e">
        <f>名簿!AG7</f>
        <v>#REF!</v>
      </c>
      <c r="AG12" s="121"/>
      <c r="AH12" s="122"/>
      <c r="AI12" s="123"/>
      <c r="AJ12" s="110"/>
      <c r="AO12" s="125"/>
      <c r="AP12" s="125"/>
    </row>
    <row r="13" spans="1:42" s="78" customFormat="1" ht="30" customHeight="1">
      <c r="A13" s="78" t="e">
        <f t="shared" si="0"/>
        <v>#REF!</v>
      </c>
      <c r="B13" s="78" t="e">
        <f>VLOOKUP(D13,作成要領!$AR$6:$AS$72,2,FALSE)</f>
        <v>#N/A</v>
      </c>
      <c r="C13" s="110">
        <v>7</v>
      </c>
      <c r="D13" s="110"/>
      <c r="E13" s="110" t="e">
        <f>名簿!I8</f>
        <v>#REF!</v>
      </c>
      <c r="F13" s="110" t="e">
        <f>名簿!J8</f>
        <v>#REF!</v>
      </c>
      <c r="G13" s="110" t="e">
        <f>名簿!L8</f>
        <v>#REF!</v>
      </c>
      <c r="H13" s="113" t="e">
        <f>名簿!P8&amp;"   "&amp;名簿!Q8</f>
        <v>#REF!</v>
      </c>
      <c r="I13" s="100" t="e">
        <f>名簿!M8</f>
        <v>#REF!</v>
      </c>
      <c r="J13" s="100" t="e">
        <f>"第"&amp;名簿!W8&amp;"回　"&amp;IF(RIGHT(名簿!X8,3)="18時","③",IF(RIGHT(名簿!X8,3)="15時","②",IF(RIGHT(名簿!X8,3)="30分","①","")))&amp;名簿!X8</f>
        <v>#REF!</v>
      </c>
      <c r="K13" s="100"/>
      <c r="L13" s="114" t="e">
        <f>名簿!N8</f>
        <v>#REF!</v>
      </c>
      <c r="M13" s="114" t="e">
        <f>名簿!O8</f>
        <v>#REF!</v>
      </c>
      <c r="N13" s="115" t="e">
        <f>名簿!T8</f>
        <v>#REF!</v>
      </c>
      <c r="O13" s="116" t="s">
        <v>490</v>
      </c>
      <c r="P13" s="115" t="e">
        <f>名簿!U8</f>
        <v>#REF!</v>
      </c>
      <c r="Q13" s="117" t="e">
        <f>"第"&amp;名簿!W8&amp;"回　"&amp;名簿!X8</f>
        <v>#REF!</v>
      </c>
      <c r="R13" s="117" t="e">
        <f>"第"&amp;名簿!Y8&amp;"回　"&amp;名簿!Z8</f>
        <v>#REF!</v>
      </c>
      <c r="S13" s="117" t="e">
        <f>名簿!V8</f>
        <v>#REF!</v>
      </c>
      <c r="T13" s="110">
        <f>名簿!B8</f>
        <v>0</v>
      </c>
      <c r="U13" s="118">
        <f>名簿!C8</f>
        <v>0</v>
      </c>
      <c r="V13" s="119">
        <f>名簿!G8</f>
        <v>0</v>
      </c>
      <c r="W13" s="119">
        <f>名簿!H8</f>
        <v>0</v>
      </c>
      <c r="X13" s="118">
        <f>名簿!D8</f>
        <v>0</v>
      </c>
      <c r="Y13" s="118">
        <f>名簿!E8</f>
        <v>0</v>
      </c>
      <c r="Z13" s="120">
        <f>名簿!F8</f>
        <v>0</v>
      </c>
      <c r="AA13" s="114" t="e">
        <f>名簿!AA8</f>
        <v>#REF!</v>
      </c>
      <c r="AB13" s="117" t="e">
        <f>名簿!AB8</f>
        <v>#REF!</v>
      </c>
      <c r="AC13" s="117" t="e">
        <f>名簿!AC8</f>
        <v>#REF!</v>
      </c>
      <c r="AD13" s="117" t="e">
        <f>名簿!AE8&amp;"   "&amp;名簿!AF8</f>
        <v>#REF!</v>
      </c>
      <c r="AE13" s="117" t="e">
        <f>名簿!AH8</f>
        <v>#REF!</v>
      </c>
      <c r="AF13" s="117" t="e">
        <f>名簿!AG8</f>
        <v>#REF!</v>
      </c>
      <c r="AG13" s="121"/>
      <c r="AH13" s="122"/>
      <c r="AI13" s="123"/>
      <c r="AJ13" s="110"/>
      <c r="AO13" s="125"/>
      <c r="AP13" s="125"/>
    </row>
    <row r="14" spans="1:42" s="78" customFormat="1" ht="30" customHeight="1">
      <c r="A14" s="78" t="e">
        <f t="shared" si="0"/>
        <v>#REF!</v>
      </c>
      <c r="B14" s="78" t="e">
        <f>VLOOKUP(D14,作成要領!$AR$6:$AS$72,2,FALSE)</f>
        <v>#N/A</v>
      </c>
      <c r="C14" s="110">
        <v>8</v>
      </c>
      <c r="D14" s="110"/>
      <c r="E14" s="110" t="e">
        <f>名簿!I9</f>
        <v>#REF!</v>
      </c>
      <c r="F14" s="110" t="e">
        <f>名簿!J9</f>
        <v>#REF!</v>
      </c>
      <c r="G14" s="110" t="e">
        <f>名簿!L9</f>
        <v>#REF!</v>
      </c>
      <c r="H14" s="113" t="e">
        <f>名簿!P9&amp;"   "&amp;名簿!Q9</f>
        <v>#REF!</v>
      </c>
      <c r="I14" s="100" t="e">
        <f>名簿!M9</f>
        <v>#REF!</v>
      </c>
      <c r="J14" s="100" t="e">
        <f>"第"&amp;名簿!W9&amp;"回　"&amp;IF(RIGHT(名簿!X9,3)="18時","③",IF(RIGHT(名簿!X9,3)="15時","②",IF(RIGHT(名簿!X9,3)="30分","①","")))&amp;名簿!X9</f>
        <v>#REF!</v>
      </c>
      <c r="K14" s="100"/>
      <c r="L14" s="114" t="e">
        <f>名簿!N9</f>
        <v>#REF!</v>
      </c>
      <c r="M14" s="114" t="e">
        <f>名簿!O9</f>
        <v>#REF!</v>
      </c>
      <c r="N14" s="115" t="e">
        <f>名簿!T9</f>
        <v>#REF!</v>
      </c>
      <c r="O14" s="116" t="s">
        <v>490</v>
      </c>
      <c r="P14" s="115" t="e">
        <f>名簿!U9</f>
        <v>#REF!</v>
      </c>
      <c r="Q14" s="117" t="e">
        <f>"第"&amp;名簿!W9&amp;"回　"&amp;名簿!X9</f>
        <v>#REF!</v>
      </c>
      <c r="R14" s="117" t="e">
        <f>"第"&amp;名簿!Y9&amp;"回　"&amp;名簿!Z9</f>
        <v>#REF!</v>
      </c>
      <c r="S14" s="117" t="e">
        <f>名簿!V9</f>
        <v>#REF!</v>
      </c>
      <c r="T14" s="110">
        <f>名簿!B9</f>
        <v>0</v>
      </c>
      <c r="U14" s="118">
        <f>名簿!C9</f>
        <v>0</v>
      </c>
      <c r="V14" s="119">
        <f>名簿!G9</f>
        <v>0</v>
      </c>
      <c r="W14" s="119">
        <f>名簿!H9</f>
        <v>0</v>
      </c>
      <c r="X14" s="118">
        <f>名簿!D9</f>
        <v>0</v>
      </c>
      <c r="Y14" s="118">
        <f>名簿!E9</f>
        <v>0</v>
      </c>
      <c r="Z14" s="120">
        <f>名簿!F9</f>
        <v>0</v>
      </c>
      <c r="AA14" s="114" t="e">
        <f>名簿!AA9</f>
        <v>#REF!</v>
      </c>
      <c r="AB14" s="117" t="e">
        <f>名簿!AB9</f>
        <v>#REF!</v>
      </c>
      <c r="AC14" s="117" t="e">
        <f>名簿!AC9</f>
        <v>#REF!</v>
      </c>
      <c r="AD14" s="117" t="e">
        <f>名簿!AE9&amp;"   "&amp;名簿!AF9</f>
        <v>#REF!</v>
      </c>
      <c r="AE14" s="117" t="e">
        <f>名簿!AH9</f>
        <v>#REF!</v>
      </c>
      <c r="AF14" s="117" t="e">
        <f>名簿!AG9</f>
        <v>#REF!</v>
      </c>
      <c r="AG14" s="117"/>
      <c r="AH14" s="122"/>
      <c r="AI14" s="123"/>
      <c r="AJ14" s="110"/>
      <c r="AO14" s="125"/>
      <c r="AP14" s="125"/>
    </row>
    <row r="15" spans="1:42" s="78" customFormat="1" ht="30" customHeight="1">
      <c r="A15" s="78" t="e">
        <f t="shared" si="0"/>
        <v>#REF!</v>
      </c>
      <c r="B15" s="78" t="e">
        <f>VLOOKUP(D15,作成要領!$AR$6:$AS$72,2,FALSE)</f>
        <v>#N/A</v>
      </c>
      <c r="C15" s="110">
        <v>9</v>
      </c>
      <c r="D15" s="110"/>
      <c r="E15" s="110" t="e">
        <f>名簿!I10</f>
        <v>#REF!</v>
      </c>
      <c r="F15" s="110" t="e">
        <f>名簿!J10</f>
        <v>#REF!</v>
      </c>
      <c r="G15" s="110" t="e">
        <f>名簿!L10</f>
        <v>#REF!</v>
      </c>
      <c r="H15" s="113" t="e">
        <f>名簿!P10&amp;"   "&amp;名簿!Q10</f>
        <v>#REF!</v>
      </c>
      <c r="I15" s="100" t="e">
        <f>名簿!M10</f>
        <v>#REF!</v>
      </c>
      <c r="J15" s="100" t="e">
        <f>"第"&amp;名簿!W10&amp;"回　"&amp;IF(RIGHT(名簿!X10,3)="18時","③",IF(RIGHT(名簿!X10,3)="15時","②",IF(RIGHT(名簿!X10,3)="30分","①","")))&amp;名簿!X10</f>
        <v>#REF!</v>
      </c>
      <c r="K15" s="100"/>
      <c r="L15" s="114" t="e">
        <f>名簿!N10</f>
        <v>#REF!</v>
      </c>
      <c r="M15" s="114" t="e">
        <f>名簿!O10</f>
        <v>#REF!</v>
      </c>
      <c r="N15" s="115" t="e">
        <f>名簿!T10</f>
        <v>#REF!</v>
      </c>
      <c r="O15" s="116" t="s">
        <v>490</v>
      </c>
      <c r="P15" s="115" t="e">
        <f>名簿!U10</f>
        <v>#REF!</v>
      </c>
      <c r="Q15" s="117" t="e">
        <f>"第"&amp;名簿!W10&amp;"回　"&amp;名簿!X10</f>
        <v>#REF!</v>
      </c>
      <c r="R15" s="117" t="e">
        <f>"第"&amp;名簿!Y10&amp;"回　"&amp;名簿!Z10</f>
        <v>#REF!</v>
      </c>
      <c r="S15" s="117" t="e">
        <f>名簿!V10</f>
        <v>#REF!</v>
      </c>
      <c r="T15" s="110">
        <f>名簿!B10</f>
        <v>0</v>
      </c>
      <c r="U15" s="118">
        <f>名簿!C10</f>
        <v>0</v>
      </c>
      <c r="V15" s="119">
        <f>名簿!G10</f>
        <v>0</v>
      </c>
      <c r="W15" s="119">
        <f>名簿!H10</f>
        <v>0</v>
      </c>
      <c r="X15" s="118">
        <f>名簿!D10</f>
        <v>0</v>
      </c>
      <c r="Y15" s="118">
        <f>名簿!E10</f>
        <v>0</v>
      </c>
      <c r="Z15" s="120">
        <f>名簿!F10</f>
        <v>0</v>
      </c>
      <c r="AA15" s="114" t="e">
        <f>名簿!AA10</f>
        <v>#REF!</v>
      </c>
      <c r="AB15" s="117" t="e">
        <f>名簿!AB10</f>
        <v>#REF!</v>
      </c>
      <c r="AC15" s="117" t="e">
        <f>名簿!AC10</f>
        <v>#REF!</v>
      </c>
      <c r="AD15" s="117" t="e">
        <f>名簿!AE10&amp;"   "&amp;名簿!AF10</f>
        <v>#REF!</v>
      </c>
      <c r="AE15" s="117" t="e">
        <f>名簿!AH10</f>
        <v>#REF!</v>
      </c>
      <c r="AF15" s="117" t="e">
        <f>名簿!AG10</f>
        <v>#REF!</v>
      </c>
      <c r="AG15" s="121"/>
      <c r="AH15" s="122"/>
      <c r="AI15" s="123"/>
      <c r="AJ15" s="110"/>
      <c r="AO15" s="125"/>
      <c r="AP15" s="125"/>
    </row>
    <row r="16" spans="1:42" s="78" customFormat="1" ht="30" customHeight="1">
      <c r="A16" s="78" t="e">
        <f t="shared" si="0"/>
        <v>#REF!</v>
      </c>
      <c r="B16" s="78" t="e">
        <f>VLOOKUP(D16,作成要領!$AR$6:$AS$72,2,FALSE)</f>
        <v>#N/A</v>
      </c>
      <c r="C16" s="110">
        <v>10</v>
      </c>
      <c r="D16" s="110"/>
      <c r="E16" s="110" t="e">
        <f>名簿!I11</f>
        <v>#REF!</v>
      </c>
      <c r="F16" s="110" t="e">
        <f>名簿!J11</f>
        <v>#REF!</v>
      </c>
      <c r="G16" s="110" t="e">
        <f>名簿!L11</f>
        <v>#REF!</v>
      </c>
      <c r="H16" s="113" t="e">
        <f>名簿!P11&amp;"   "&amp;名簿!Q11</f>
        <v>#REF!</v>
      </c>
      <c r="I16" s="100" t="e">
        <f>名簿!M11</f>
        <v>#REF!</v>
      </c>
      <c r="J16" s="100" t="e">
        <f>"第"&amp;名簿!W11&amp;"回　"&amp;IF(RIGHT(名簿!X11,3)="18時","③",IF(RIGHT(名簿!X11,3)="15時","②",IF(RIGHT(名簿!X11,3)="30分","①","")))&amp;名簿!X11</f>
        <v>#REF!</v>
      </c>
      <c r="K16" s="100"/>
      <c r="L16" s="114" t="e">
        <f>名簿!N11</f>
        <v>#REF!</v>
      </c>
      <c r="M16" s="114" t="e">
        <f>名簿!O11</f>
        <v>#REF!</v>
      </c>
      <c r="N16" s="115" t="e">
        <f>名簿!T11</f>
        <v>#REF!</v>
      </c>
      <c r="O16" s="116" t="s">
        <v>490</v>
      </c>
      <c r="P16" s="115" t="e">
        <f>名簿!U11</f>
        <v>#REF!</v>
      </c>
      <c r="Q16" s="117" t="e">
        <f>"第"&amp;名簿!W11&amp;"回　"&amp;名簿!X11</f>
        <v>#REF!</v>
      </c>
      <c r="R16" s="117" t="e">
        <f>"第"&amp;名簿!Y11&amp;"回　"&amp;名簿!Z11</f>
        <v>#REF!</v>
      </c>
      <c r="S16" s="117" t="e">
        <f>名簿!V11</f>
        <v>#REF!</v>
      </c>
      <c r="T16" s="110">
        <f>名簿!B11</f>
        <v>0</v>
      </c>
      <c r="U16" s="118">
        <f>名簿!C11</f>
        <v>0</v>
      </c>
      <c r="V16" s="119">
        <f>名簿!G11</f>
        <v>0</v>
      </c>
      <c r="W16" s="119">
        <f>名簿!H11</f>
        <v>0</v>
      </c>
      <c r="X16" s="118">
        <f>名簿!D11</f>
        <v>0</v>
      </c>
      <c r="Y16" s="118">
        <f>名簿!E11</f>
        <v>0</v>
      </c>
      <c r="Z16" s="120">
        <f>名簿!F11</f>
        <v>0</v>
      </c>
      <c r="AA16" s="114" t="e">
        <f>名簿!AA11</f>
        <v>#REF!</v>
      </c>
      <c r="AB16" s="117" t="e">
        <f>名簿!AB11</f>
        <v>#REF!</v>
      </c>
      <c r="AC16" s="117" t="e">
        <f>名簿!AC11</f>
        <v>#REF!</v>
      </c>
      <c r="AD16" s="117" t="e">
        <f>名簿!AE11&amp;"   "&amp;名簿!AF11</f>
        <v>#REF!</v>
      </c>
      <c r="AE16" s="117" t="e">
        <f>名簿!AH11</f>
        <v>#REF!</v>
      </c>
      <c r="AF16" s="117" t="e">
        <f>名簿!AG11</f>
        <v>#REF!</v>
      </c>
      <c r="AG16" s="121"/>
      <c r="AH16" s="122"/>
      <c r="AI16" s="123"/>
      <c r="AJ16" s="110"/>
      <c r="AO16" s="125"/>
      <c r="AP16" s="125"/>
    </row>
    <row r="17" spans="1:42" s="78" customFormat="1" ht="30" customHeight="1">
      <c r="A17" s="78" t="e">
        <f t="shared" si="0"/>
        <v>#REF!</v>
      </c>
      <c r="B17" s="78" t="e">
        <f>VLOOKUP(D17,作成要領!$AR$6:$AS$72,2,FALSE)</f>
        <v>#N/A</v>
      </c>
      <c r="C17" s="110">
        <v>11</v>
      </c>
      <c r="D17" s="110"/>
      <c r="E17" s="110" t="e">
        <f>名簿!I12</f>
        <v>#REF!</v>
      </c>
      <c r="F17" s="110" t="e">
        <f>名簿!J12</f>
        <v>#REF!</v>
      </c>
      <c r="G17" s="110" t="e">
        <f>名簿!L12</f>
        <v>#REF!</v>
      </c>
      <c r="H17" s="113" t="e">
        <f>名簿!P12&amp;"   "&amp;名簿!Q12</f>
        <v>#REF!</v>
      </c>
      <c r="I17" s="100" t="e">
        <f>名簿!M12</f>
        <v>#REF!</v>
      </c>
      <c r="J17" s="100" t="e">
        <f>"第"&amp;名簿!W12&amp;"回　"&amp;IF(RIGHT(名簿!X12,3)="18時","③",IF(RIGHT(名簿!X12,3)="15時","②",IF(RIGHT(名簿!X12,3)="30分","①","")))&amp;名簿!X12</f>
        <v>#REF!</v>
      </c>
      <c r="K17" s="100"/>
      <c r="L17" s="114" t="e">
        <f>名簿!N12</f>
        <v>#REF!</v>
      </c>
      <c r="M17" s="114" t="e">
        <f>名簿!O12</f>
        <v>#REF!</v>
      </c>
      <c r="N17" s="115" t="e">
        <f>名簿!T12</f>
        <v>#REF!</v>
      </c>
      <c r="O17" s="116" t="s">
        <v>490</v>
      </c>
      <c r="P17" s="115" t="e">
        <f>名簿!U12</f>
        <v>#REF!</v>
      </c>
      <c r="Q17" s="117" t="e">
        <f>"第"&amp;名簿!W12&amp;"回　"&amp;名簿!X12</f>
        <v>#REF!</v>
      </c>
      <c r="R17" s="117" t="e">
        <f>"第"&amp;名簿!Y12&amp;"回　"&amp;名簿!Z12</f>
        <v>#REF!</v>
      </c>
      <c r="S17" s="117" t="e">
        <f>名簿!V12</f>
        <v>#REF!</v>
      </c>
      <c r="T17" s="110">
        <f>名簿!B12</f>
        <v>0</v>
      </c>
      <c r="U17" s="118">
        <f>名簿!C12</f>
        <v>0</v>
      </c>
      <c r="V17" s="119">
        <f>名簿!G12</f>
        <v>0</v>
      </c>
      <c r="W17" s="119">
        <f>名簿!H12</f>
        <v>0</v>
      </c>
      <c r="X17" s="118">
        <f>名簿!D12</f>
        <v>0</v>
      </c>
      <c r="Y17" s="118">
        <f>名簿!E12</f>
        <v>0</v>
      </c>
      <c r="Z17" s="120">
        <f>名簿!F12</f>
        <v>0</v>
      </c>
      <c r="AA17" s="114" t="e">
        <f>名簿!AA12</f>
        <v>#REF!</v>
      </c>
      <c r="AB17" s="117" t="e">
        <f>名簿!AB12</f>
        <v>#REF!</v>
      </c>
      <c r="AC17" s="117" t="e">
        <f>名簿!AC12</f>
        <v>#REF!</v>
      </c>
      <c r="AD17" s="117" t="e">
        <f>名簿!AE12&amp;"   "&amp;名簿!AF12</f>
        <v>#REF!</v>
      </c>
      <c r="AE17" s="117" t="e">
        <f>名簿!AH12</f>
        <v>#REF!</v>
      </c>
      <c r="AF17" s="117" t="e">
        <f>名簿!AG12</f>
        <v>#REF!</v>
      </c>
      <c r="AG17" s="121"/>
      <c r="AH17" s="122"/>
      <c r="AI17" s="123"/>
      <c r="AJ17" s="110"/>
      <c r="AO17" s="125"/>
      <c r="AP17" s="125"/>
    </row>
    <row r="18" spans="1:42" s="78" customFormat="1" ht="30" customHeight="1">
      <c r="A18" s="78" t="e">
        <f t="shared" si="0"/>
        <v>#REF!</v>
      </c>
      <c r="B18" s="78" t="e">
        <f>VLOOKUP(D18,作成要領!$AR$6:$AS$72,2,FALSE)</f>
        <v>#N/A</v>
      </c>
      <c r="C18" s="110">
        <v>12</v>
      </c>
      <c r="D18" s="110"/>
      <c r="E18" s="110" t="e">
        <f>名簿!I13</f>
        <v>#REF!</v>
      </c>
      <c r="F18" s="110" t="e">
        <f>名簿!J13</f>
        <v>#REF!</v>
      </c>
      <c r="G18" s="110" t="e">
        <f>名簿!L13</f>
        <v>#REF!</v>
      </c>
      <c r="H18" s="113" t="e">
        <f>名簿!P13&amp;"   "&amp;名簿!Q13</f>
        <v>#REF!</v>
      </c>
      <c r="I18" s="100" t="e">
        <f>名簿!M13</f>
        <v>#REF!</v>
      </c>
      <c r="J18" s="100" t="e">
        <f>"第"&amp;名簿!W13&amp;"回　"&amp;IF(RIGHT(名簿!X13,3)="18時","③",IF(RIGHT(名簿!X13,3)="15時","②",IF(RIGHT(名簿!X13,3)="30分","①","")))&amp;名簿!X13</f>
        <v>#REF!</v>
      </c>
      <c r="K18" s="100"/>
      <c r="L18" s="114" t="e">
        <f>名簿!N13</f>
        <v>#REF!</v>
      </c>
      <c r="M18" s="114" t="e">
        <f>名簿!O13</f>
        <v>#REF!</v>
      </c>
      <c r="N18" s="115" t="e">
        <f>名簿!T13</f>
        <v>#REF!</v>
      </c>
      <c r="O18" s="116" t="s">
        <v>490</v>
      </c>
      <c r="P18" s="115" t="e">
        <f>名簿!U13</f>
        <v>#REF!</v>
      </c>
      <c r="Q18" s="117" t="e">
        <f>"第"&amp;名簿!W13&amp;"回　"&amp;名簿!X13</f>
        <v>#REF!</v>
      </c>
      <c r="R18" s="117" t="e">
        <f>"第"&amp;名簿!Y13&amp;"回　"&amp;名簿!Z13</f>
        <v>#REF!</v>
      </c>
      <c r="S18" s="117" t="e">
        <f>名簿!V13</f>
        <v>#REF!</v>
      </c>
      <c r="T18" s="110">
        <f>名簿!B13</f>
        <v>0</v>
      </c>
      <c r="U18" s="118">
        <f>名簿!C13</f>
        <v>0</v>
      </c>
      <c r="V18" s="119">
        <f>名簿!G13</f>
        <v>0</v>
      </c>
      <c r="W18" s="119">
        <f>名簿!H13</f>
        <v>0</v>
      </c>
      <c r="X18" s="118">
        <f>名簿!D13</f>
        <v>0</v>
      </c>
      <c r="Y18" s="118">
        <f>名簿!E13</f>
        <v>0</v>
      </c>
      <c r="Z18" s="120">
        <f>名簿!F13</f>
        <v>0</v>
      </c>
      <c r="AA18" s="114" t="e">
        <f>名簿!AA13</f>
        <v>#REF!</v>
      </c>
      <c r="AB18" s="117" t="e">
        <f>名簿!AB13</f>
        <v>#REF!</v>
      </c>
      <c r="AC18" s="117" t="e">
        <f>名簿!AC13</f>
        <v>#REF!</v>
      </c>
      <c r="AD18" s="117" t="e">
        <f>名簿!AE13&amp;"   "&amp;名簿!AF13</f>
        <v>#REF!</v>
      </c>
      <c r="AE18" s="117" t="e">
        <f>名簿!AH13</f>
        <v>#REF!</v>
      </c>
      <c r="AF18" s="117" t="e">
        <f>名簿!AG13</f>
        <v>#REF!</v>
      </c>
      <c r="AG18" s="121"/>
      <c r="AH18" s="122"/>
      <c r="AI18" s="123"/>
      <c r="AJ18" s="110"/>
      <c r="AO18" s="125"/>
      <c r="AP18" s="125"/>
    </row>
    <row r="19" spans="1:42" s="78" customFormat="1" ht="30" customHeight="1">
      <c r="A19" s="78" t="e">
        <f t="shared" si="0"/>
        <v>#REF!</v>
      </c>
      <c r="B19" s="78" t="e">
        <f>VLOOKUP(D19,作成要領!$AR$6:$AS$72,2,FALSE)</f>
        <v>#N/A</v>
      </c>
      <c r="C19" s="110">
        <v>13</v>
      </c>
      <c r="D19" s="110"/>
      <c r="E19" s="110" t="e">
        <f>名簿!I14</f>
        <v>#REF!</v>
      </c>
      <c r="F19" s="110" t="e">
        <f>名簿!J14</f>
        <v>#REF!</v>
      </c>
      <c r="G19" s="110" t="e">
        <f>名簿!L14</f>
        <v>#REF!</v>
      </c>
      <c r="H19" s="113" t="e">
        <f>名簿!P14&amp;"   "&amp;名簿!Q14</f>
        <v>#REF!</v>
      </c>
      <c r="I19" s="100" t="e">
        <f>名簿!M14</f>
        <v>#REF!</v>
      </c>
      <c r="J19" s="100" t="e">
        <f>"第"&amp;名簿!W14&amp;"回　"&amp;IF(RIGHT(名簿!X14,3)="18時","③",IF(RIGHT(名簿!X14,3)="15時","②",IF(RIGHT(名簿!X14,3)="30分","①","")))&amp;名簿!X14</f>
        <v>#REF!</v>
      </c>
      <c r="K19" s="100"/>
      <c r="L19" s="114" t="e">
        <f>名簿!N14</f>
        <v>#REF!</v>
      </c>
      <c r="M19" s="114" t="e">
        <f>名簿!O14</f>
        <v>#REF!</v>
      </c>
      <c r="N19" s="115" t="e">
        <f>名簿!T14</f>
        <v>#REF!</v>
      </c>
      <c r="O19" s="116" t="s">
        <v>490</v>
      </c>
      <c r="P19" s="115" t="e">
        <f>名簿!U14</f>
        <v>#REF!</v>
      </c>
      <c r="Q19" s="117" t="e">
        <f>"第"&amp;名簿!W14&amp;"回　"&amp;名簿!X14</f>
        <v>#REF!</v>
      </c>
      <c r="R19" s="117" t="e">
        <f>"第"&amp;名簿!Y14&amp;"回　"&amp;名簿!Z14</f>
        <v>#REF!</v>
      </c>
      <c r="S19" s="117" t="e">
        <f>名簿!V14</f>
        <v>#REF!</v>
      </c>
      <c r="T19" s="110">
        <f>名簿!B14</f>
        <v>0</v>
      </c>
      <c r="U19" s="118">
        <f>名簿!C14</f>
        <v>0</v>
      </c>
      <c r="V19" s="119">
        <f>名簿!G14</f>
        <v>0</v>
      </c>
      <c r="W19" s="119">
        <f>名簿!H14</f>
        <v>0</v>
      </c>
      <c r="X19" s="118">
        <f>名簿!D14</f>
        <v>0</v>
      </c>
      <c r="Y19" s="118">
        <f>名簿!E14</f>
        <v>0</v>
      </c>
      <c r="Z19" s="120">
        <f>名簿!F14</f>
        <v>0</v>
      </c>
      <c r="AA19" s="114" t="e">
        <f>名簿!AA14</f>
        <v>#REF!</v>
      </c>
      <c r="AB19" s="117" t="e">
        <f>名簿!AB14</f>
        <v>#REF!</v>
      </c>
      <c r="AC19" s="117" t="e">
        <f>名簿!AC14</f>
        <v>#REF!</v>
      </c>
      <c r="AD19" s="117" t="e">
        <f>名簿!AE14&amp;"   "&amp;名簿!AF14</f>
        <v>#REF!</v>
      </c>
      <c r="AE19" s="117" t="e">
        <f>名簿!AH14</f>
        <v>#REF!</v>
      </c>
      <c r="AF19" s="117" t="e">
        <f>名簿!AG14</f>
        <v>#REF!</v>
      </c>
      <c r="AG19" s="121"/>
      <c r="AH19" s="122"/>
      <c r="AI19" s="123"/>
      <c r="AJ19" s="110"/>
      <c r="AO19" s="125"/>
      <c r="AP19" s="125"/>
    </row>
    <row r="20" spans="1:42" s="78" customFormat="1" ht="30" customHeight="1">
      <c r="A20" s="78" t="e">
        <f t="shared" si="0"/>
        <v>#REF!</v>
      </c>
      <c r="B20" s="78" t="e">
        <f>VLOOKUP(D20,作成要領!$AR$6:$AS$72,2,FALSE)</f>
        <v>#N/A</v>
      </c>
      <c r="C20" s="110">
        <v>14</v>
      </c>
      <c r="D20" s="110"/>
      <c r="E20" s="110" t="e">
        <f>名簿!I15</f>
        <v>#REF!</v>
      </c>
      <c r="F20" s="110" t="e">
        <f>名簿!J15</f>
        <v>#REF!</v>
      </c>
      <c r="G20" s="110" t="e">
        <f>名簿!L15</f>
        <v>#REF!</v>
      </c>
      <c r="H20" s="113" t="e">
        <f>名簿!P15&amp;"   "&amp;名簿!Q15</f>
        <v>#REF!</v>
      </c>
      <c r="I20" s="100" t="e">
        <f>名簿!M15</f>
        <v>#REF!</v>
      </c>
      <c r="J20" s="100" t="e">
        <f>"第"&amp;名簿!W15&amp;"回　"&amp;IF(RIGHT(名簿!X15,3)="18時","③",IF(RIGHT(名簿!X15,3)="15時","②",IF(RIGHT(名簿!X15,3)="30分","①","")))&amp;名簿!X15</f>
        <v>#REF!</v>
      </c>
      <c r="K20" s="100"/>
      <c r="L20" s="114" t="e">
        <f>名簿!N15</f>
        <v>#REF!</v>
      </c>
      <c r="M20" s="114" t="e">
        <f>名簿!O15</f>
        <v>#REF!</v>
      </c>
      <c r="N20" s="115" t="e">
        <f>名簿!T15</f>
        <v>#REF!</v>
      </c>
      <c r="O20" s="116" t="s">
        <v>490</v>
      </c>
      <c r="P20" s="115" t="e">
        <f>名簿!U15</f>
        <v>#REF!</v>
      </c>
      <c r="Q20" s="117" t="e">
        <f>"第"&amp;名簿!W15&amp;"回　"&amp;名簿!X15</f>
        <v>#REF!</v>
      </c>
      <c r="R20" s="117" t="e">
        <f>"第"&amp;名簿!Y15&amp;"回　"&amp;名簿!Z15</f>
        <v>#REF!</v>
      </c>
      <c r="S20" s="117" t="e">
        <f>名簿!V15</f>
        <v>#REF!</v>
      </c>
      <c r="T20" s="110">
        <f>名簿!B15</f>
        <v>0</v>
      </c>
      <c r="U20" s="118">
        <f>名簿!C15</f>
        <v>0</v>
      </c>
      <c r="V20" s="119">
        <f>名簿!G15</f>
        <v>0</v>
      </c>
      <c r="W20" s="119">
        <f>名簿!H15</f>
        <v>0</v>
      </c>
      <c r="X20" s="118">
        <f>名簿!D15</f>
        <v>0</v>
      </c>
      <c r="Y20" s="118">
        <f>名簿!E15</f>
        <v>0</v>
      </c>
      <c r="Z20" s="120">
        <f>名簿!F15</f>
        <v>0</v>
      </c>
      <c r="AA20" s="114" t="e">
        <f>名簿!AA15</f>
        <v>#REF!</v>
      </c>
      <c r="AB20" s="117" t="e">
        <f>名簿!AB15</f>
        <v>#REF!</v>
      </c>
      <c r="AC20" s="117" t="e">
        <f>名簿!AC15</f>
        <v>#REF!</v>
      </c>
      <c r="AD20" s="117" t="e">
        <f>名簿!AE15&amp;"   "&amp;名簿!AF15</f>
        <v>#REF!</v>
      </c>
      <c r="AE20" s="117" t="e">
        <f>名簿!AH15</f>
        <v>#REF!</v>
      </c>
      <c r="AF20" s="117" t="e">
        <f>名簿!AG15</f>
        <v>#REF!</v>
      </c>
      <c r="AG20" s="121"/>
      <c r="AH20" s="122"/>
      <c r="AI20" s="123"/>
      <c r="AJ20" s="110"/>
      <c r="AO20" s="125"/>
      <c r="AP20" s="125"/>
    </row>
    <row r="21" spans="1:42" s="78" customFormat="1" ht="30" customHeight="1">
      <c r="A21" s="78" t="e">
        <f t="shared" si="0"/>
        <v>#REF!</v>
      </c>
      <c r="B21" s="78" t="e">
        <f>VLOOKUP(D21,作成要領!$AR$6:$AS$72,2,FALSE)</f>
        <v>#N/A</v>
      </c>
      <c r="C21" s="110">
        <v>15</v>
      </c>
      <c r="D21" s="110"/>
      <c r="E21" s="110" t="e">
        <f>名簿!I16</f>
        <v>#REF!</v>
      </c>
      <c r="F21" s="110" t="e">
        <f>名簿!J16</f>
        <v>#REF!</v>
      </c>
      <c r="G21" s="110" t="e">
        <f>名簿!L16</f>
        <v>#REF!</v>
      </c>
      <c r="H21" s="113" t="e">
        <f>名簿!P16&amp;"   "&amp;名簿!Q16</f>
        <v>#REF!</v>
      </c>
      <c r="I21" s="100" t="e">
        <f>名簿!M16</f>
        <v>#REF!</v>
      </c>
      <c r="J21" s="100" t="e">
        <f>"第"&amp;名簿!W16&amp;"回　"&amp;IF(RIGHT(名簿!X16,3)="18時","③",IF(RIGHT(名簿!X16,3)="15時","②",IF(RIGHT(名簿!X16,3)="30分","①","")))&amp;名簿!X16</f>
        <v>#REF!</v>
      </c>
      <c r="K21" s="100"/>
      <c r="L21" s="114" t="e">
        <f>名簿!N16</f>
        <v>#REF!</v>
      </c>
      <c r="M21" s="114" t="e">
        <f>名簿!O16</f>
        <v>#REF!</v>
      </c>
      <c r="N21" s="115" t="e">
        <f>名簿!T16</f>
        <v>#REF!</v>
      </c>
      <c r="O21" s="116" t="s">
        <v>490</v>
      </c>
      <c r="P21" s="115" t="e">
        <f>名簿!U16</f>
        <v>#REF!</v>
      </c>
      <c r="Q21" s="117" t="e">
        <f>"第"&amp;名簿!W16&amp;"回　"&amp;名簿!X16</f>
        <v>#REF!</v>
      </c>
      <c r="R21" s="117" t="e">
        <f>"第"&amp;名簿!Y16&amp;"回　"&amp;名簿!Z16</f>
        <v>#REF!</v>
      </c>
      <c r="S21" s="117" t="e">
        <f>名簿!V16</f>
        <v>#REF!</v>
      </c>
      <c r="T21" s="110">
        <f>名簿!B16</f>
        <v>0</v>
      </c>
      <c r="U21" s="118">
        <f>名簿!C16</f>
        <v>0</v>
      </c>
      <c r="V21" s="119">
        <f>名簿!G16</f>
        <v>0</v>
      </c>
      <c r="W21" s="119">
        <f>名簿!H16</f>
        <v>0</v>
      </c>
      <c r="X21" s="118">
        <f>名簿!D16</f>
        <v>0</v>
      </c>
      <c r="Y21" s="118">
        <f>名簿!E16</f>
        <v>0</v>
      </c>
      <c r="Z21" s="120">
        <f>名簿!F16</f>
        <v>0</v>
      </c>
      <c r="AA21" s="114" t="e">
        <f>名簿!AA16</f>
        <v>#REF!</v>
      </c>
      <c r="AB21" s="117" t="e">
        <f>名簿!AB16</f>
        <v>#REF!</v>
      </c>
      <c r="AC21" s="117" t="e">
        <f>名簿!AC16</f>
        <v>#REF!</v>
      </c>
      <c r="AD21" s="117" t="e">
        <f>名簿!AE16&amp;"   "&amp;名簿!AF16</f>
        <v>#REF!</v>
      </c>
      <c r="AE21" s="117" t="e">
        <f>名簿!AH16</f>
        <v>#REF!</v>
      </c>
      <c r="AF21" s="117" t="e">
        <f>名簿!AG16</f>
        <v>#REF!</v>
      </c>
      <c r="AG21" s="121"/>
      <c r="AH21" s="122"/>
      <c r="AI21" s="123"/>
      <c r="AJ21" s="110"/>
      <c r="AO21" s="125"/>
      <c r="AP21" s="125"/>
    </row>
    <row r="22" spans="1:42" s="78" customFormat="1" ht="30" customHeight="1">
      <c r="A22" s="78" t="e">
        <f t="shared" si="0"/>
        <v>#REF!</v>
      </c>
      <c r="B22" s="78" t="e">
        <f>VLOOKUP(D22,作成要領!$AR$6:$AS$72,2,FALSE)</f>
        <v>#N/A</v>
      </c>
      <c r="C22" s="110">
        <v>16</v>
      </c>
      <c r="D22" s="110"/>
      <c r="E22" s="110" t="e">
        <f>名簿!I17</f>
        <v>#REF!</v>
      </c>
      <c r="F22" s="110" t="e">
        <f>名簿!J17</f>
        <v>#REF!</v>
      </c>
      <c r="G22" s="110" t="e">
        <f>名簿!L17</f>
        <v>#REF!</v>
      </c>
      <c r="H22" s="113" t="e">
        <f>名簿!P17&amp;"   "&amp;名簿!Q17</f>
        <v>#REF!</v>
      </c>
      <c r="I22" s="100" t="e">
        <f>名簿!M17</f>
        <v>#REF!</v>
      </c>
      <c r="J22" s="100" t="e">
        <f>"第"&amp;名簿!W17&amp;"回　"&amp;IF(RIGHT(名簿!X17,3)="18時","③",IF(RIGHT(名簿!X17,3)="15時","②",IF(RIGHT(名簿!X17,3)="30分","①","")))&amp;名簿!X17</f>
        <v>#REF!</v>
      </c>
      <c r="K22" s="100"/>
      <c r="L22" s="114" t="e">
        <f>名簿!N17</f>
        <v>#REF!</v>
      </c>
      <c r="M22" s="114" t="e">
        <f>名簿!O17</f>
        <v>#REF!</v>
      </c>
      <c r="N22" s="115" t="e">
        <f>名簿!T17</f>
        <v>#REF!</v>
      </c>
      <c r="O22" s="116" t="s">
        <v>490</v>
      </c>
      <c r="P22" s="115" t="e">
        <f>名簿!U17</f>
        <v>#REF!</v>
      </c>
      <c r="Q22" s="117" t="e">
        <f>"第"&amp;名簿!W17&amp;"回　"&amp;名簿!X17</f>
        <v>#REF!</v>
      </c>
      <c r="R22" s="117" t="e">
        <f>"第"&amp;名簿!Y17&amp;"回　"&amp;名簿!Z17</f>
        <v>#REF!</v>
      </c>
      <c r="S22" s="117" t="e">
        <f>名簿!V17</f>
        <v>#REF!</v>
      </c>
      <c r="T22" s="110">
        <f>名簿!B17</f>
        <v>0</v>
      </c>
      <c r="U22" s="118">
        <f>名簿!C17</f>
        <v>0</v>
      </c>
      <c r="V22" s="119">
        <f>名簿!G17</f>
        <v>0</v>
      </c>
      <c r="W22" s="119">
        <f>名簿!H17</f>
        <v>0</v>
      </c>
      <c r="X22" s="118">
        <f>名簿!D17</f>
        <v>0</v>
      </c>
      <c r="Y22" s="118">
        <f>名簿!E17</f>
        <v>0</v>
      </c>
      <c r="Z22" s="120">
        <f>名簿!F17</f>
        <v>0</v>
      </c>
      <c r="AA22" s="114" t="e">
        <f>名簿!AA17</f>
        <v>#REF!</v>
      </c>
      <c r="AB22" s="117" t="e">
        <f>名簿!AB17</f>
        <v>#REF!</v>
      </c>
      <c r="AC22" s="117" t="e">
        <f>名簿!AC17</f>
        <v>#REF!</v>
      </c>
      <c r="AD22" s="117" t="e">
        <f>名簿!AE17&amp;"   "&amp;名簿!AF17</f>
        <v>#REF!</v>
      </c>
      <c r="AE22" s="117" t="e">
        <f>名簿!AH17</f>
        <v>#REF!</v>
      </c>
      <c r="AF22" s="117" t="e">
        <f>名簿!AG17</f>
        <v>#REF!</v>
      </c>
      <c r="AG22" s="121"/>
      <c r="AH22" s="122"/>
      <c r="AI22" s="123"/>
      <c r="AJ22" s="110"/>
      <c r="AO22" s="125"/>
      <c r="AP22" s="125"/>
    </row>
    <row r="23" spans="1:42" s="78" customFormat="1" ht="30" customHeight="1">
      <c r="A23" s="78" t="e">
        <f t="shared" si="0"/>
        <v>#REF!</v>
      </c>
      <c r="B23" s="78" t="e">
        <f>VLOOKUP(D23,作成要領!$AR$6:$AS$72,2,FALSE)</f>
        <v>#N/A</v>
      </c>
      <c r="C23" s="110">
        <v>17</v>
      </c>
      <c r="D23" s="110"/>
      <c r="E23" s="110" t="e">
        <f>名簿!I18</f>
        <v>#REF!</v>
      </c>
      <c r="F23" s="110" t="e">
        <f>名簿!J18</f>
        <v>#REF!</v>
      </c>
      <c r="G23" s="110" t="e">
        <f>名簿!L18</f>
        <v>#REF!</v>
      </c>
      <c r="H23" s="113" t="e">
        <f>名簿!P18&amp;"   "&amp;名簿!Q18</f>
        <v>#REF!</v>
      </c>
      <c r="I23" s="100" t="e">
        <f>名簿!M18</f>
        <v>#REF!</v>
      </c>
      <c r="J23" s="100" t="e">
        <f>"第"&amp;名簿!W18&amp;"回　"&amp;IF(RIGHT(名簿!X18,3)="18時","③",IF(RIGHT(名簿!X18,3)="15時","②",IF(RIGHT(名簿!X18,3)="30分","①","")))&amp;名簿!X18</f>
        <v>#REF!</v>
      </c>
      <c r="K23" s="100"/>
      <c r="L23" s="114" t="e">
        <f>名簿!N18</f>
        <v>#REF!</v>
      </c>
      <c r="M23" s="114" t="e">
        <f>名簿!O18</f>
        <v>#REF!</v>
      </c>
      <c r="N23" s="115" t="e">
        <f>名簿!T18</f>
        <v>#REF!</v>
      </c>
      <c r="O23" s="116" t="s">
        <v>490</v>
      </c>
      <c r="P23" s="115" t="e">
        <f>名簿!U18</f>
        <v>#REF!</v>
      </c>
      <c r="Q23" s="117" t="e">
        <f>"第"&amp;名簿!W18&amp;"回　"&amp;名簿!X18</f>
        <v>#REF!</v>
      </c>
      <c r="R23" s="117" t="e">
        <f>"第"&amp;名簿!Y18&amp;"回　"&amp;名簿!Z18</f>
        <v>#REF!</v>
      </c>
      <c r="S23" s="117" t="e">
        <f>名簿!V18</f>
        <v>#REF!</v>
      </c>
      <c r="T23" s="110">
        <f>名簿!B18</f>
        <v>0</v>
      </c>
      <c r="U23" s="118">
        <f>名簿!C18</f>
        <v>0</v>
      </c>
      <c r="V23" s="119">
        <f>名簿!G18</f>
        <v>0</v>
      </c>
      <c r="W23" s="119">
        <f>名簿!H18</f>
        <v>0</v>
      </c>
      <c r="X23" s="118">
        <f>名簿!D18</f>
        <v>0</v>
      </c>
      <c r="Y23" s="118">
        <f>名簿!E18</f>
        <v>0</v>
      </c>
      <c r="Z23" s="120">
        <f>名簿!F18</f>
        <v>0</v>
      </c>
      <c r="AA23" s="114" t="e">
        <f>名簿!AA18</f>
        <v>#REF!</v>
      </c>
      <c r="AB23" s="117" t="e">
        <f>名簿!AB18</f>
        <v>#REF!</v>
      </c>
      <c r="AC23" s="117" t="e">
        <f>名簿!AC18</f>
        <v>#REF!</v>
      </c>
      <c r="AD23" s="117" t="e">
        <f>名簿!AE18&amp;"   "&amp;名簿!AF18</f>
        <v>#REF!</v>
      </c>
      <c r="AE23" s="117" t="e">
        <f>名簿!AH18</f>
        <v>#REF!</v>
      </c>
      <c r="AF23" s="117" t="e">
        <f>名簿!AG18</f>
        <v>#REF!</v>
      </c>
      <c r="AG23" s="121"/>
      <c r="AH23" s="122"/>
      <c r="AI23" s="123"/>
      <c r="AJ23" s="110"/>
      <c r="AO23" s="125"/>
      <c r="AP23" s="125"/>
    </row>
    <row r="24" spans="1:42" s="78" customFormat="1" ht="30" customHeight="1">
      <c r="A24" s="78" t="e">
        <f t="shared" si="0"/>
        <v>#REF!</v>
      </c>
      <c r="B24" s="78" t="e">
        <f>VLOOKUP(D24,作成要領!$AR$6:$AS$72,2,FALSE)</f>
        <v>#N/A</v>
      </c>
      <c r="C24" s="110">
        <v>18</v>
      </c>
      <c r="D24" s="110"/>
      <c r="E24" s="110" t="e">
        <f>名簿!I19</f>
        <v>#REF!</v>
      </c>
      <c r="F24" s="110" t="e">
        <f>名簿!J19</f>
        <v>#REF!</v>
      </c>
      <c r="G24" s="110" t="e">
        <f>名簿!L19</f>
        <v>#REF!</v>
      </c>
      <c r="H24" s="113" t="e">
        <f>名簿!P19&amp;"   "&amp;名簿!Q19</f>
        <v>#REF!</v>
      </c>
      <c r="I24" s="100" t="e">
        <f>名簿!M19</f>
        <v>#REF!</v>
      </c>
      <c r="J24" s="100" t="e">
        <f>"第"&amp;名簿!W19&amp;"回　"&amp;IF(RIGHT(名簿!X19,3)="18時","③",IF(RIGHT(名簿!X19,3)="15時","②",IF(RIGHT(名簿!X19,3)="30分","①","")))&amp;名簿!X19</f>
        <v>#REF!</v>
      </c>
      <c r="K24" s="100"/>
      <c r="L24" s="114" t="e">
        <f>名簿!N19</f>
        <v>#REF!</v>
      </c>
      <c r="M24" s="114" t="e">
        <f>名簿!O19</f>
        <v>#REF!</v>
      </c>
      <c r="N24" s="115" t="e">
        <f>名簿!T19</f>
        <v>#REF!</v>
      </c>
      <c r="O24" s="116" t="s">
        <v>490</v>
      </c>
      <c r="P24" s="115" t="e">
        <f>名簿!U19</f>
        <v>#REF!</v>
      </c>
      <c r="Q24" s="117" t="e">
        <f>"第"&amp;名簿!W19&amp;"回　"&amp;名簿!X19</f>
        <v>#REF!</v>
      </c>
      <c r="R24" s="117" t="e">
        <f>"第"&amp;名簿!Y19&amp;"回　"&amp;名簿!Z19</f>
        <v>#REF!</v>
      </c>
      <c r="S24" s="117" t="e">
        <f>名簿!V19</f>
        <v>#REF!</v>
      </c>
      <c r="T24" s="110">
        <f>名簿!B19</f>
        <v>0</v>
      </c>
      <c r="U24" s="118">
        <f>名簿!C19</f>
        <v>0</v>
      </c>
      <c r="V24" s="119">
        <f>名簿!G19</f>
        <v>0</v>
      </c>
      <c r="W24" s="119">
        <f>名簿!H19</f>
        <v>0</v>
      </c>
      <c r="X24" s="118">
        <f>名簿!D19</f>
        <v>0</v>
      </c>
      <c r="Y24" s="118">
        <f>名簿!E19</f>
        <v>0</v>
      </c>
      <c r="Z24" s="120">
        <f>名簿!F19</f>
        <v>0</v>
      </c>
      <c r="AA24" s="114" t="e">
        <f>名簿!AA19</f>
        <v>#REF!</v>
      </c>
      <c r="AB24" s="117" t="e">
        <f>名簿!AB19</f>
        <v>#REF!</v>
      </c>
      <c r="AC24" s="117" t="e">
        <f>名簿!AC19</f>
        <v>#REF!</v>
      </c>
      <c r="AD24" s="117" t="e">
        <f>名簿!AE19&amp;"   "&amp;名簿!AF19</f>
        <v>#REF!</v>
      </c>
      <c r="AE24" s="117" t="e">
        <f>名簿!AH19</f>
        <v>#REF!</v>
      </c>
      <c r="AF24" s="117" t="e">
        <f>名簿!AG19</f>
        <v>#REF!</v>
      </c>
      <c r="AG24" s="121"/>
      <c r="AH24" s="122"/>
      <c r="AI24" s="123"/>
      <c r="AJ24" s="110"/>
      <c r="AO24" s="125"/>
      <c r="AP24" s="125"/>
    </row>
    <row r="25" spans="1:42" s="78" customFormat="1" ht="30" customHeight="1">
      <c r="A25" s="78" t="e">
        <f t="shared" si="0"/>
        <v>#REF!</v>
      </c>
      <c r="B25" s="78" t="e">
        <f>VLOOKUP(D25,作成要領!$AR$6:$AS$72,2,FALSE)</f>
        <v>#N/A</v>
      </c>
      <c r="C25" s="110">
        <v>19</v>
      </c>
      <c r="D25" s="110"/>
      <c r="E25" s="110" t="e">
        <f>名簿!I20</f>
        <v>#REF!</v>
      </c>
      <c r="F25" s="110" t="e">
        <f>名簿!J20</f>
        <v>#REF!</v>
      </c>
      <c r="G25" s="110" t="e">
        <f>名簿!L20</f>
        <v>#REF!</v>
      </c>
      <c r="H25" s="113" t="e">
        <f>名簿!P20&amp;"   "&amp;名簿!Q20</f>
        <v>#REF!</v>
      </c>
      <c r="I25" s="100" t="e">
        <f>名簿!M20</f>
        <v>#REF!</v>
      </c>
      <c r="J25" s="100" t="e">
        <f>"第"&amp;名簿!W20&amp;"回　"&amp;IF(RIGHT(名簿!X20,3)="18時","③",IF(RIGHT(名簿!X20,3)="15時","②",IF(RIGHT(名簿!X20,3)="30分","①","")))&amp;名簿!X20</f>
        <v>#REF!</v>
      </c>
      <c r="K25" s="100"/>
      <c r="L25" s="114" t="e">
        <f>名簿!N20</f>
        <v>#REF!</v>
      </c>
      <c r="M25" s="114" t="e">
        <f>名簿!O20</f>
        <v>#REF!</v>
      </c>
      <c r="N25" s="115" t="e">
        <f>名簿!T20</f>
        <v>#REF!</v>
      </c>
      <c r="O25" s="116" t="s">
        <v>490</v>
      </c>
      <c r="P25" s="115" t="e">
        <f>名簿!U20</f>
        <v>#REF!</v>
      </c>
      <c r="Q25" s="117" t="e">
        <f>"第"&amp;名簿!W20&amp;"回　"&amp;名簿!X20</f>
        <v>#REF!</v>
      </c>
      <c r="R25" s="117" t="e">
        <f>"第"&amp;名簿!Y20&amp;"回　"&amp;名簿!Z20</f>
        <v>#REF!</v>
      </c>
      <c r="S25" s="117" t="e">
        <f>名簿!V20</f>
        <v>#REF!</v>
      </c>
      <c r="T25" s="110">
        <f>名簿!B20</f>
        <v>0</v>
      </c>
      <c r="U25" s="118">
        <f>名簿!C20</f>
        <v>0</v>
      </c>
      <c r="V25" s="119">
        <f>名簿!G20</f>
        <v>0</v>
      </c>
      <c r="W25" s="119">
        <f>名簿!H20</f>
        <v>0</v>
      </c>
      <c r="X25" s="118">
        <f>名簿!D20</f>
        <v>0</v>
      </c>
      <c r="Y25" s="118">
        <f>名簿!E20</f>
        <v>0</v>
      </c>
      <c r="Z25" s="120">
        <f>名簿!F20</f>
        <v>0</v>
      </c>
      <c r="AA25" s="114" t="e">
        <f>名簿!AA20</f>
        <v>#REF!</v>
      </c>
      <c r="AB25" s="117" t="e">
        <f>名簿!AB20</f>
        <v>#REF!</v>
      </c>
      <c r="AC25" s="117" t="e">
        <f>名簿!AC20</f>
        <v>#REF!</v>
      </c>
      <c r="AD25" s="117" t="e">
        <f>名簿!AE20&amp;"   "&amp;名簿!AF20</f>
        <v>#REF!</v>
      </c>
      <c r="AE25" s="117" t="e">
        <f>名簿!AH20</f>
        <v>#REF!</v>
      </c>
      <c r="AF25" s="117" t="e">
        <f>名簿!AG20</f>
        <v>#REF!</v>
      </c>
      <c r="AG25" s="121"/>
      <c r="AH25" s="122"/>
      <c r="AI25" s="123"/>
      <c r="AJ25" s="110"/>
      <c r="AO25" s="125"/>
      <c r="AP25" s="125"/>
    </row>
    <row r="26" spans="1:42" s="78" customFormat="1" ht="30" customHeight="1">
      <c r="A26" s="78" t="e">
        <f t="shared" si="0"/>
        <v>#REF!</v>
      </c>
      <c r="B26" s="78" t="e">
        <f>VLOOKUP(D26,作成要領!$AR$6:$AS$72,2,FALSE)</f>
        <v>#N/A</v>
      </c>
      <c r="C26" s="110">
        <v>20</v>
      </c>
      <c r="D26" s="110"/>
      <c r="E26" s="110" t="e">
        <f>名簿!I21</f>
        <v>#REF!</v>
      </c>
      <c r="F26" s="110" t="e">
        <f>名簿!J21</f>
        <v>#REF!</v>
      </c>
      <c r="G26" s="110" t="e">
        <f>名簿!L21</f>
        <v>#REF!</v>
      </c>
      <c r="H26" s="113" t="e">
        <f>名簿!P21&amp;"   "&amp;名簿!Q21</f>
        <v>#REF!</v>
      </c>
      <c r="I26" s="100" t="e">
        <f>名簿!M21</f>
        <v>#REF!</v>
      </c>
      <c r="J26" s="100" t="e">
        <f>"第"&amp;名簿!W21&amp;"回　"&amp;IF(RIGHT(名簿!X21,3)="18時","③",IF(RIGHT(名簿!X21,3)="15時","②",IF(RIGHT(名簿!X21,3)="30分","①","")))&amp;名簿!X21</f>
        <v>#REF!</v>
      </c>
      <c r="K26" s="100"/>
      <c r="L26" s="114" t="e">
        <f>名簿!N21</f>
        <v>#REF!</v>
      </c>
      <c r="M26" s="114" t="e">
        <f>名簿!O21</f>
        <v>#REF!</v>
      </c>
      <c r="N26" s="115" t="e">
        <f>名簿!T21</f>
        <v>#REF!</v>
      </c>
      <c r="O26" s="116" t="s">
        <v>490</v>
      </c>
      <c r="P26" s="115" t="e">
        <f>名簿!U21</f>
        <v>#REF!</v>
      </c>
      <c r="Q26" s="117" t="e">
        <f>"第"&amp;名簿!W21&amp;"回　"&amp;名簿!X21</f>
        <v>#REF!</v>
      </c>
      <c r="R26" s="117" t="e">
        <f>"第"&amp;名簿!Y21&amp;"回　"&amp;名簿!Z21</f>
        <v>#REF!</v>
      </c>
      <c r="S26" s="117" t="e">
        <f>名簿!V21</f>
        <v>#REF!</v>
      </c>
      <c r="T26" s="110">
        <f>名簿!B21</f>
        <v>0</v>
      </c>
      <c r="U26" s="118">
        <f>名簿!C21</f>
        <v>0</v>
      </c>
      <c r="V26" s="119">
        <f>名簿!G21</f>
        <v>0</v>
      </c>
      <c r="W26" s="119">
        <f>名簿!H21</f>
        <v>0</v>
      </c>
      <c r="X26" s="118">
        <f>名簿!D21</f>
        <v>0</v>
      </c>
      <c r="Y26" s="118">
        <f>名簿!E21</f>
        <v>0</v>
      </c>
      <c r="Z26" s="120">
        <f>名簿!F21</f>
        <v>0</v>
      </c>
      <c r="AA26" s="114" t="e">
        <f>名簿!AA21</f>
        <v>#REF!</v>
      </c>
      <c r="AB26" s="117" t="e">
        <f>名簿!AB21</f>
        <v>#REF!</v>
      </c>
      <c r="AC26" s="117" t="e">
        <f>名簿!AC21</f>
        <v>#REF!</v>
      </c>
      <c r="AD26" s="117" t="e">
        <f>名簿!AE21&amp;"   "&amp;名簿!AF21</f>
        <v>#REF!</v>
      </c>
      <c r="AE26" s="117" t="e">
        <f>名簿!AH21</f>
        <v>#REF!</v>
      </c>
      <c r="AF26" s="117" t="e">
        <f>名簿!AG21</f>
        <v>#REF!</v>
      </c>
      <c r="AG26" s="121"/>
      <c r="AH26" s="122"/>
      <c r="AI26" s="123"/>
      <c r="AJ26" s="110"/>
      <c r="AO26" s="125"/>
      <c r="AP26" s="125"/>
    </row>
    <row r="27" spans="1:42" s="78" customFormat="1" ht="30" customHeight="1">
      <c r="A27" s="78" t="e">
        <f t="shared" si="0"/>
        <v>#REF!</v>
      </c>
      <c r="B27" s="78" t="e">
        <f>VLOOKUP(D27,作成要領!$AR$6:$AS$72,2,FALSE)</f>
        <v>#N/A</v>
      </c>
      <c r="C27" s="110">
        <v>21</v>
      </c>
      <c r="D27" s="110"/>
      <c r="E27" s="110" t="e">
        <f>名簿!I22</f>
        <v>#REF!</v>
      </c>
      <c r="F27" s="110" t="e">
        <f>名簿!J22</f>
        <v>#REF!</v>
      </c>
      <c r="G27" s="110" t="e">
        <f>名簿!L22</f>
        <v>#REF!</v>
      </c>
      <c r="H27" s="113" t="e">
        <f>名簿!P22&amp;"   "&amp;名簿!Q22</f>
        <v>#REF!</v>
      </c>
      <c r="I27" s="100" t="e">
        <f>名簿!M22</f>
        <v>#REF!</v>
      </c>
      <c r="J27" s="100" t="e">
        <f>"第"&amp;名簿!W22&amp;"回　"&amp;IF(RIGHT(名簿!X22,3)="18時","③",IF(RIGHT(名簿!X22,3)="15時","②",IF(RIGHT(名簿!X22,3)="30分","①","")))&amp;名簿!X22</f>
        <v>#REF!</v>
      </c>
      <c r="K27" s="100"/>
      <c r="L27" s="114" t="e">
        <f>名簿!N22</f>
        <v>#REF!</v>
      </c>
      <c r="M27" s="114" t="e">
        <f>名簿!O22</f>
        <v>#REF!</v>
      </c>
      <c r="N27" s="115" t="e">
        <f>名簿!T22</f>
        <v>#REF!</v>
      </c>
      <c r="O27" s="116" t="s">
        <v>490</v>
      </c>
      <c r="P27" s="115" t="e">
        <f>名簿!U22</f>
        <v>#REF!</v>
      </c>
      <c r="Q27" s="117" t="e">
        <f>"第"&amp;名簿!W22&amp;"回　"&amp;名簿!X22</f>
        <v>#REF!</v>
      </c>
      <c r="R27" s="117" t="e">
        <f>"第"&amp;名簿!Y22&amp;"回　"&amp;名簿!Z22</f>
        <v>#REF!</v>
      </c>
      <c r="S27" s="117" t="e">
        <f>名簿!V22</f>
        <v>#REF!</v>
      </c>
      <c r="T27" s="110">
        <f>名簿!B22</f>
        <v>0</v>
      </c>
      <c r="U27" s="118">
        <f>名簿!C22</f>
        <v>0</v>
      </c>
      <c r="V27" s="119">
        <f>名簿!G22</f>
        <v>0</v>
      </c>
      <c r="W27" s="119">
        <f>名簿!H22</f>
        <v>0</v>
      </c>
      <c r="X27" s="118">
        <f>名簿!D22</f>
        <v>0</v>
      </c>
      <c r="Y27" s="118">
        <f>名簿!E22</f>
        <v>0</v>
      </c>
      <c r="Z27" s="120">
        <f>名簿!F22</f>
        <v>0</v>
      </c>
      <c r="AA27" s="114" t="e">
        <f>名簿!AA22</f>
        <v>#REF!</v>
      </c>
      <c r="AB27" s="117" t="e">
        <f>名簿!AB22</f>
        <v>#REF!</v>
      </c>
      <c r="AC27" s="117" t="e">
        <f>名簿!AC22</f>
        <v>#REF!</v>
      </c>
      <c r="AD27" s="117" t="e">
        <f>名簿!AE22&amp;"   "&amp;名簿!AF22</f>
        <v>#REF!</v>
      </c>
      <c r="AE27" s="117" t="e">
        <f>名簿!AH22</f>
        <v>#REF!</v>
      </c>
      <c r="AF27" s="117" t="e">
        <f>名簿!AG22</f>
        <v>#REF!</v>
      </c>
      <c r="AG27" s="121"/>
      <c r="AH27" s="122"/>
      <c r="AI27" s="123"/>
      <c r="AJ27" s="110"/>
      <c r="AO27" s="125"/>
      <c r="AP27" s="125"/>
    </row>
    <row r="28" spans="1:42" s="78" customFormat="1" ht="30" customHeight="1">
      <c r="A28" s="78" t="e">
        <f t="shared" si="0"/>
        <v>#REF!</v>
      </c>
      <c r="B28" s="78" t="e">
        <f>VLOOKUP(D28,作成要領!$AR$6:$AS$72,2,FALSE)</f>
        <v>#N/A</v>
      </c>
      <c r="C28" s="110">
        <v>22</v>
      </c>
      <c r="D28" s="110"/>
      <c r="E28" s="110" t="e">
        <f>名簿!I23</f>
        <v>#REF!</v>
      </c>
      <c r="F28" s="110" t="e">
        <f>名簿!J23</f>
        <v>#REF!</v>
      </c>
      <c r="G28" s="110" t="e">
        <f>名簿!L23</f>
        <v>#REF!</v>
      </c>
      <c r="H28" s="113" t="e">
        <f>名簿!P23&amp;"   "&amp;名簿!Q23</f>
        <v>#REF!</v>
      </c>
      <c r="I28" s="100" t="e">
        <f>名簿!M23</f>
        <v>#REF!</v>
      </c>
      <c r="J28" s="100" t="e">
        <f>"第"&amp;名簿!W23&amp;"回　"&amp;IF(RIGHT(名簿!X23,3)="18時","③",IF(RIGHT(名簿!X23,3)="15時","②",IF(RIGHT(名簿!X23,3)="30分","①","")))&amp;名簿!X23</f>
        <v>#REF!</v>
      </c>
      <c r="K28" s="100"/>
      <c r="L28" s="114" t="e">
        <f>名簿!N23</f>
        <v>#REF!</v>
      </c>
      <c r="M28" s="114" t="e">
        <f>名簿!O23</f>
        <v>#REF!</v>
      </c>
      <c r="N28" s="115" t="e">
        <f>名簿!T23</f>
        <v>#REF!</v>
      </c>
      <c r="O28" s="116" t="s">
        <v>490</v>
      </c>
      <c r="P28" s="115" t="e">
        <f>名簿!U23</f>
        <v>#REF!</v>
      </c>
      <c r="Q28" s="117" t="e">
        <f>"第"&amp;名簿!W23&amp;"回　"&amp;名簿!X23</f>
        <v>#REF!</v>
      </c>
      <c r="R28" s="117" t="e">
        <f>"第"&amp;名簿!Y23&amp;"回　"&amp;名簿!Z23</f>
        <v>#REF!</v>
      </c>
      <c r="S28" s="117" t="e">
        <f>名簿!V23</f>
        <v>#REF!</v>
      </c>
      <c r="T28" s="110">
        <f>名簿!B23</f>
        <v>0</v>
      </c>
      <c r="U28" s="118">
        <f>名簿!C23</f>
        <v>0</v>
      </c>
      <c r="V28" s="119">
        <f>名簿!G23</f>
        <v>0</v>
      </c>
      <c r="W28" s="119">
        <f>名簿!H23</f>
        <v>0</v>
      </c>
      <c r="X28" s="118">
        <f>名簿!D23</f>
        <v>0</v>
      </c>
      <c r="Y28" s="118">
        <f>名簿!E23</f>
        <v>0</v>
      </c>
      <c r="Z28" s="120">
        <f>名簿!F23</f>
        <v>0</v>
      </c>
      <c r="AA28" s="114" t="e">
        <f>名簿!AA23</f>
        <v>#REF!</v>
      </c>
      <c r="AB28" s="117" t="e">
        <f>名簿!AB23</f>
        <v>#REF!</v>
      </c>
      <c r="AC28" s="117" t="e">
        <f>名簿!AC23</f>
        <v>#REF!</v>
      </c>
      <c r="AD28" s="117" t="e">
        <f>名簿!AE23&amp;"   "&amp;名簿!AF23</f>
        <v>#REF!</v>
      </c>
      <c r="AE28" s="117" t="e">
        <f>名簿!AH23</f>
        <v>#REF!</v>
      </c>
      <c r="AF28" s="117" t="e">
        <f>名簿!AG23</f>
        <v>#REF!</v>
      </c>
      <c r="AG28" s="121"/>
      <c r="AH28" s="122"/>
      <c r="AI28" s="123"/>
      <c r="AJ28" s="110"/>
      <c r="AO28" s="125"/>
      <c r="AP28" s="125"/>
    </row>
    <row r="29" spans="1:42" s="78" customFormat="1" ht="30" customHeight="1">
      <c r="A29" s="78" t="e">
        <f t="shared" si="0"/>
        <v>#REF!</v>
      </c>
      <c r="B29" s="78" t="e">
        <f>VLOOKUP(D29,作成要領!$AR$6:$AS$72,2,FALSE)</f>
        <v>#N/A</v>
      </c>
      <c r="C29" s="110">
        <v>23</v>
      </c>
      <c r="D29" s="110"/>
      <c r="E29" s="110" t="e">
        <f>名簿!I24</f>
        <v>#REF!</v>
      </c>
      <c r="F29" s="110" t="e">
        <f>名簿!J24</f>
        <v>#REF!</v>
      </c>
      <c r="G29" s="110" t="e">
        <f>名簿!L24</f>
        <v>#REF!</v>
      </c>
      <c r="H29" s="113" t="e">
        <f>名簿!P24&amp;"   "&amp;名簿!Q24</f>
        <v>#REF!</v>
      </c>
      <c r="I29" s="100" t="e">
        <f>名簿!M24</f>
        <v>#REF!</v>
      </c>
      <c r="J29" s="100" t="e">
        <f>"第"&amp;名簿!W24&amp;"回　"&amp;IF(RIGHT(名簿!X24,3)="18時","③",IF(RIGHT(名簿!X24,3)="15時","②",IF(RIGHT(名簿!X24,3)="30分","①","")))&amp;名簿!X24</f>
        <v>#REF!</v>
      </c>
      <c r="K29" s="100"/>
      <c r="L29" s="114" t="e">
        <f>名簿!N24</f>
        <v>#REF!</v>
      </c>
      <c r="M29" s="114" t="e">
        <f>名簿!O24</f>
        <v>#REF!</v>
      </c>
      <c r="N29" s="115" t="e">
        <f>名簿!T24</f>
        <v>#REF!</v>
      </c>
      <c r="O29" s="116" t="s">
        <v>490</v>
      </c>
      <c r="P29" s="115" t="e">
        <f>名簿!U24</f>
        <v>#REF!</v>
      </c>
      <c r="Q29" s="117" t="e">
        <f>"第"&amp;名簿!W24&amp;"回　"&amp;名簿!X24</f>
        <v>#REF!</v>
      </c>
      <c r="R29" s="117" t="e">
        <f>"第"&amp;名簿!Y24&amp;"回　"&amp;名簿!Z24</f>
        <v>#REF!</v>
      </c>
      <c r="S29" s="117" t="e">
        <f>名簿!V24</f>
        <v>#REF!</v>
      </c>
      <c r="T29" s="110">
        <f>名簿!B24</f>
        <v>0</v>
      </c>
      <c r="U29" s="118">
        <f>名簿!C24</f>
        <v>0</v>
      </c>
      <c r="V29" s="119">
        <f>名簿!G24</f>
        <v>0</v>
      </c>
      <c r="W29" s="119">
        <f>名簿!H24</f>
        <v>0</v>
      </c>
      <c r="X29" s="118">
        <f>名簿!D24</f>
        <v>0</v>
      </c>
      <c r="Y29" s="118">
        <f>名簿!E24</f>
        <v>0</v>
      </c>
      <c r="Z29" s="120">
        <f>名簿!F24</f>
        <v>0</v>
      </c>
      <c r="AA29" s="114" t="e">
        <f>名簿!AA24</f>
        <v>#REF!</v>
      </c>
      <c r="AB29" s="117" t="e">
        <f>名簿!AB24</f>
        <v>#REF!</v>
      </c>
      <c r="AC29" s="117" t="e">
        <f>名簿!AC24</f>
        <v>#REF!</v>
      </c>
      <c r="AD29" s="117" t="e">
        <f>名簿!AE24&amp;"   "&amp;名簿!AF24</f>
        <v>#REF!</v>
      </c>
      <c r="AE29" s="117" t="e">
        <f>名簿!AH24</f>
        <v>#REF!</v>
      </c>
      <c r="AF29" s="117" t="e">
        <f>名簿!AG24</f>
        <v>#REF!</v>
      </c>
      <c r="AG29" s="121"/>
      <c r="AH29" s="122"/>
      <c r="AI29" s="123"/>
      <c r="AJ29" s="110"/>
      <c r="AO29" s="125"/>
      <c r="AP29" s="125"/>
    </row>
    <row r="30" spans="1:42" s="78" customFormat="1" ht="30" customHeight="1">
      <c r="A30" s="78" t="e">
        <f t="shared" si="0"/>
        <v>#REF!</v>
      </c>
      <c r="B30" s="78" t="e">
        <f>VLOOKUP(D30,作成要領!$AR$6:$AS$72,2,FALSE)</f>
        <v>#N/A</v>
      </c>
      <c r="C30" s="110">
        <v>24</v>
      </c>
      <c r="D30" s="110"/>
      <c r="E30" s="110" t="e">
        <f>名簿!I25</f>
        <v>#REF!</v>
      </c>
      <c r="F30" s="110" t="e">
        <f>名簿!J25</f>
        <v>#REF!</v>
      </c>
      <c r="G30" s="110" t="e">
        <f>名簿!L25</f>
        <v>#REF!</v>
      </c>
      <c r="H30" s="113" t="e">
        <f>名簿!P25&amp;"   "&amp;名簿!Q25</f>
        <v>#REF!</v>
      </c>
      <c r="I30" s="100" t="e">
        <f>名簿!M25</f>
        <v>#REF!</v>
      </c>
      <c r="J30" s="100" t="e">
        <f>"第"&amp;名簿!W25&amp;"回　"&amp;IF(RIGHT(名簿!X25,3)="18時","③",IF(RIGHT(名簿!X25,3)="15時","②",IF(RIGHT(名簿!X25,3)="30分","①","")))&amp;名簿!X25</f>
        <v>#REF!</v>
      </c>
      <c r="K30" s="100"/>
      <c r="L30" s="114" t="e">
        <f>名簿!N25</f>
        <v>#REF!</v>
      </c>
      <c r="M30" s="114" t="e">
        <f>名簿!O25</f>
        <v>#REF!</v>
      </c>
      <c r="N30" s="115" t="e">
        <f>名簿!T25</f>
        <v>#REF!</v>
      </c>
      <c r="O30" s="116" t="s">
        <v>490</v>
      </c>
      <c r="P30" s="115" t="e">
        <f>名簿!U25</f>
        <v>#REF!</v>
      </c>
      <c r="Q30" s="117" t="e">
        <f>"第"&amp;名簿!W25&amp;"回　"&amp;名簿!X25</f>
        <v>#REF!</v>
      </c>
      <c r="R30" s="117" t="e">
        <f>"第"&amp;名簿!Y25&amp;"回　"&amp;名簿!Z25</f>
        <v>#REF!</v>
      </c>
      <c r="S30" s="117" t="e">
        <f>名簿!V25</f>
        <v>#REF!</v>
      </c>
      <c r="T30" s="110">
        <f>名簿!B25</f>
        <v>0</v>
      </c>
      <c r="U30" s="118">
        <f>名簿!C25</f>
        <v>0</v>
      </c>
      <c r="V30" s="119">
        <f>名簿!G25</f>
        <v>0</v>
      </c>
      <c r="W30" s="119">
        <f>名簿!H25</f>
        <v>0</v>
      </c>
      <c r="X30" s="118">
        <f>名簿!D25</f>
        <v>0</v>
      </c>
      <c r="Y30" s="118">
        <f>名簿!E25</f>
        <v>0</v>
      </c>
      <c r="Z30" s="120">
        <f>名簿!F25</f>
        <v>0</v>
      </c>
      <c r="AA30" s="114" t="e">
        <f>名簿!AA25</f>
        <v>#REF!</v>
      </c>
      <c r="AB30" s="117" t="e">
        <f>名簿!AB25</f>
        <v>#REF!</v>
      </c>
      <c r="AC30" s="117" t="e">
        <f>名簿!AC25</f>
        <v>#REF!</v>
      </c>
      <c r="AD30" s="117" t="e">
        <f>名簿!AE25&amp;"   "&amp;名簿!AF25</f>
        <v>#REF!</v>
      </c>
      <c r="AE30" s="117" t="e">
        <f>名簿!AH25</f>
        <v>#REF!</v>
      </c>
      <c r="AF30" s="117" t="e">
        <f>名簿!AG25</f>
        <v>#REF!</v>
      </c>
      <c r="AG30" s="121"/>
      <c r="AH30" s="122"/>
      <c r="AI30" s="123"/>
      <c r="AJ30" s="110"/>
      <c r="AO30" s="125"/>
      <c r="AP30" s="125"/>
    </row>
    <row r="31" spans="1:42" s="78" customFormat="1" ht="30" customHeight="1">
      <c r="A31" s="78" t="e">
        <f t="shared" si="0"/>
        <v>#REF!</v>
      </c>
      <c r="B31" s="78" t="e">
        <f>VLOOKUP(D31,作成要領!$AR$6:$AS$72,2,FALSE)</f>
        <v>#N/A</v>
      </c>
      <c r="C31" s="110">
        <v>25</v>
      </c>
      <c r="D31" s="110"/>
      <c r="E31" s="110" t="e">
        <f>名簿!I26</f>
        <v>#REF!</v>
      </c>
      <c r="F31" s="110" t="e">
        <f>名簿!J26</f>
        <v>#REF!</v>
      </c>
      <c r="G31" s="110" t="e">
        <f>名簿!L26</f>
        <v>#REF!</v>
      </c>
      <c r="H31" s="113" t="e">
        <f>名簿!P26&amp;"   "&amp;名簿!Q26</f>
        <v>#REF!</v>
      </c>
      <c r="I31" s="100" t="e">
        <f>名簿!M26</f>
        <v>#REF!</v>
      </c>
      <c r="J31" s="100" t="e">
        <f>"第"&amp;名簿!W26&amp;"回　"&amp;IF(RIGHT(名簿!X26,3)="18時","③",IF(RIGHT(名簿!X26,3)="15時","②",IF(RIGHT(名簿!X26,3)="30分","①","")))&amp;名簿!X26</f>
        <v>#REF!</v>
      </c>
      <c r="K31" s="100"/>
      <c r="L31" s="114" t="e">
        <f>名簿!N26</f>
        <v>#REF!</v>
      </c>
      <c r="M31" s="114" t="e">
        <f>名簿!O26</f>
        <v>#REF!</v>
      </c>
      <c r="N31" s="115" t="e">
        <f>名簿!T26</f>
        <v>#REF!</v>
      </c>
      <c r="O31" s="116" t="s">
        <v>490</v>
      </c>
      <c r="P31" s="115" t="e">
        <f>名簿!U26</f>
        <v>#REF!</v>
      </c>
      <c r="Q31" s="117" t="e">
        <f>"第"&amp;名簿!W26&amp;"回　"&amp;名簿!X26</f>
        <v>#REF!</v>
      </c>
      <c r="R31" s="117" t="e">
        <f>"第"&amp;名簿!Y26&amp;"回　"&amp;名簿!Z26</f>
        <v>#REF!</v>
      </c>
      <c r="S31" s="117" t="e">
        <f>名簿!V26</f>
        <v>#REF!</v>
      </c>
      <c r="T31" s="110">
        <f>名簿!B26</f>
        <v>0</v>
      </c>
      <c r="U31" s="118">
        <f>名簿!C26</f>
        <v>0</v>
      </c>
      <c r="V31" s="119">
        <f>名簿!G26</f>
        <v>0</v>
      </c>
      <c r="W31" s="119">
        <f>名簿!H26</f>
        <v>0</v>
      </c>
      <c r="X31" s="118">
        <f>名簿!D26</f>
        <v>0</v>
      </c>
      <c r="Y31" s="118">
        <f>名簿!E26</f>
        <v>0</v>
      </c>
      <c r="Z31" s="120">
        <f>名簿!F26</f>
        <v>0</v>
      </c>
      <c r="AA31" s="114" t="e">
        <f>名簿!AA26</f>
        <v>#REF!</v>
      </c>
      <c r="AB31" s="117" t="e">
        <f>名簿!AB26</f>
        <v>#REF!</v>
      </c>
      <c r="AC31" s="117" t="e">
        <f>名簿!AC26</f>
        <v>#REF!</v>
      </c>
      <c r="AD31" s="117" t="e">
        <f>名簿!AE26&amp;"   "&amp;名簿!AF26</f>
        <v>#REF!</v>
      </c>
      <c r="AE31" s="117" t="e">
        <f>名簿!AH26</f>
        <v>#REF!</v>
      </c>
      <c r="AF31" s="117" t="e">
        <f>名簿!AG26</f>
        <v>#REF!</v>
      </c>
      <c r="AG31" s="121"/>
      <c r="AH31" s="122"/>
      <c r="AI31" s="123"/>
      <c r="AJ31" s="110"/>
      <c r="AO31" s="125"/>
      <c r="AP31" s="125"/>
    </row>
    <row r="32" spans="1:42" s="78" customFormat="1" ht="30" customHeight="1">
      <c r="A32" s="78" t="e">
        <f t="shared" si="0"/>
        <v>#REF!</v>
      </c>
      <c r="B32" s="78" t="e">
        <f>VLOOKUP(D32,作成要領!$AR$6:$AS$72,2,FALSE)</f>
        <v>#N/A</v>
      </c>
      <c r="C32" s="110">
        <v>26</v>
      </c>
      <c r="D32" s="110"/>
      <c r="E32" s="110" t="e">
        <f>名簿!I27</f>
        <v>#REF!</v>
      </c>
      <c r="F32" s="110" t="e">
        <f>名簿!J27</f>
        <v>#REF!</v>
      </c>
      <c r="G32" s="110" t="e">
        <f>名簿!L27</f>
        <v>#REF!</v>
      </c>
      <c r="H32" s="113" t="e">
        <f>名簿!P27&amp;"   "&amp;名簿!Q27</f>
        <v>#REF!</v>
      </c>
      <c r="I32" s="100" t="e">
        <f>名簿!M27</f>
        <v>#REF!</v>
      </c>
      <c r="J32" s="100" t="e">
        <f>"第"&amp;名簿!W27&amp;"回　"&amp;IF(RIGHT(名簿!X27,3)="18時","③",IF(RIGHT(名簿!X27,3)="15時","②",IF(RIGHT(名簿!X27,3)="30分","①","")))&amp;名簿!X27</f>
        <v>#REF!</v>
      </c>
      <c r="K32" s="100"/>
      <c r="L32" s="114" t="e">
        <f>名簿!N27</f>
        <v>#REF!</v>
      </c>
      <c r="M32" s="114" t="e">
        <f>名簿!O27</f>
        <v>#REF!</v>
      </c>
      <c r="N32" s="115" t="e">
        <f>名簿!T27</f>
        <v>#REF!</v>
      </c>
      <c r="O32" s="116" t="s">
        <v>490</v>
      </c>
      <c r="P32" s="115" t="e">
        <f>名簿!U27</f>
        <v>#REF!</v>
      </c>
      <c r="Q32" s="117" t="e">
        <f>"第"&amp;名簿!W27&amp;"回　"&amp;名簿!X27</f>
        <v>#REF!</v>
      </c>
      <c r="R32" s="117" t="e">
        <f>"第"&amp;名簿!Y27&amp;"回　"&amp;名簿!Z27</f>
        <v>#REF!</v>
      </c>
      <c r="S32" s="117" t="e">
        <f>名簿!V27</f>
        <v>#REF!</v>
      </c>
      <c r="T32" s="110">
        <f>名簿!B27</f>
        <v>0</v>
      </c>
      <c r="U32" s="118">
        <f>名簿!C27</f>
        <v>0</v>
      </c>
      <c r="V32" s="119">
        <f>名簿!G27</f>
        <v>0</v>
      </c>
      <c r="W32" s="119">
        <f>名簿!H27</f>
        <v>0</v>
      </c>
      <c r="X32" s="118">
        <f>名簿!D27</f>
        <v>0</v>
      </c>
      <c r="Y32" s="118">
        <f>名簿!E27</f>
        <v>0</v>
      </c>
      <c r="Z32" s="120">
        <f>名簿!F27</f>
        <v>0</v>
      </c>
      <c r="AA32" s="114" t="e">
        <f>名簿!AA27</f>
        <v>#REF!</v>
      </c>
      <c r="AB32" s="117" t="e">
        <f>名簿!AB27</f>
        <v>#REF!</v>
      </c>
      <c r="AC32" s="117" t="e">
        <f>名簿!AC27</f>
        <v>#REF!</v>
      </c>
      <c r="AD32" s="117" t="e">
        <f>名簿!AE27&amp;"   "&amp;名簿!AF27</f>
        <v>#REF!</v>
      </c>
      <c r="AE32" s="117" t="e">
        <f>名簿!AH27</f>
        <v>#REF!</v>
      </c>
      <c r="AF32" s="117" t="e">
        <f>名簿!AG27</f>
        <v>#REF!</v>
      </c>
      <c r="AG32" s="121"/>
      <c r="AH32" s="122"/>
      <c r="AI32" s="123"/>
      <c r="AJ32" s="110"/>
      <c r="AO32" s="125"/>
      <c r="AP32" s="125"/>
    </row>
    <row r="33" spans="1:42" s="78" customFormat="1" ht="30" customHeight="1">
      <c r="A33" s="78" t="e">
        <f t="shared" si="0"/>
        <v>#REF!</v>
      </c>
      <c r="B33" s="78" t="e">
        <f>VLOOKUP(D33,作成要領!$AR$6:$AS$72,2,FALSE)</f>
        <v>#N/A</v>
      </c>
      <c r="C33" s="110">
        <v>27</v>
      </c>
      <c r="D33" s="110"/>
      <c r="E33" s="110" t="e">
        <f>名簿!I28</f>
        <v>#REF!</v>
      </c>
      <c r="F33" s="110" t="e">
        <f>名簿!J28</f>
        <v>#REF!</v>
      </c>
      <c r="G33" s="110" t="e">
        <f>名簿!L28</f>
        <v>#REF!</v>
      </c>
      <c r="H33" s="113" t="e">
        <f>名簿!P28&amp;"   "&amp;名簿!Q28</f>
        <v>#REF!</v>
      </c>
      <c r="I33" s="100" t="e">
        <f>名簿!M28</f>
        <v>#REF!</v>
      </c>
      <c r="J33" s="100" t="e">
        <f>"第"&amp;名簿!W28&amp;"回　"&amp;IF(RIGHT(名簿!X28,3)="18時","③",IF(RIGHT(名簿!X28,3)="15時","②",IF(RIGHT(名簿!X28,3)="30分","①","")))&amp;名簿!X28</f>
        <v>#REF!</v>
      </c>
      <c r="K33" s="100"/>
      <c r="L33" s="114" t="e">
        <f>名簿!N28</f>
        <v>#REF!</v>
      </c>
      <c r="M33" s="114" t="e">
        <f>名簿!O28</f>
        <v>#REF!</v>
      </c>
      <c r="N33" s="115" t="e">
        <f>名簿!T28</f>
        <v>#REF!</v>
      </c>
      <c r="O33" s="116" t="s">
        <v>490</v>
      </c>
      <c r="P33" s="115" t="e">
        <f>名簿!U28</f>
        <v>#REF!</v>
      </c>
      <c r="Q33" s="117" t="e">
        <f>"第"&amp;名簿!W28&amp;"回　"&amp;名簿!X28</f>
        <v>#REF!</v>
      </c>
      <c r="R33" s="117" t="e">
        <f>"第"&amp;名簿!Y28&amp;"回　"&amp;名簿!Z28</f>
        <v>#REF!</v>
      </c>
      <c r="S33" s="117" t="e">
        <f>名簿!V28</f>
        <v>#REF!</v>
      </c>
      <c r="T33" s="110">
        <f>名簿!B28</f>
        <v>0</v>
      </c>
      <c r="U33" s="118">
        <f>名簿!C28</f>
        <v>0</v>
      </c>
      <c r="V33" s="119">
        <f>名簿!G28</f>
        <v>0</v>
      </c>
      <c r="W33" s="119">
        <f>名簿!H28</f>
        <v>0</v>
      </c>
      <c r="X33" s="118">
        <f>名簿!D28</f>
        <v>0</v>
      </c>
      <c r="Y33" s="118">
        <f>名簿!E28</f>
        <v>0</v>
      </c>
      <c r="Z33" s="120">
        <f>名簿!F28</f>
        <v>0</v>
      </c>
      <c r="AA33" s="114" t="e">
        <f>名簿!AA28</f>
        <v>#REF!</v>
      </c>
      <c r="AB33" s="117" t="e">
        <f>名簿!AB28</f>
        <v>#REF!</v>
      </c>
      <c r="AC33" s="117" t="e">
        <f>名簿!AC28</f>
        <v>#REF!</v>
      </c>
      <c r="AD33" s="117" t="e">
        <f>名簿!AE28&amp;"   "&amp;名簿!AF28</f>
        <v>#REF!</v>
      </c>
      <c r="AE33" s="117" t="e">
        <f>名簿!AH28</f>
        <v>#REF!</v>
      </c>
      <c r="AF33" s="117" t="e">
        <f>名簿!AG28</f>
        <v>#REF!</v>
      </c>
      <c r="AG33" s="121"/>
      <c r="AH33" s="122"/>
      <c r="AI33" s="123"/>
      <c r="AJ33" s="110"/>
      <c r="AO33" s="125"/>
      <c r="AP33" s="125"/>
    </row>
    <row r="34" spans="1:42" s="78" customFormat="1" ht="30" customHeight="1">
      <c r="A34" s="78" t="e">
        <f t="shared" si="0"/>
        <v>#REF!</v>
      </c>
      <c r="B34" s="78" t="e">
        <f>VLOOKUP(D34,作成要領!$AR$6:$AS$72,2,FALSE)</f>
        <v>#N/A</v>
      </c>
      <c r="C34" s="110">
        <v>28</v>
      </c>
      <c r="D34" s="110"/>
      <c r="E34" s="110" t="e">
        <f>名簿!I29</f>
        <v>#REF!</v>
      </c>
      <c r="F34" s="110" t="e">
        <f>名簿!J29</f>
        <v>#REF!</v>
      </c>
      <c r="G34" s="110" t="e">
        <f>名簿!L29</f>
        <v>#REF!</v>
      </c>
      <c r="H34" s="113" t="e">
        <f>名簿!P29&amp;"   "&amp;名簿!Q29</f>
        <v>#REF!</v>
      </c>
      <c r="I34" s="100" t="e">
        <f>名簿!M29</f>
        <v>#REF!</v>
      </c>
      <c r="J34" s="100" t="e">
        <f>"第"&amp;名簿!W29&amp;"回　"&amp;IF(RIGHT(名簿!X29,3)="18時","③",IF(RIGHT(名簿!X29,3)="15時","②",IF(RIGHT(名簿!X29,3)="30分","①","")))&amp;名簿!X29</f>
        <v>#REF!</v>
      </c>
      <c r="K34" s="100"/>
      <c r="L34" s="114" t="e">
        <f>名簿!N29</f>
        <v>#REF!</v>
      </c>
      <c r="M34" s="114" t="e">
        <f>名簿!O29</f>
        <v>#REF!</v>
      </c>
      <c r="N34" s="115" t="e">
        <f>名簿!T29</f>
        <v>#REF!</v>
      </c>
      <c r="O34" s="116" t="s">
        <v>490</v>
      </c>
      <c r="P34" s="115" t="e">
        <f>名簿!U29</f>
        <v>#REF!</v>
      </c>
      <c r="Q34" s="117" t="e">
        <f>"第"&amp;名簿!W29&amp;"回　"&amp;名簿!X29</f>
        <v>#REF!</v>
      </c>
      <c r="R34" s="117" t="e">
        <f>"第"&amp;名簿!Y29&amp;"回　"&amp;名簿!Z29</f>
        <v>#REF!</v>
      </c>
      <c r="S34" s="117" t="e">
        <f>名簿!V29</f>
        <v>#REF!</v>
      </c>
      <c r="T34" s="110">
        <f>名簿!B29</f>
        <v>0</v>
      </c>
      <c r="U34" s="118">
        <f>名簿!C29</f>
        <v>0</v>
      </c>
      <c r="V34" s="119">
        <f>名簿!G29</f>
        <v>0</v>
      </c>
      <c r="W34" s="119">
        <f>名簿!H29</f>
        <v>0</v>
      </c>
      <c r="X34" s="118">
        <f>名簿!D29</f>
        <v>0</v>
      </c>
      <c r="Y34" s="118">
        <f>名簿!E29</f>
        <v>0</v>
      </c>
      <c r="Z34" s="120">
        <f>名簿!F29</f>
        <v>0</v>
      </c>
      <c r="AA34" s="114" t="e">
        <f>名簿!AA29</f>
        <v>#REF!</v>
      </c>
      <c r="AB34" s="117" t="e">
        <f>名簿!AB29</f>
        <v>#REF!</v>
      </c>
      <c r="AC34" s="117" t="e">
        <f>名簿!AC29</f>
        <v>#REF!</v>
      </c>
      <c r="AD34" s="117" t="e">
        <f>名簿!AE29&amp;"   "&amp;名簿!AF29</f>
        <v>#REF!</v>
      </c>
      <c r="AE34" s="117" t="e">
        <f>名簿!AH29</f>
        <v>#REF!</v>
      </c>
      <c r="AF34" s="117" t="e">
        <f>名簿!AG29</f>
        <v>#REF!</v>
      </c>
      <c r="AG34" s="121"/>
      <c r="AH34" s="122"/>
      <c r="AI34" s="123"/>
      <c r="AJ34" s="110"/>
      <c r="AO34" s="125"/>
      <c r="AP34" s="125"/>
    </row>
    <row r="35" spans="1:42" s="78" customFormat="1" ht="30" customHeight="1">
      <c r="A35" s="78" t="e">
        <f t="shared" si="0"/>
        <v>#REF!</v>
      </c>
      <c r="B35" s="78" t="e">
        <f>VLOOKUP(D35,作成要領!$AR$6:$AS$72,2,FALSE)</f>
        <v>#N/A</v>
      </c>
      <c r="C35" s="110">
        <v>29</v>
      </c>
      <c r="D35" s="110"/>
      <c r="E35" s="110" t="e">
        <f>名簿!I30</f>
        <v>#REF!</v>
      </c>
      <c r="F35" s="110" t="e">
        <f>名簿!J30</f>
        <v>#REF!</v>
      </c>
      <c r="G35" s="110" t="e">
        <f>名簿!L30</f>
        <v>#REF!</v>
      </c>
      <c r="H35" s="113" t="e">
        <f>名簿!P30&amp;"   "&amp;名簿!Q30</f>
        <v>#REF!</v>
      </c>
      <c r="I35" s="100" t="e">
        <f>名簿!M30</f>
        <v>#REF!</v>
      </c>
      <c r="J35" s="100" t="e">
        <f>"第"&amp;名簿!W30&amp;"回　"&amp;IF(RIGHT(名簿!X30,3)="18時","③",IF(RIGHT(名簿!X30,3)="15時","②",IF(RIGHT(名簿!X30,3)="30分","①","")))&amp;名簿!X30</f>
        <v>#REF!</v>
      </c>
      <c r="K35" s="100"/>
      <c r="L35" s="114" t="e">
        <f>名簿!N30</f>
        <v>#REF!</v>
      </c>
      <c r="M35" s="114" t="e">
        <f>名簿!O30</f>
        <v>#REF!</v>
      </c>
      <c r="N35" s="115" t="e">
        <f>名簿!T30</f>
        <v>#REF!</v>
      </c>
      <c r="O35" s="116" t="s">
        <v>490</v>
      </c>
      <c r="P35" s="115" t="e">
        <f>名簿!U30</f>
        <v>#REF!</v>
      </c>
      <c r="Q35" s="117" t="e">
        <f>"第"&amp;名簿!W30&amp;"回　"&amp;名簿!X30</f>
        <v>#REF!</v>
      </c>
      <c r="R35" s="117" t="e">
        <f>"第"&amp;名簿!Y30&amp;"回　"&amp;名簿!Z30</f>
        <v>#REF!</v>
      </c>
      <c r="S35" s="117" t="e">
        <f>名簿!V30</f>
        <v>#REF!</v>
      </c>
      <c r="T35" s="110">
        <f>名簿!B30</f>
        <v>0</v>
      </c>
      <c r="U35" s="118">
        <f>名簿!C30</f>
        <v>0</v>
      </c>
      <c r="V35" s="119">
        <f>名簿!G30</f>
        <v>0</v>
      </c>
      <c r="W35" s="119">
        <f>名簿!H30</f>
        <v>0</v>
      </c>
      <c r="X35" s="118">
        <f>名簿!D30</f>
        <v>0</v>
      </c>
      <c r="Y35" s="118">
        <f>名簿!E30</f>
        <v>0</v>
      </c>
      <c r="Z35" s="120">
        <f>名簿!F30</f>
        <v>0</v>
      </c>
      <c r="AA35" s="114" t="e">
        <f>名簿!AA30</f>
        <v>#REF!</v>
      </c>
      <c r="AB35" s="117" t="e">
        <f>名簿!AB30</f>
        <v>#REF!</v>
      </c>
      <c r="AC35" s="117" t="e">
        <f>名簿!AC30</f>
        <v>#REF!</v>
      </c>
      <c r="AD35" s="117" t="e">
        <f>名簿!AE30&amp;"   "&amp;名簿!AF30</f>
        <v>#REF!</v>
      </c>
      <c r="AE35" s="117" t="e">
        <f>名簿!AH30</f>
        <v>#REF!</v>
      </c>
      <c r="AF35" s="117" t="e">
        <f>名簿!AG30</f>
        <v>#REF!</v>
      </c>
      <c r="AG35" s="117"/>
      <c r="AH35" s="122"/>
      <c r="AI35" s="123"/>
      <c r="AJ35" s="110"/>
      <c r="AO35" s="125"/>
      <c r="AP35" s="125"/>
    </row>
    <row r="36" spans="1:42" s="78" customFormat="1" ht="30" customHeight="1">
      <c r="A36" s="78" t="e">
        <f t="shared" si="0"/>
        <v>#REF!</v>
      </c>
      <c r="B36" s="78" t="e">
        <f>VLOOKUP(D36,作成要領!$AR$6:$AS$72,2,FALSE)</f>
        <v>#N/A</v>
      </c>
      <c r="C36" s="110">
        <v>30</v>
      </c>
      <c r="D36" s="110"/>
      <c r="E36" s="110" t="e">
        <f>名簿!I31</f>
        <v>#REF!</v>
      </c>
      <c r="F36" s="110" t="e">
        <f>名簿!J31</f>
        <v>#REF!</v>
      </c>
      <c r="G36" s="110" t="e">
        <f>名簿!L31</f>
        <v>#REF!</v>
      </c>
      <c r="H36" s="113" t="e">
        <f>名簿!P31&amp;"   "&amp;名簿!Q31</f>
        <v>#REF!</v>
      </c>
      <c r="I36" s="100" t="e">
        <f>名簿!M31</f>
        <v>#REF!</v>
      </c>
      <c r="J36" s="100" t="e">
        <f>"第"&amp;名簿!W31&amp;"回　"&amp;IF(RIGHT(名簿!X31,3)="18時","③",IF(RIGHT(名簿!X31,3)="15時","②",IF(RIGHT(名簿!X31,3)="30分","①","")))&amp;名簿!X31</f>
        <v>#REF!</v>
      </c>
      <c r="K36" s="100"/>
      <c r="L36" s="114" t="e">
        <f>名簿!N31</f>
        <v>#REF!</v>
      </c>
      <c r="M36" s="114" t="e">
        <f>名簿!O31</f>
        <v>#REF!</v>
      </c>
      <c r="N36" s="115" t="e">
        <f>名簿!T31</f>
        <v>#REF!</v>
      </c>
      <c r="O36" s="116" t="s">
        <v>490</v>
      </c>
      <c r="P36" s="115" t="e">
        <f>名簿!U31</f>
        <v>#REF!</v>
      </c>
      <c r="Q36" s="117" t="e">
        <f>"第"&amp;名簿!W31&amp;"回　"&amp;名簿!X31</f>
        <v>#REF!</v>
      </c>
      <c r="R36" s="117" t="e">
        <f>"第"&amp;名簿!Y31&amp;"回　"&amp;名簿!Z31</f>
        <v>#REF!</v>
      </c>
      <c r="S36" s="117" t="e">
        <f>名簿!V31</f>
        <v>#REF!</v>
      </c>
      <c r="T36" s="110">
        <f>名簿!B31</f>
        <v>0</v>
      </c>
      <c r="U36" s="118">
        <f>名簿!C31</f>
        <v>0</v>
      </c>
      <c r="V36" s="119">
        <f>名簿!G31</f>
        <v>0</v>
      </c>
      <c r="W36" s="119">
        <f>名簿!H31</f>
        <v>0</v>
      </c>
      <c r="X36" s="118">
        <f>名簿!D31</f>
        <v>0</v>
      </c>
      <c r="Y36" s="118">
        <f>名簿!E31</f>
        <v>0</v>
      </c>
      <c r="Z36" s="120">
        <f>名簿!F31</f>
        <v>0</v>
      </c>
      <c r="AA36" s="114" t="e">
        <f>名簿!AA31</f>
        <v>#REF!</v>
      </c>
      <c r="AB36" s="117" t="e">
        <f>名簿!AB31</f>
        <v>#REF!</v>
      </c>
      <c r="AC36" s="117" t="e">
        <f>名簿!AC31</f>
        <v>#REF!</v>
      </c>
      <c r="AD36" s="117" t="e">
        <f>名簿!AE31&amp;"   "&amp;名簿!AF31</f>
        <v>#REF!</v>
      </c>
      <c r="AE36" s="117" t="e">
        <f>名簿!AH31</f>
        <v>#REF!</v>
      </c>
      <c r="AF36" s="117" t="e">
        <f>名簿!AG31</f>
        <v>#REF!</v>
      </c>
      <c r="AG36" s="121"/>
      <c r="AH36" s="122"/>
      <c r="AI36" s="123"/>
      <c r="AJ36" s="110"/>
      <c r="AO36" s="125"/>
      <c r="AP36" s="125"/>
    </row>
    <row r="37" spans="1:42" s="91" customFormat="1" ht="30" customHeight="1">
      <c r="A37" s="78" t="e">
        <f t="shared" ref="A37" si="1">LEFT(J37,FIND("　",J37)-1)</f>
        <v>#VALUE!</v>
      </c>
      <c r="B37" s="78" t="e">
        <f>VLOOKUP(D37,作成要領!$AR$6:$AS$72,2,FALSE)</f>
        <v>#N/A</v>
      </c>
      <c r="C37" s="110"/>
      <c r="D37" s="110"/>
      <c r="E37" s="110"/>
      <c r="F37" s="111"/>
      <c r="G37" s="112"/>
      <c r="H37" s="113"/>
      <c r="I37" s="100"/>
      <c r="J37" s="100"/>
      <c r="K37" s="100"/>
      <c r="L37" s="114"/>
      <c r="M37" s="113"/>
      <c r="N37" s="113"/>
      <c r="O37" s="116"/>
      <c r="P37" s="113"/>
      <c r="Q37" s="117"/>
      <c r="R37" s="117"/>
      <c r="S37" s="117"/>
      <c r="T37" s="110"/>
      <c r="U37" s="118"/>
      <c r="V37" s="119"/>
      <c r="W37" s="119"/>
      <c r="X37" s="118"/>
      <c r="Y37" s="124"/>
      <c r="Z37" s="120"/>
      <c r="AA37" s="114"/>
      <c r="AB37" s="117"/>
      <c r="AC37" s="117"/>
      <c r="AD37" s="117"/>
      <c r="AE37" s="117">
        <f>名簿!AH32</f>
        <v>0</v>
      </c>
      <c r="AF37" s="117">
        <f>名簿!AG32</f>
        <v>0</v>
      </c>
      <c r="AG37" s="121"/>
      <c r="AH37" s="122"/>
      <c r="AI37" s="123"/>
      <c r="AJ37" s="110"/>
      <c r="AK37" s="78"/>
      <c r="AO37" s="125"/>
      <c r="AP37" s="125"/>
    </row>
    <row r="38" spans="1:42" s="91" customFormat="1" ht="30" customHeight="1">
      <c r="B38" s="78"/>
      <c r="C38" s="110"/>
      <c r="D38" s="110"/>
      <c r="E38" s="110"/>
      <c r="F38" s="111"/>
      <c r="G38" s="112"/>
      <c r="H38" s="113"/>
      <c r="I38" s="100"/>
      <c r="J38" s="100"/>
      <c r="K38" s="100"/>
      <c r="L38" s="114"/>
      <c r="M38" s="113"/>
      <c r="N38" s="113"/>
      <c r="O38" s="116"/>
      <c r="P38" s="113"/>
      <c r="Q38" s="117"/>
      <c r="R38" s="117"/>
      <c r="S38" s="117"/>
      <c r="T38" s="110"/>
      <c r="U38" s="118"/>
      <c r="V38" s="119"/>
      <c r="W38" s="119"/>
      <c r="X38" s="118"/>
      <c r="Y38" s="124"/>
      <c r="Z38" s="120"/>
      <c r="AA38" s="114"/>
      <c r="AB38" s="117"/>
      <c r="AC38" s="117"/>
      <c r="AD38" s="117"/>
      <c r="AE38" s="117"/>
      <c r="AF38" s="117"/>
      <c r="AG38" s="121"/>
      <c r="AH38" s="122"/>
      <c r="AI38" s="123"/>
      <c r="AJ38" s="110"/>
      <c r="AK38" s="78"/>
      <c r="AO38" s="125"/>
      <c r="AP38" s="125"/>
    </row>
    <row r="39" spans="1:42" ht="13.2">
      <c r="B39" s="83"/>
      <c r="AO39" s="125"/>
      <c r="AP39" s="125"/>
    </row>
    <row r="40" spans="1:42" ht="13.2">
      <c r="AO40" s="125"/>
      <c r="AP40" s="125"/>
    </row>
    <row r="41" spans="1:42" ht="13.2">
      <c r="AO41" s="125"/>
      <c r="AP41" s="125"/>
    </row>
    <row r="42" spans="1:42" ht="13.2">
      <c r="AO42" s="125"/>
      <c r="AP42" s="125"/>
    </row>
    <row r="43" spans="1:42" ht="13.2">
      <c r="AO43" s="125"/>
      <c r="AP43" s="125"/>
    </row>
    <row r="44" spans="1:42" ht="13.2">
      <c r="AO44" s="125"/>
      <c r="AP44" s="125"/>
    </row>
    <row r="45" spans="1:42" ht="13.2">
      <c r="AO45" s="125"/>
      <c r="AP45" s="125"/>
    </row>
    <row r="46" spans="1:42" ht="13.2">
      <c r="AO46" s="125"/>
      <c r="AP46" s="125"/>
    </row>
    <row r="47" spans="1:42" ht="13.2">
      <c r="AO47" s="125"/>
      <c r="AP47" s="125"/>
    </row>
    <row r="48" spans="1:42" ht="13.2">
      <c r="AO48" s="125"/>
      <c r="AP48" s="125"/>
    </row>
    <row r="49" spans="41:42" ht="13.2">
      <c r="AO49" s="125"/>
      <c r="AP49" s="125"/>
    </row>
    <row r="50" spans="41:42" ht="13.2">
      <c r="AO50" s="125"/>
      <c r="AP50" s="125"/>
    </row>
    <row r="51" spans="41:42" ht="13.2">
      <c r="AO51" s="125"/>
      <c r="AP51" s="125"/>
    </row>
    <row r="52" spans="41:42" ht="13.2">
      <c r="AO52" s="125"/>
      <c r="AP52" s="125"/>
    </row>
    <row r="53" spans="41:42" ht="13.2">
      <c r="AO53" s="125"/>
      <c r="AP53" s="125"/>
    </row>
    <row r="54" spans="41:42" ht="13.2">
      <c r="AO54" s="125"/>
      <c r="AP54" s="125"/>
    </row>
    <row r="55" spans="41:42" ht="13.2">
      <c r="AO55" s="125"/>
      <c r="AP55" s="125"/>
    </row>
    <row r="56" spans="41:42" ht="13.2">
      <c r="AO56" s="125"/>
      <c r="AP56" s="125"/>
    </row>
    <row r="57" spans="41:42" ht="13.2">
      <c r="AO57" s="125"/>
      <c r="AP57" s="125"/>
    </row>
    <row r="58" spans="41:42" ht="13.2">
      <c r="AO58" s="125"/>
      <c r="AP58" s="125"/>
    </row>
    <row r="59" spans="41:42" ht="13.2">
      <c r="AO59" s="125"/>
      <c r="AP59" s="125"/>
    </row>
    <row r="60" spans="41:42" ht="13.2">
      <c r="AO60" s="125"/>
      <c r="AP60" s="125"/>
    </row>
    <row r="61" spans="41:42" ht="13.2">
      <c r="AO61" s="125"/>
      <c r="AP61" s="125"/>
    </row>
    <row r="62" spans="41:42" ht="13.2">
      <c r="AO62" s="125"/>
      <c r="AP62" s="125"/>
    </row>
    <row r="63" spans="41:42" ht="13.2">
      <c r="AO63" s="125"/>
      <c r="AP63" s="125"/>
    </row>
    <row r="64" spans="41:42" ht="13.2">
      <c r="AO64" s="125"/>
      <c r="AP64" s="125"/>
    </row>
    <row r="65" spans="41:42" ht="13.2">
      <c r="AO65" s="125"/>
      <c r="AP65" s="125"/>
    </row>
    <row r="66" spans="41:42" ht="13.2">
      <c r="AO66" s="125"/>
      <c r="AP66" s="125"/>
    </row>
    <row r="67" spans="41:42" ht="13.2">
      <c r="AO67" s="125"/>
      <c r="AP67" s="125"/>
    </row>
    <row r="68" spans="41:42" ht="13.2">
      <c r="AO68" s="125"/>
      <c r="AP68" s="125"/>
    </row>
    <row r="69" spans="41:42" ht="13.2">
      <c r="AO69" s="125"/>
      <c r="AP69" s="125"/>
    </row>
    <row r="70" spans="41:42" ht="13.2">
      <c r="AO70" s="125"/>
      <c r="AP70" s="125"/>
    </row>
    <row r="71" spans="41:42" ht="13.2">
      <c r="AO71" s="125"/>
      <c r="AP71" s="125"/>
    </row>
    <row r="72" spans="41:42" ht="13.2">
      <c r="AO72" s="125"/>
      <c r="AP72" s="125"/>
    </row>
  </sheetData>
  <autoFilter ref="B6:AI37" xr:uid="{B2BC02CE-4287-4A43-87D3-9DB75BAE685E}"/>
  <mergeCells count="2">
    <mergeCell ref="C3:J3"/>
    <mergeCell ref="C5:I5"/>
  </mergeCells>
  <phoneticPr fontId="4"/>
  <conditionalFormatting sqref="E37">
    <cfRule type="duplicateValues" dxfId="10" priority="44"/>
  </conditionalFormatting>
  <conditionalFormatting sqref="E37:E38">
    <cfRule type="duplicateValues" dxfId="9" priority="6"/>
    <cfRule type="duplicateValues" dxfId="8" priority="11"/>
  </conditionalFormatting>
  <conditionalFormatting sqref="F37">
    <cfRule type="duplicateValues" dxfId="7" priority="45"/>
  </conditionalFormatting>
  <conditionalFormatting sqref="F37:F38">
    <cfRule type="duplicateValues" dxfId="6" priority="5"/>
  </conditionalFormatting>
  <conditionalFormatting sqref="F39:F1048576 F1:F6">
    <cfRule type="duplicateValues" dxfId="5" priority="39"/>
  </conditionalFormatting>
  <conditionalFormatting sqref="AH7:AH37">
    <cfRule type="cellIs" dxfId="4" priority="36" operator="equal">
      <formula>""</formula>
    </cfRule>
    <cfRule type="containsText" dxfId="3" priority="38" operator="containsText" text="　">
      <formula>NOT(ISERROR(SEARCH("　",AH7)))</formula>
    </cfRule>
  </conditionalFormatting>
  <conditionalFormatting sqref="AH7:AH38">
    <cfRule type="cellIs" priority="9" operator="equal">
      <formula>""</formula>
    </cfRule>
  </conditionalFormatting>
  <conditionalFormatting sqref="AH37:AH38">
    <cfRule type="cellIs" dxfId="2" priority="8" operator="equal">
      <formula>""</formula>
    </cfRule>
    <cfRule type="containsText" dxfId="1" priority="10" operator="containsText" text="　">
      <formula>NOT(ISERROR(SEARCH("　",AH37)))</formula>
    </cfRule>
  </conditionalFormatting>
  <conditionalFormatting sqref="AI7:AI38">
    <cfRule type="cellIs" dxfId="0" priority="7" operator="between">
      <formula>0.0000115740740740741</formula>
      <formula>0.00137731481481481</formula>
    </cfRule>
  </conditionalFormatting>
  <printOptions horizontalCentered="1"/>
  <pageMargins left="0.19685039370078741" right="0.19685039370078741" top="0.39370078740157483" bottom="0.39370078740157483" header="0.51181102362204722" footer="0.51181102362204722"/>
  <pageSetup paperSize="9" scale="75" fitToHeight="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募集案内【前期】</vt:lpstr>
      <vt:lpstr>募集要項等</vt:lpstr>
      <vt:lpstr>作成要領</vt:lpstr>
      <vt:lpstr>受講者申込書　鑑</vt:lpstr>
      <vt:lpstr>受講者申込書(○○県)</vt:lpstr>
      <vt:lpstr>名簿</vt:lpstr>
      <vt:lpstr>名簿１</vt:lpstr>
      <vt:lpstr>'受講者申込書　鑑'!Print_Area</vt:lpstr>
      <vt:lpstr>'受講者申込書(○○県)'!Print_Area</vt:lpstr>
      <vt:lpstr>募集案内【前期】!Print_Area</vt:lpstr>
      <vt:lpstr>名簿１!Print_Area</vt:lpstr>
      <vt:lpstr>名簿１!Print_Titles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政策医療企画課</dc:creator>
  <cp:keywords/>
  <dc:description/>
  <cp:lastModifiedBy>谷口 裕美</cp:lastModifiedBy>
  <cp:revision/>
  <dcterms:created xsi:type="dcterms:W3CDTF">2005-10-12T05:32:31Z</dcterms:created>
  <dcterms:modified xsi:type="dcterms:W3CDTF">2023-07-12T05:10:33Z</dcterms:modified>
  <cp:category/>
  <cp:contentStatus/>
</cp:coreProperties>
</file>