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HDHT127\zaisei\11【喜久里】財政状況資料集（旧：財政比較分析＆歳出比較分析）\28財政状況資料集\06　再分析依頼\04　HP掲載\政策統計情報課へ協議\掲載Excel\"/>
    </mc:Choice>
  </mc:AlternateContent>
  <bookViews>
    <workbookView xWindow="-15" yWindow="6090" windowWidth="19230" windowHeight="6150" tabRatio="9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8" i="9" l="1"/>
  <c r="BG37" i="9"/>
  <c r="BG36" i="9"/>
  <c r="BG35" i="9"/>
  <c r="BG34" i="9"/>
  <c r="AO36"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BE39" i="9"/>
  <c r="AM39" i="9"/>
  <c r="C39" i="9"/>
  <c r="AM38" i="9"/>
  <c r="C38" i="9"/>
  <c r="AM37" i="9"/>
  <c r="C37" i="9"/>
  <c r="C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AM34" i="9" l="1"/>
  <c r="AM35" i="9" s="1"/>
  <c r="AM36" i="9" s="1"/>
  <c r="BE34" i="9" l="1"/>
  <c r="BE35" i="9" s="1"/>
  <c r="BE36" i="9" s="1"/>
  <c r="BE37" i="9" s="1"/>
  <c r="BE38" i="9" s="1"/>
  <c r="BW34" i="9" l="1"/>
  <c r="BW35" i="9" s="1"/>
  <c r="BW36" i="9" s="1"/>
  <c r="BW37" i="9" s="1"/>
  <c r="BW38" i="9" s="1"/>
  <c r="BW39" i="9" s="1"/>
  <c r="BW40" i="9" s="1"/>
  <c r="BW41" i="9" s="1"/>
  <c r="CO34" i="9" l="1"/>
  <c r="CO35" i="9" s="1"/>
  <c r="CO36" i="9" s="1"/>
  <c r="CO37" i="9" s="1"/>
  <c r="CO38" i="9" s="1"/>
  <c r="CO39" i="9" s="1"/>
</calcChain>
</file>

<file path=xl/sharedStrings.xml><?xml version="1.0" encoding="utf-8"?>
<sst xmlns="http://schemas.openxmlformats.org/spreadsheetml/2006/main" count="1179" uniqueCount="593">
  <si>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</si>
  <si>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</si>
  <si>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</si>
  <si>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</si>
  <si>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</si>
  <si>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</si>
  <si>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</si>
  <si>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</si>
  <si>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</si>
  <si>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</si>
  <si>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</si>
  <si>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</si>
  <si>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</si>
  <si>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</si>
  <si>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</si>
  <si>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</si>
  <si>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</si>
  <si>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</si>
  <si>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</si>
  <si>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</si>
  <si>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</si>
  <si>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</si>
  <si>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</si>
  <si>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</si>
  <si>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</si>
  <si>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</si>
  <si>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</si>
  <si>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</si>
  <si>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</si>
  <si>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</si>
  <si>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</si>
  <si>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</si>
  <si>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</si>
  <si>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</si>
  <si>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</si>
  <si>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</si>
  <si>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</si>
  <si>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</si>
  <si>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</si>
  <si>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</si>
  <si>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</si>
  <si>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</si>
  <si>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</si>
  <si>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</si>
  <si>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</si>
  <si>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</si>
  <si>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</si>
  <si>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</si>
  <si>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</si>
  <si>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</si>
  <si>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</si>
  <si>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</si>
  <si>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</si>
  <si>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</si>
  <si>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</si>
  <si>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</si>
  <si>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</si>
  <si>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</si>
  <si>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</si>
  <si>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</si>
  <si>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</si>
  <si>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</si>
  <si>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</si>
  <si>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</si>
  <si>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</si>
  <si>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</si>
  <si>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</si>
  <si>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</si>
  <si>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</si>
  <si>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</si>
  <si>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施行時特例市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</si>
  <si>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</si>
  <si>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</si>
  <si>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</si>
  <si>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</si>
  <si>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</si>
  <si>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</si>
  <si>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</si>
  <si>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</si>
  <si>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</si>
  <si>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</si>
  <si>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</si>
  <si>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</si>
  <si>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福井市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</si>
  <si>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</si>
  <si>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</si>
  <si>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</si>
  <si>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</si>
  <si>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</si>
  <si>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</si>
  <si>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</si>
  <si>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</si>
  <si>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</si>
  <si>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</si>
  <si>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</si>
  <si>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</si>
  <si>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</si>
  <si>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</si>
  <si>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</si>
  <si>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</si>
  <si>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</si>
  <si>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</si>
  <si>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</si>
  <si>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</si>
  <si>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</si>
  <si>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</si>
  <si>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</si>
  <si>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</si>
  <si>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</si>
  <si>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</si>
  <si>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</si>
  <si>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</si>
  <si>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</si>
  <si>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</si>
  <si>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</si>
  <si>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</si>
  <si>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</si>
  <si>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</si>
  <si>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</si>
  <si>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</si>
  <si>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</si>
  <si>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</si>
  <si>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</si>
  <si>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</si>
  <si>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</si>
  <si>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</si>
  <si>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</si>
  <si>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</si>
  <si>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</si>
  <si>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</si>
  <si>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</si>
  <si>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</si>
  <si>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</si>
  <si>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</si>
  <si>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</si>
  <si>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</si>
  <si>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</si>
  <si>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</si>
  <si>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</si>
  <si>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</si>
  <si>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</si>
  <si>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</si>
  <si>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</si>
  <si>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</si>
  <si>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</si>
  <si>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</si>
  <si>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</si>
  <si>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</si>
  <si>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</si>
  <si>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</si>
  <si>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</si>
  <si>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</si>
  <si>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</si>
  <si>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</si>
  <si>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</si>
  <si>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</si>
  <si>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</si>
  <si>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</si>
  <si>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</si>
  <si>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</si>
  <si>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</si>
  <si>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</si>
  <si>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</si>
  <si>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</si>
  <si>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</si>
  <si>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</si>
  <si>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</si>
  <si>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</si>
  <si>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</si>
  <si>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</si>
  <si>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</si>
  <si>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</si>
  <si>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</si>
  <si>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</si>
  <si>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</si>
  <si>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</si>
  <si>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</si>
  <si>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</si>
  <si>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</si>
  <si>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</si>
  <si>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</si>
  <si>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</si>
  <si>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</si>
  <si>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</si>
  <si>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</si>
  <si>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</si>
  <si>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</si>
  <si>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</si>
  <si>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</si>
  <si>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</si>
  <si>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</si>
  <si>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</si>
  <si>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</si>
  <si>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</si>
  <si>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</si>
  <si>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</si>
  <si>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</si>
  <si>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福井県福井市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</si>
  <si>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</si>
  <si>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</si>
  <si>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</si>
  <si>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</si>
  <si>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</si>
  <si>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</si>
  <si>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</si>
  <si>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</si>
  <si>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</si>
  <si>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</si>
  <si>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</si>
  <si>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</si>
  <si>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</si>
  <si>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</si>
  <si>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</si>
  <si>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</si>
  <si>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</si>
  <si>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</si>
  <si>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</si>
  <si>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</si>
  <si>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</si>
  <si>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</si>
  <si>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</si>
  <si>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</si>
  <si>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</si>
  <si>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</si>
  <si>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</si>
  <si>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</si>
  <si>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</si>
  <si>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</si>
  <si>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</si>
  <si>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</si>
  <si>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</si>
  <si>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</si>
  <si>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</si>
  <si>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</si>
  <si>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</si>
  <si>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</si>
  <si>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</si>
  <si>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</si>
  <si>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</si>
  <si>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</si>
  <si>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</si>
  <si>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</si>
  <si>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</si>
  <si>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</si>
  <si>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</si>
  <si>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</si>
  <si>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</si>
  <si>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</si>
  <si>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</si>
  <si>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</si>
  <si>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</si>
  <si>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</si>
  <si>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</si>
  <si>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</si>
  <si>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</si>
  <si>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</si>
  <si>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</si>
  <si>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</si>
  <si>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</si>
  <si>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</si>
  <si>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</si>
  <si>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</si>
  <si>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</si>
  <si>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</si>
  <si>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</si>
  <si>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</si>
  <si>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</si>
  <si>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</si>
  <si>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</si>
  <si>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</si>
  <si>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</si>
  <si>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</si>
  <si>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</si>
  <si>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</si>
  <si>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</si>
  <si>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</si>
  <si>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</si>
  <si>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</si>
  <si>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</si>
  <si>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</si>
  <si>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</si>
  <si>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</si>
  <si>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</si>
  <si>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</si>
  <si>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</si>
  <si>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</si>
  <si>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</si>
  <si>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</si>
  <si>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</si>
  <si>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</si>
  <si>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</si>
  <si>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</si>
  <si>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</si>
  <si>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</si>
  <si>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</si>
  <si>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</si>
  <si>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</si>
  <si>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</si>
  <si>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</si>
  <si>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</si>
  <si>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</si>
  <si>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</si>
  <si>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</si>
  <si>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</si>
  <si>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</si>
  <si>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</si>
  <si>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</si>
  <si>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</si>
  <si>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</si>
  <si>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</si>
  <si>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</si>
  <si>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</si>
  <si>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</si>
  <si>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</si>
  <si>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</si>
  <si>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</si>
  <si>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</si>
  <si>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</si>
  <si>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</si>
  <si>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</si>
  <si>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</si>
  <si>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</si>
  <si>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</si>
  <si>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</si>
  <si>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</si>
  <si>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</si>
  <si>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</si>
  <si>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</si>
  <si>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</si>
  <si>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</si>
  <si>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</si>
  <si>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</si>
  <si>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</si>
  <si>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</si>
  <si>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</si>
  <si>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</si>
  <si>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</si>
  <si>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</si>
  <si>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</si>
  <si>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</si>
  <si>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</si>
  <si>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</si>
  <si>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</si>
  <si>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</si>
  <si>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</si>
  <si>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</si>
  <si>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福井県福井市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</si>
  <si>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</si>
  <si>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</si>
  <si>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</si>
  <si>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</si>
  <si>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</si>
  <si>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</si>
  <si>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</si>
  <si>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</si>
  <si>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</si>
  <si>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</si>
  <si>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</si>
  <si>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</si>
  <si>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</si>
  <si>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</si>
  <si>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</si>
  <si>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</si>
  <si>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</si>
  <si>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</si>
  <si>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</si>
  <si>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</si>
  <si>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福井駅周辺整備特別会計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</si>
  <si>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</si>
  <si>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</si>
  <si>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</si>
  <si>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</si>
  <si>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</si>
  <si>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</si>
  <si>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</si>
  <si>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</si>
  <si>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</si>
  <si>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</si>
  <si>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</si>
  <si>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</si>
  <si>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</si>
  <si>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</si>
  <si>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</si>
  <si>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</si>
  <si>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</si>
  <si>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競輪特別会計</t>
    <phoneticPr fontId="5"/>
  </si>
  <si>
    <t>駐車場特別会計</t>
    <phoneticPr fontId="5"/>
  </si>
  <si>
    <t>下水道事業会計</t>
    <phoneticPr fontId="5"/>
  </si>
  <si>
    <t>法適用企業</t>
    <phoneticPr fontId="5"/>
  </si>
  <si>
    <t>ガス事業会計</t>
    <phoneticPr fontId="5"/>
  </si>
  <si>
    <t>水道事業会計</t>
    <phoneticPr fontId="5"/>
  </si>
  <si>
    <t>簡易水道特別会計</t>
    <phoneticPr fontId="5"/>
  </si>
  <si>
    <t>法非適用企業</t>
    <phoneticPr fontId="5"/>
  </si>
  <si>
    <t>中央卸売市場特別会計</t>
    <phoneticPr fontId="5"/>
  </si>
  <si>
    <t>集落排水特別会計</t>
    <phoneticPr fontId="5"/>
  </si>
  <si>
    <t>地域生活排水特別会計</t>
    <phoneticPr fontId="5"/>
  </si>
  <si>
    <t>宅地造成特別会計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</si>
  <si>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</si>
  <si>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</si>
  <si>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</si>
  <si>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</si>
  <si>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</si>
  <si>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</si>
  <si>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</si>
  <si>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</si>
  <si>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</si>
  <si>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</si>
  <si>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</si>
  <si>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</si>
  <si>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</si>
  <si>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</si>
  <si>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</si>
  <si>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</si>
  <si>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</si>
  <si>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</si>
  <si>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</si>
  <si>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</si>
  <si>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</si>
  <si>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</si>
  <si>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</si>
  <si>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</si>
  <si>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</si>
  <si>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</si>
  <si>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</si>
  <si>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</si>
  <si>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</si>
  <si>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</si>
  <si>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</si>
  <si>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</si>
  <si>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</si>
  <si>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</si>
  <si>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</si>
  <si>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</si>
  <si>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</si>
  <si>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</si>
  <si>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</si>
  <si>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</si>
  <si>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</si>
  <si>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</si>
  <si>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</si>
  <si>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</si>
  <si>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</si>
  <si>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</si>
  <si>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</si>
  <si>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</si>
  <si>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</si>
  <si>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</si>
  <si>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</si>
  <si>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</si>
  <si>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</si>
  <si>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</si>
  <si>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</si>
  <si>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</si>
  <si>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</si>
  <si>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簡易水道特別会計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</si>
  <si>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</si>
  <si>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</si>
  <si>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</si>
  <si>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</si>
  <si>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</si>
  <si>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</si>
  <si>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</si>
  <si>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</si>
  <si>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</si>
  <si>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</si>
  <si>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</si>
  <si>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</si>
  <si>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</si>
  <si>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</si>
  <si>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</si>
  <si>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</si>
  <si>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</si>
  <si>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</si>
  <si>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</si>
  <si>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</si>
  <si>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</si>
  <si>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</si>
  <si>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</si>
  <si>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</si>
  <si>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</si>
  <si>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</si>
  <si>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</si>
  <si>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</si>
  <si>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</si>
  <si>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</si>
  <si>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</si>
  <si>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</si>
  <si>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</si>
  <si>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</si>
  <si>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</si>
  <si>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</si>
  <si>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</si>
  <si>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</si>
  <si>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</si>
  <si>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</si>
  <si>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</si>
  <si>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</si>
  <si>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</si>
  <si>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</si>
  <si>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</si>
  <si>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</si>
  <si>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</si>
  <si>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</si>
  <si>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</si>
  <si>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</si>
  <si>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</si>
  <si>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</si>
  <si>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</si>
  <si>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</si>
  <si>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</si>
  <si>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</si>
  <si>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</si>
  <si>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</si>
  <si>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</si>
  <si>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</si>
  <si>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</si>
  <si>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</si>
  <si>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</si>
  <si>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</si>
  <si>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</si>
  <si>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</si>
  <si>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</si>
  <si>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</si>
  <si>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</si>
  <si>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</si>
  <si>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</si>
  <si>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</si>
  <si>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</si>
  <si>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</si>
  <si>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</si>
  <si>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</si>
  <si>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</si>
  <si>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</si>
  <si>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</si>
  <si>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</si>
  <si>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</si>
  <si>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0.54</t>
  </si>
  <si>
    <t>▲ 0.87</t>
  </si>
  <si>
    <t>▲ 2.48</t>
  </si>
  <si>
    <t>国民健康保険特別会計</t>
  </si>
  <si>
    <t>▲ 5.08</t>
  </si>
  <si>
    <t>▲ 5.22</t>
  </si>
  <si>
    <t>▲ 5.09</t>
  </si>
  <si>
    <t>▲ 4.54</t>
  </si>
  <si>
    <t>▲ 3.04</t>
  </si>
  <si>
    <t>下水道事業会計</t>
  </si>
  <si>
    <t>水道事業会計</t>
  </si>
  <si>
    <t>ガス事業会計</t>
  </si>
  <si>
    <t>一般会計</t>
  </si>
  <si>
    <t>介護保険特別会計</t>
  </si>
  <si>
    <t>競輪特別会計</t>
  </si>
  <si>
    <t>地域生活排水特別会計</t>
  </si>
  <si>
    <t>その他会計（赤字）</t>
  </si>
  <si>
    <t>その他会計（黒字）</t>
  </si>
  <si>
    <t>福井市漁業振興会</t>
    <rPh sb="0" eb="3">
      <t>フクイシ</t>
    </rPh>
    <rPh sb="3" eb="5">
      <t>ギョギョウ</t>
    </rPh>
    <rPh sb="5" eb="8">
      <t>シンコウカイ</t>
    </rPh>
    <phoneticPr fontId="2"/>
  </si>
  <si>
    <t>福井市ふれあい公社</t>
    <rPh sb="0" eb="3">
      <t>フクイシ</t>
    </rPh>
    <rPh sb="7" eb="9">
      <t>コウシャ</t>
    </rPh>
    <phoneticPr fontId="2"/>
  </si>
  <si>
    <t>歴史のみえるまちづくり協会</t>
    <rPh sb="0" eb="2">
      <t>レキシ</t>
    </rPh>
    <rPh sb="11" eb="13">
      <t>キョウカイ</t>
    </rPh>
    <phoneticPr fontId="2"/>
  </si>
  <si>
    <t>まちづくり福井株式会社</t>
    <rPh sb="5" eb="7">
      <t>フクイ</t>
    </rPh>
    <rPh sb="7" eb="9">
      <t>カブシキ</t>
    </rPh>
    <rPh sb="9" eb="11">
      <t>カイシャ</t>
    </rPh>
    <phoneticPr fontId="2"/>
  </si>
  <si>
    <t>福井市土地開発公社</t>
    <rPh sb="0" eb="3">
      <t>フクイシ</t>
    </rPh>
    <rPh sb="3" eb="5">
      <t>トチ</t>
    </rPh>
    <rPh sb="5" eb="7">
      <t>カイハツ</t>
    </rPh>
    <rPh sb="7" eb="9">
      <t>コウシャ</t>
    </rPh>
    <phoneticPr fontId="2"/>
  </si>
  <si>
    <t>福井観光コンベンションビューロー</t>
    <rPh sb="0" eb="2">
      <t>フクイ</t>
    </rPh>
    <rPh sb="2" eb="4">
      <t>カンコウ</t>
    </rPh>
    <phoneticPr fontId="2"/>
  </si>
  <si>
    <t>福井県後期高齢者医療広域連合</t>
  </si>
  <si>
    <t>福井県後期高齢者医療広域連合(一般会計）</t>
  </si>
  <si>
    <t>福井県後期高齢者医療広域連合(事業会計）</t>
    <rPh sb="15" eb="17">
      <t>ジギョウ</t>
    </rPh>
    <phoneticPr fontId="2"/>
  </si>
  <si>
    <t>福井県後期高齢者医療広域連合(特別会計）</t>
  </si>
  <si>
    <t>福井県市町総合事務組合（普通会計）</t>
    <rPh sb="12" eb="14">
      <t>フツウ</t>
    </rPh>
    <phoneticPr fontId="2"/>
  </si>
  <si>
    <t>福井県市町総合事務組合（一般会計）</t>
  </si>
  <si>
    <t>福井県市町総合事務組合（事業会計）</t>
    <rPh sb="12" eb="14">
      <t>ジギョウ</t>
    </rPh>
    <phoneticPr fontId="2"/>
  </si>
  <si>
    <t>福井県市町総合事務組合（特別会計）</t>
  </si>
  <si>
    <t>福井県自治会館組合</t>
  </si>
  <si>
    <t>こしの国広域事務組合</t>
  </si>
  <si>
    <t>鯖江広域衛生施設組合</t>
  </si>
  <si>
    <t>福井坂井地区広域市町村圏事務組合</t>
  </si>
  <si>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</si>
  <si>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</si>
  <si>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</si>
  <si>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</si>
  <si>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</si>
  <si>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</si>
  <si>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</si>
  <si>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</si>
  <si>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</si>
  <si>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</si>
  <si>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</si>
  <si>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</si>
  <si>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</si>
  <si>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</si>
  <si>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</si>
  <si>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</si>
  <si>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</si>
  <si>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</si>
  <si>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内平均値を依然として大きく上回っている。これは、福井駅西口中央地区市街地再開発事業や弓道場・市体育館サブアリーナ等建設事業など大型事業の財源として市債を発行したためである。今後は、大型事業の終了による市債発行額の抑制により、将来負担比率、実質公債費比率は減少していくと考えられ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</si>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</sst>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42581</c:v>
                </c:pt>
              </c:numCache>
            </c:numRef>
          </c:val>
          <c:smooth val="0"/>
          <c:extLst>
            <c:ext xmlns:c16="http://schemas.microsoft.com/office/drawing/2014/chart" uri="{C3380CC4-5D6E-409C-BE32-E72D297353CC}">
              <c16:uniqueId val="{00000000-C582-4D22-81BC-6DEAC3AF4E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59383</c:v>
                </c:pt>
                <c:pt idx="1">
                  <c:v>65333</c:v>
                </c:pt>
                <c:pt idx="2">
                  <c:v>64662</c:v>
                </c:pt>
                <c:pt idx="3">
                  <c:v>81329</c:v>
                </c:pt>
                <c:pt idx="4">
                  <c:v>46214</c:v>
                </c:pt>
              </c:numCache>
            </c:numRef>
          </c:val>
          <c:smooth val="0"/>
          <c:extLst>
            <c:ext xmlns:c16="http://schemas.microsoft.com/office/drawing/2014/chart" uri="{C3380CC4-5D6E-409C-BE32-E72D297353CC}">
              <c16:uniqueId val="{00000001-C582-4D22-81BC-6DEAC3AF4E68}"/>
            </c:ext>
          </c:extLst>
        </c:ser>
        <c:dLbls>
          <c:showLegendKey val="0"/>
          <c:showVal val="0"/>
          <c:showCatName val="0"/>
          <c:showSerName val="0"/>
          <c:showPercent val="0"/>
          <c:showBubbleSize val="0"/>
        </c:dLbls>
        <c:marker val="1"/>
        <c:smooth val="0"/>
        <c:axId val="113963392"/>
        <c:axId val="113965312"/>
      </c:lineChart>
      <c:catAx>
        <c:axId val="113963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965312"/>
        <c:crosses val="autoZero"/>
        <c:auto val="1"/>
        <c:lblAlgn val="ctr"/>
        <c:lblOffset val="100"/>
        <c:tickLblSkip val="1"/>
        <c:tickMarkSkip val="1"/>
        <c:noMultiLvlLbl val="0"/>
      </c:catAx>
      <c:valAx>
        <c:axId val="11396531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963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2.11</c:v>
                </c:pt>
                <c:pt idx="1">
                  <c:v>2.04</c:v>
                </c:pt>
                <c:pt idx="2">
                  <c:v>1.51</c:v>
                </c:pt>
                <c:pt idx="3">
                  <c:v>2.8</c:v>
                </c:pt>
                <c:pt idx="4">
                  <c:v>1.33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3.92</c:v>
                </c:pt>
                <c:pt idx="1">
                  <c:v>4.21</c:v>
                </c:pt>
                <c:pt idx="2">
                  <c:v>3.88</c:v>
                </c:pt>
                <c:pt idx="3">
                  <c:v>4.4400000000000004</c:v>
                </c:pt>
                <c:pt idx="4">
                  <c:v>3.43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6777984"/>
        <c:axId val="106788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-0.54</c:v>
                </c:pt>
                <c:pt idx="1">
                  <c:v>0.28000000000000003</c:v>
                </c:pt>
                <c:pt idx="2">
                  <c:v>-0.87</c:v>
                </c:pt>
                <c:pt idx="3">
                  <c:v>1.91</c:v>
                </c:pt>
                <c:pt idx="4">
                  <c:v>-2.48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6777984"/>
        <c:axId val="106788352"/>
      </c:lineChart>
      <c:catAx>
        <c:axId val="10677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788352"/>
        <c:crosses val="autoZero"/>
        <c:auto val="1"/>
        <c:lblAlgn val="ctr"/>
        <c:lblOffset val="100"/>
        <c:tickLblSkip val="1"/>
        <c:tickMarkSkip val="1"/>
        <c:noMultiLvlLbl val="0"/>
      </c:catAx>
      <c:valAx>
        <c:axId val="106788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777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0.03</c:v>
                </c:pt>
                <c:pt idx="4">
                  <c:v>#N/A</c:v>
                </c:pt>
                <c:pt idx="5">
                  <c:v>0.01</c:v>
                </c:pt>
                <c:pt idx="6">
                  <c:v>#N/A</c:v>
                </c:pt>
                <c:pt idx="7">
                  <c:v>0.01</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地域生活排水特別会計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競輪特別会計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0.13</c:v>
                </c:pt>
                <c:pt idx="2">
                  <c:v>#N/A</c:v>
                </c:pt>
                <c:pt idx="3">
                  <c:v>0.4</c:v>
                </c:pt>
                <c:pt idx="4">
                  <c:v>#N/A</c:v>
                </c:pt>
                <c:pt idx="5">
                  <c:v>0.32</c:v>
                </c:pt>
                <c:pt idx="6">
                  <c:v>#N/A</c:v>
                </c:pt>
                <c:pt idx="7">
                  <c:v>0.27</c:v>
                </c:pt>
                <c:pt idx="8">
                  <c:v>#N/A</c:v>
                </c:pt>
                <c:pt idx="9">
                  <c:v>0.3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c:v>
                </c:pt>
                <c:pt idx="2">
                  <c:v>#N/A</c:v>
                </c:pt>
                <c:pt idx="3">
                  <c:v>0.1</c:v>
                </c:pt>
                <c:pt idx="4">
                  <c:v>#N/A</c:v>
                </c:pt>
                <c:pt idx="5">
                  <c:v>0.18</c:v>
                </c:pt>
                <c:pt idx="6">
                  <c:v>#N/A</c:v>
                </c:pt>
                <c:pt idx="7">
                  <c:v>0.28000000000000003</c:v>
                </c:pt>
                <c:pt idx="8">
                  <c:v>#N/A</c:v>
                </c:pt>
                <c:pt idx="9">
                  <c:v>0.65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2.0499999999999998</c:v>
                </c:pt>
                <c:pt idx="2">
                  <c:v>#N/A</c:v>
                </c:pt>
                <c:pt idx="3">
                  <c:v>1.99</c:v>
                </c:pt>
                <c:pt idx="4">
                  <c:v>#N/A</c:v>
                </c:pt>
                <c:pt idx="5">
                  <c:v>1.33</c:v>
                </c:pt>
                <c:pt idx="6">
                  <c:v>#N/A</c:v>
                </c:pt>
                <c:pt idx="7">
                  <c:v>2.62</c:v>
                </c:pt>
                <c:pt idx="8">
                  <c:v>#N/A</c:v>
                </c:pt>
                <c:pt idx="9">
                  <c:v>1.27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ガス事業会計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0.63</c:v>
                </c:pt>
                <c:pt idx="2">
                  <c:v>#N/A</c:v>
                </c:pt>
                <c:pt idx="3">
                  <c:v>1.24</c:v>
                </c:pt>
                <c:pt idx="4">
                  <c:v>#N/A</c:v>
                </c:pt>
                <c:pt idx="5">
                  <c:v>2.11</c:v>
                </c:pt>
                <c:pt idx="6">
                  <c:v>#N/A</c:v>
                </c:pt>
                <c:pt idx="7">
                  <c:v>2.79</c:v>
                </c:pt>
                <c:pt idx="8">
                  <c:v>#N/A</c:v>
                </c:pt>
                <c:pt idx="9">
                  <c:v>2.7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6.83</c:v>
                </c:pt>
                <c:pt idx="2">
                  <c:v>#N/A</c:v>
                </c:pt>
                <c:pt idx="3">
                  <c:v>7.29</c:v>
                </c:pt>
                <c:pt idx="4">
                  <c:v>#N/A</c:v>
                </c:pt>
                <c:pt idx="5">
                  <c:v>7.18</c:v>
                </c:pt>
                <c:pt idx="6">
                  <c:v>#N/A</c:v>
                </c:pt>
                <c:pt idx="7">
                  <c:v>6.95</c:v>
                </c:pt>
                <c:pt idx="8">
                  <c:v>#N/A</c:v>
                </c:pt>
                <c:pt idx="9">
                  <c:v>6.13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4.62</c:v>
                </c:pt>
                <c:pt idx="2">
                  <c:v>#N/A</c:v>
                </c:pt>
                <c:pt idx="3">
                  <c:v>5.14</c:v>
                </c:pt>
                <c:pt idx="4">
                  <c:v>#N/A</c:v>
                </c:pt>
                <c:pt idx="5">
                  <c:v>5.7</c:v>
                </c:pt>
                <c:pt idx="6">
                  <c:v>#N/A</c:v>
                </c:pt>
                <c:pt idx="7">
                  <c:v>6.45</c:v>
                </c:pt>
                <c:pt idx="8">
                  <c:v>#N/A</c:v>
                </c:pt>
                <c:pt idx="9">
                  <c:v>7.39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5.08</c:v>
                </c:pt>
                <c:pt idx="1">
                  <c:v>#N/A</c:v>
                </c:pt>
                <c:pt idx="2">
                  <c:v>5.22</c:v>
                </c:pt>
                <c:pt idx="3">
                  <c:v>#N/A</c:v>
                </c:pt>
                <c:pt idx="4">
                  <c:v>5.09</c:v>
                </c:pt>
                <c:pt idx="5">
                  <c:v>#N/A</c:v>
                </c:pt>
                <c:pt idx="6">
                  <c:v>4.54</c:v>
                </c:pt>
                <c:pt idx="7">
                  <c:v>#N/A</c:v>
                </c:pt>
                <c:pt idx="8">
                  <c:v>3.04</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413504"/>
        <c:axId val="3415040"/>
      </c:barChart>
      <c:catAx>
        <c:axId val="341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15040"/>
        <c:crosses val="autoZero"/>
        <c:auto val="1"/>
        <c:lblAlgn val="ctr"/>
        <c:lblOffset val="100"/>
        <c:tickLblSkip val="1"/>
        <c:tickMarkSkip val="1"/>
        <c:noMultiLvlLbl val="0"/>
      </c:catAx>
      <c:valAx>
        <c:axId val="3415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3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10732</c:v>
                </c:pt>
                <c:pt idx="5">
                  <c:v>10855</c:v>
                </c:pt>
                <c:pt idx="8">
                  <c:v>11130</c:v>
                </c:pt>
                <c:pt idx="11">
                  <c:v>10491</c:v>
                </c:pt>
                <c:pt idx="14">
                  <c:v>10922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187</c:v>
                </c:pt>
                <c:pt idx="3">
                  <c:v>177</c:v>
                </c:pt>
                <c:pt idx="6">
                  <c:v>166</c:v>
                </c:pt>
                <c:pt idx="9">
                  <c:v>144</c:v>
                </c:pt>
                <c:pt idx="12">
                  <c:v>130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112</c:v>
                </c:pt>
                <c:pt idx="3">
                  <c:v>101</c:v>
                </c:pt>
                <c:pt idx="6">
                  <c:v>15</c:v>
                </c:pt>
                <c:pt idx="9">
                  <c:v>19</c:v>
                </c:pt>
                <c:pt idx="12">
                  <c:v>23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3866</c:v>
                </c:pt>
                <c:pt idx="3">
                  <c:v>3813</c:v>
                </c:pt>
                <c:pt idx="6">
                  <c:v>3555</c:v>
                </c:pt>
                <c:pt idx="9">
                  <c:v>3388</c:v>
                </c:pt>
                <c:pt idx="12">
                  <c:v>3308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12536</c:v>
                </c:pt>
                <c:pt idx="3">
                  <c:v>12967</c:v>
                </c:pt>
                <c:pt idx="6">
                  <c:v>12897</c:v>
                </c:pt>
                <c:pt idx="9">
                  <c:v>12801</c:v>
                </c:pt>
                <c:pt idx="12">
                  <c:v>13026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3885952"/>
        <c:axId val="113887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5971</c:v>
                </c:pt>
                <c:pt idx="2">
                  <c:v>#N/A</c:v>
                </c:pt>
                <c:pt idx="3">
                  <c:v>#N/A</c:v>
                </c:pt>
                <c:pt idx="4">
                  <c:v>6205</c:v>
                </c:pt>
                <c:pt idx="5">
                  <c:v>#N/A</c:v>
                </c:pt>
                <c:pt idx="6">
                  <c:v>#N/A</c:v>
                </c:pt>
                <c:pt idx="7">
                  <c:v>5503</c:v>
                </c:pt>
                <c:pt idx="8">
                  <c:v>#N/A</c:v>
                </c:pt>
                <c:pt idx="9">
                  <c:v>#N/A</c:v>
                </c:pt>
                <c:pt idx="10">
                  <c:v>5861</c:v>
                </c:pt>
                <c:pt idx="11">
                  <c:v>#N/A</c:v>
                </c:pt>
                <c:pt idx="12">
                  <c:v>#N/A</c:v>
                </c:pt>
                <c:pt idx="13">
                  <c:v>5565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3885952"/>
        <c:axId val="113887872"/>
      </c:lineChart>
      <c:catAx>
        <c:axId val="11388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887872"/>
        <c:crosses val="autoZero"/>
        <c:auto val="1"/>
        <c:lblAlgn val="ctr"/>
        <c:lblOffset val="100"/>
        <c:tickLblSkip val="1"/>
        <c:tickMarkSkip val="1"/>
        <c:noMultiLvlLbl val="0"/>
      </c:catAx>
      <c:valAx>
        <c:axId val="113887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88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109859</c:v>
                </c:pt>
                <c:pt idx="5">
                  <c:v>112528</c:v>
                </c:pt>
                <c:pt idx="8">
                  <c:v>113729</c:v>
                </c:pt>
                <c:pt idx="11">
                  <c:v>115581</c:v>
                </c:pt>
                <c:pt idx="14">
                  <c:v>117349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37955</c:v>
                </c:pt>
                <c:pt idx="5">
                  <c:v>37643</c:v>
                </c:pt>
                <c:pt idx="8">
                  <c:v>37674</c:v>
                </c:pt>
                <c:pt idx="11">
                  <c:v>37269</c:v>
                </c:pt>
                <c:pt idx="14">
                  <c:v>37704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8144</c:v>
                </c:pt>
                <c:pt idx="5">
                  <c:v>8475</c:v>
                </c:pt>
                <c:pt idx="8">
                  <c:v>8260</c:v>
                </c:pt>
                <c:pt idx="11">
                  <c:v>8762</c:v>
                </c:pt>
                <c:pt idx="14">
                  <c:v>8312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168</c:v>
                </c:pt>
                <c:pt idx="3">
                  <c:v>79</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17620</c:v>
                </c:pt>
                <c:pt idx="3">
                  <c:v>17363</c:v>
                </c:pt>
                <c:pt idx="6">
                  <c:v>16010</c:v>
                </c:pt>
                <c:pt idx="9">
                  <c:v>15109</c:v>
                </c:pt>
                <c:pt idx="12">
                  <c:v>15431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204</c:v>
                </c:pt>
                <c:pt idx="3">
                  <c:v>106</c:v>
                </c:pt>
                <c:pt idx="6">
                  <c:v>165</c:v>
                </c:pt>
                <c:pt idx="9">
                  <c:v>615</c:v>
                </c:pt>
                <c:pt idx="12">
                  <c:v>995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47985</c:v>
                </c:pt>
                <c:pt idx="3">
                  <c:v>48761</c:v>
                </c:pt>
                <c:pt idx="6">
                  <c:v>49862</c:v>
                </c:pt>
                <c:pt idx="9">
                  <c:v>48547</c:v>
                </c:pt>
                <c:pt idx="12">
                  <c:v>47540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1697</c:v>
                </c:pt>
                <c:pt idx="3">
                  <c:v>1520</c:v>
                </c:pt>
                <c:pt idx="6">
                  <c:v>1354</c:v>
                </c:pt>
                <c:pt idx="9">
                  <c:v>1206</c:v>
                </c:pt>
                <c:pt idx="12">
                  <c:v>1077</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140730</c:v>
                </c:pt>
                <c:pt idx="3">
                  <c:v>142695</c:v>
                </c:pt>
                <c:pt idx="6">
                  <c:v>146755</c:v>
                </c:pt>
                <c:pt idx="9">
                  <c:v>152395</c:v>
                </c:pt>
                <c:pt idx="12">
                  <c:v>153769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6393728"/>
        <c:axId val="126395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52446</c:v>
                </c:pt>
                <c:pt idx="2">
                  <c:v>#N/A</c:v>
                </c:pt>
                <c:pt idx="3">
                  <c:v>#N/A</c:v>
                </c:pt>
                <c:pt idx="4">
                  <c:v>51878</c:v>
                </c:pt>
                <c:pt idx="5">
                  <c:v>#N/A</c:v>
                </c:pt>
                <c:pt idx="6">
                  <c:v>#N/A</c:v>
                </c:pt>
                <c:pt idx="7">
                  <c:v>54482</c:v>
                </c:pt>
                <c:pt idx="8">
                  <c:v>#N/A</c:v>
                </c:pt>
                <c:pt idx="9">
                  <c:v>#N/A</c:v>
                </c:pt>
                <c:pt idx="10">
                  <c:v>56261</c:v>
                </c:pt>
                <c:pt idx="11">
                  <c:v>#N/A</c:v>
                </c:pt>
                <c:pt idx="12">
                  <c:v>#N/A</c:v>
                </c:pt>
                <c:pt idx="13">
                  <c:v>55448</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6393728"/>
        <c:axId val="126395904"/>
      </c:lineChart>
      <c:catAx>
        <c:axId val="12639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395904"/>
        <c:crosses val="autoZero"/>
        <c:auto val="1"/>
        <c:lblAlgn val="ctr"/>
        <c:lblOffset val="100"/>
        <c:tickLblSkip val="1"/>
        <c:tickMarkSkip val="1"/>
        <c:noMultiLvlLbl val="0"/>
      </c:catAx>
      <c:valAx>
        <c:axId val="126395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39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{ABDC8C06-ED76-4A24-BBE8-2D8CD7C13B63}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{B0C4F59A-083C-42AC-8194-59313DB81D13}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{A82F1186-8BF1-419E-B478-7F0065BF8F3C}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{AC1BB432-9A87-4CF4-9DDA-357E411C94A4}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{30788093-1619-478D-8C9D-D4A3508C51D6}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{114CDACE-33B6-4D94-AD65-9A6BC0CB5C16}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{1B7C6D0D-799F-4D59-939E-8530DDA16C02}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{69542979-3CF1-4AB2-8947-1E80E1FB1A97}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{7AF4F30F-4349-4C54-ABFF-A92C52092E83}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{F513562F-44BD-473D-BF34-33017D71B6ED}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9963392"/>
        <c:axId val="139977856"/>
      </c:scatterChart>
      <c:valAx>
        <c:axId val="1399633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977856"/>
        <c:crosses val="autoZero"/>
        <c:crossBetween val="midCat"/>
      </c:valAx>
      <c:valAx>
        <c:axId val="1399778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963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{F4FACE6E-677E-4A7A-BFDD-9F211797B79D}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{3D6F2D28-49A2-4B33-BC3E-440CE76D14E3}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2.9099389252130077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{0ABC7D69-2867-4CA9-98B1-6E64D936047F}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3.4311535271497356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{CF076210-C95D-400C-B9A1-D8FA74A306BB}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{EFFD5C2C-5785-4D28-A914-95F7586D71DA}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11.4</c:v>
                </c:pt>
                <c:pt idx="1">
                  <c:v>11.9</c:v>
                </c:pt>
                <c:pt idx="2">
                  <c:v>12</c:v>
                </c:pt>
                <c:pt idx="3">
                  <c:v>11.8</c:v>
                </c:pt>
                <c:pt idx="4">
                  <c:v>11.4</c:v>
                </c:pt>
              </c:numCache>
            </c:numRef>
          </c:xVal>
          <c:yVal>
            <c:numRef>
              <c:f>公会計指標分析・財政指標組合せ分析表!$K$73:$O$73</c:f>
              <c:numCache>
                <c:formatCode>#,##0.0;"▲ "#,##0.0</c:formatCode>
                <c:ptCount val="5"/>
                <c:pt idx="0">
                  <c:v>106.5</c:v>
                </c:pt>
                <c:pt idx="1">
                  <c:v>105.4</c:v>
                </c:pt>
                <c:pt idx="2">
                  <c:v>111.6</c:v>
                </c:pt>
                <c:pt idx="3">
                  <c:v>113</c:v>
                </c:pt>
                <c:pt idx="4">
                  <c:v>111.8</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{1B74F80B-06A5-4635-B6CD-8DDA67087204}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{16B9F324-16F0-4C84-8290-F8F9F2C607A9}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{844B2017-F127-4D5E-A924-A2A94B8E8F1C}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{D43EC482-F4FE-47F1-93B5-5489EE5214F0}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{CD8BB113-A0EB-41C0-B236-92049B0F0A16}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4029184"/>
        <c:axId val="139854976"/>
      </c:scatterChart>
      <c:valAx>
        <c:axId val="104029184"/>
        <c:scaling>
          <c:orientation val="minMax"/>
          <c:max val="12.6"/>
          <c:min val="4.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854976"/>
        <c:crosses val="autoZero"/>
        <c:crossBetween val="midCat"/>
      </c:valAx>
      <c:valAx>
        <c:axId val="139854976"/>
        <c:scaling>
          <c:orientation val="minMax"/>
          <c:max val="127"/>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40291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福井県福井市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ea"/>
              <a:ea typeface="+mn-ea"/>
              <a:cs typeface="+mn-cs"/>
            </a:rPr>
            <a:t>　元利償還金については、</a:t>
          </a:r>
          <a:r>
            <a:rPr kumimoji="1" lang="ja-JP" altLang="en-US" sz="1200">
              <a:solidFill>
                <a:schemeClr val="dk1"/>
              </a:solidFill>
              <a:effectLst/>
              <a:latin typeface="+mn-ea"/>
              <a:ea typeface="+mn-ea"/>
              <a:cs typeface="+mn-cs"/>
            </a:rPr>
            <a:t>平成２４年度に借入れた小学校建設事業の償還が開始されたことにより増加した。</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また</a:t>
          </a:r>
          <a:r>
            <a:rPr kumimoji="1" lang="ja-JP" altLang="ja-JP" sz="1200">
              <a:solidFill>
                <a:schemeClr val="dk1"/>
              </a:solidFill>
              <a:effectLst/>
              <a:latin typeface="+mn-ea"/>
              <a:ea typeface="+mn-ea"/>
              <a:cs typeface="+mn-cs"/>
            </a:rPr>
            <a:t>公営企業債の元利償還金に対する繰入金については、</a:t>
          </a:r>
          <a:r>
            <a:rPr kumimoji="1" lang="ja-JP" altLang="en-US" sz="1200">
              <a:solidFill>
                <a:schemeClr val="dk1"/>
              </a:solidFill>
              <a:effectLst/>
              <a:latin typeface="+mn-ea"/>
              <a:ea typeface="+mn-ea"/>
              <a:cs typeface="+mn-cs"/>
            </a:rPr>
            <a:t>平成７年度に借入れた駐車場事業の償還が完了したことにより</a:t>
          </a:r>
          <a:r>
            <a:rPr kumimoji="1" lang="ja-JP" altLang="ja-JP" sz="1200">
              <a:solidFill>
                <a:schemeClr val="dk1"/>
              </a:solidFill>
              <a:effectLst/>
              <a:latin typeface="+mn-ea"/>
              <a:ea typeface="+mn-ea"/>
              <a:cs typeface="+mn-cs"/>
            </a:rPr>
            <a:t>減少している。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実質公債費比率の分子については、元利償還金等（Ａ）</a:t>
          </a:r>
          <a:r>
            <a:rPr kumimoji="1" lang="ja-JP" altLang="en-US" sz="1200">
              <a:solidFill>
                <a:schemeClr val="dk1"/>
              </a:solidFill>
              <a:effectLst/>
              <a:latin typeface="+mn-ea"/>
              <a:ea typeface="+mn-ea"/>
              <a:cs typeface="+mn-cs"/>
            </a:rPr>
            <a:t>が前年度に比べ増加したが、</a:t>
          </a:r>
          <a:r>
            <a:rPr kumimoji="1" lang="ja-JP" altLang="ja-JP" sz="1200">
              <a:solidFill>
                <a:schemeClr val="dk1"/>
              </a:solidFill>
              <a:effectLst/>
              <a:latin typeface="+mn-ea"/>
              <a:ea typeface="+mn-ea"/>
              <a:cs typeface="+mn-cs"/>
            </a:rPr>
            <a:t>算入公債費等（Ｂ）</a:t>
          </a:r>
          <a:r>
            <a:rPr kumimoji="1" lang="ja-JP" altLang="en-US" sz="1200">
              <a:solidFill>
                <a:schemeClr val="dk1"/>
              </a:solidFill>
              <a:effectLst/>
              <a:latin typeface="+mn-ea"/>
              <a:ea typeface="+mn-ea"/>
              <a:cs typeface="+mn-cs"/>
            </a:rPr>
            <a:t>の増加が元利償還金等の額を上回ったため、</a:t>
          </a:r>
          <a:r>
            <a:rPr kumimoji="1" lang="ja-JP" altLang="ja-JP" sz="1200">
              <a:solidFill>
                <a:schemeClr val="dk1"/>
              </a:solidFill>
              <a:effectLst/>
              <a:latin typeface="+mn-ea"/>
              <a:ea typeface="+mn-ea"/>
              <a:cs typeface="+mn-cs"/>
            </a:rPr>
            <a:t>（Ａ）－（Ｂ）は</a:t>
          </a:r>
          <a:r>
            <a:rPr kumimoji="1" lang="ja-JP" altLang="en-US" sz="1200">
              <a:solidFill>
                <a:schemeClr val="dk1"/>
              </a:solidFill>
              <a:effectLst/>
              <a:latin typeface="+mn-ea"/>
              <a:ea typeface="+mn-ea"/>
              <a:cs typeface="+mn-cs"/>
            </a:rPr>
            <a:t>減少</a:t>
          </a:r>
          <a:r>
            <a:rPr kumimoji="1" lang="ja-JP" altLang="ja-JP" sz="1200">
              <a:solidFill>
                <a:schemeClr val="dk1"/>
              </a:solidFill>
              <a:effectLst/>
              <a:latin typeface="+mn-ea"/>
              <a:ea typeface="+mn-ea"/>
              <a:cs typeface="+mn-cs"/>
            </a:rPr>
            <a:t>している。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今後は、大型事業の終了により公債費の上昇傾向は鈍化すると見込まれるが、さらに新規市債発行を抑制し、実質公債費比率の上昇を抑えていく。</a:t>
          </a:r>
          <a:endParaRPr lang="ja-JP" altLang="ja-JP" sz="12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福井県福井市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ea"/>
              <a:ea typeface="+mn-ea"/>
              <a:cs typeface="+mn-cs"/>
            </a:rPr>
            <a:t>　一般会計等に係る地方債の現在高については、</a:t>
          </a:r>
          <a:r>
            <a:rPr kumimoji="1" lang="ja-JP" altLang="en-US" sz="1200">
              <a:solidFill>
                <a:schemeClr val="dk1"/>
              </a:solidFill>
              <a:effectLst/>
              <a:latin typeface="+mn-ea"/>
              <a:ea typeface="+mn-ea"/>
              <a:cs typeface="+mn-cs"/>
            </a:rPr>
            <a:t>臨時財政対策債などの</a:t>
          </a:r>
          <a:r>
            <a:rPr kumimoji="1" lang="ja-JP" altLang="ja-JP" sz="1200">
              <a:solidFill>
                <a:schemeClr val="dk1"/>
              </a:solidFill>
              <a:effectLst/>
              <a:latin typeface="+mn-ea"/>
              <a:ea typeface="+mn-ea"/>
              <a:cs typeface="+mn-cs"/>
            </a:rPr>
            <a:t>市債発行</a:t>
          </a:r>
          <a:r>
            <a:rPr kumimoji="1" lang="ja-JP" altLang="en-US" sz="1200">
              <a:solidFill>
                <a:schemeClr val="dk1"/>
              </a:solidFill>
              <a:effectLst/>
              <a:latin typeface="+mn-ea"/>
              <a:ea typeface="+mn-ea"/>
              <a:cs typeface="+mn-cs"/>
            </a:rPr>
            <a:t>の</a:t>
          </a:r>
          <a:r>
            <a:rPr kumimoji="1" lang="ja-JP" altLang="ja-JP" sz="1200">
              <a:solidFill>
                <a:schemeClr val="dk1"/>
              </a:solidFill>
              <a:effectLst/>
              <a:latin typeface="+mn-ea"/>
              <a:ea typeface="+mn-ea"/>
              <a:cs typeface="+mn-cs"/>
            </a:rPr>
            <a:t>ため、増加し</a:t>
          </a:r>
          <a:r>
            <a:rPr kumimoji="1" lang="ja-JP" altLang="en-US" sz="1200">
              <a:solidFill>
                <a:schemeClr val="dk1"/>
              </a:solidFill>
              <a:effectLst/>
              <a:latin typeface="+mn-ea"/>
              <a:ea typeface="+mn-ea"/>
              <a:cs typeface="+mn-cs"/>
            </a:rPr>
            <a:t>ている</a:t>
          </a:r>
          <a:r>
            <a:rPr kumimoji="1" lang="ja-JP" altLang="ja-JP" sz="1200">
              <a:solidFill>
                <a:schemeClr val="dk1"/>
              </a:solidFill>
              <a:effectLst/>
              <a:latin typeface="+mn-ea"/>
              <a:ea typeface="+mn-ea"/>
              <a:cs typeface="+mn-cs"/>
            </a:rPr>
            <a:t>。</a:t>
          </a:r>
          <a:endParaRPr lang="ja-JP" altLang="ja-JP" sz="1200">
            <a:effectLst/>
            <a:latin typeface="+mn-ea"/>
            <a:ea typeface="+mn-ea"/>
          </a:endParaRPr>
        </a:p>
        <a:p>
          <a:r>
            <a:rPr kumimoji="1" lang="ja-JP" altLang="ja-JP" sz="1200">
              <a:solidFill>
                <a:schemeClr val="dk1"/>
              </a:solidFill>
              <a:effectLst/>
              <a:latin typeface="+mn-ea"/>
              <a:ea typeface="+mn-ea"/>
              <a:cs typeface="+mn-cs"/>
            </a:rPr>
            <a:t>　公営企業債等繰入見込額については、公営企業会計における繰出対象</a:t>
          </a:r>
          <a:r>
            <a:rPr kumimoji="1" lang="ja-JP" altLang="en-US" sz="1200">
              <a:solidFill>
                <a:schemeClr val="dk1"/>
              </a:solidFill>
              <a:effectLst/>
              <a:latin typeface="+mn-ea"/>
              <a:ea typeface="+mn-ea"/>
              <a:cs typeface="+mn-cs"/>
            </a:rPr>
            <a:t>企業債残高の</a:t>
          </a:r>
          <a:r>
            <a:rPr kumimoji="1" lang="ja-JP" altLang="ja-JP" sz="1200">
              <a:solidFill>
                <a:schemeClr val="dk1"/>
              </a:solidFill>
              <a:effectLst/>
              <a:latin typeface="+mn-ea"/>
              <a:ea typeface="+mn-ea"/>
              <a:cs typeface="+mn-cs"/>
            </a:rPr>
            <a:t>減少により、減少し</a:t>
          </a:r>
          <a:r>
            <a:rPr kumimoji="1" lang="ja-JP" altLang="en-US" sz="1200">
              <a:solidFill>
                <a:schemeClr val="dk1"/>
              </a:solidFill>
              <a:effectLst/>
              <a:latin typeface="+mn-ea"/>
              <a:ea typeface="+mn-ea"/>
              <a:cs typeface="+mn-cs"/>
            </a:rPr>
            <a:t>ている</a:t>
          </a:r>
          <a:r>
            <a:rPr kumimoji="1" lang="ja-JP" altLang="ja-JP" sz="1200">
              <a:solidFill>
                <a:schemeClr val="dk1"/>
              </a:solidFill>
              <a:effectLst/>
              <a:latin typeface="+mn-ea"/>
              <a:ea typeface="+mn-ea"/>
              <a:cs typeface="+mn-cs"/>
            </a:rPr>
            <a:t>。</a:t>
          </a:r>
          <a:endParaRPr lang="ja-JP" altLang="ja-JP" sz="1200">
            <a:effectLst/>
            <a:latin typeface="+mn-ea"/>
            <a:ea typeface="+mn-ea"/>
          </a:endParaRPr>
        </a:p>
        <a:p>
          <a:r>
            <a:rPr kumimoji="1" lang="ja-JP" altLang="ja-JP" sz="1200">
              <a:solidFill>
                <a:schemeClr val="dk1"/>
              </a:solidFill>
              <a:effectLst/>
              <a:latin typeface="+mn-ea"/>
              <a:ea typeface="+mn-ea"/>
              <a:cs typeface="+mn-cs"/>
            </a:rPr>
            <a:t>　充当可能基金については、財政調整基金</a:t>
          </a:r>
          <a:r>
            <a:rPr kumimoji="1" lang="ja-JP" altLang="en-US" sz="1200">
              <a:solidFill>
                <a:schemeClr val="dk1"/>
              </a:solidFill>
              <a:effectLst/>
              <a:latin typeface="+mn-ea"/>
              <a:ea typeface="+mn-ea"/>
              <a:cs typeface="+mn-cs"/>
            </a:rPr>
            <a:t>の取崩し</a:t>
          </a:r>
          <a:r>
            <a:rPr kumimoji="1" lang="ja-JP" altLang="ja-JP" sz="1200">
              <a:solidFill>
                <a:schemeClr val="dk1"/>
              </a:solidFill>
              <a:effectLst/>
              <a:latin typeface="+mn-ea"/>
              <a:ea typeface="+mn-ea"/>
              <a:cs typeface="+mn-cs"/>
            </a:rPr>
            <a:t>により</a:t>
          </a:r>
          <a:r>
            <a:rPr kumimoji="1" lang="ja-JP" altLang="en-US" sz="1200">
              <a:solidFill>
                <a:schemeClr val="dk1"/>
              </a:solidFill>
              <a:effectLst/>
              <a:latin typeface="+mn-ea"/>
              <a:ea typeface="+mn-ea"/>
              <a:cs typeface="+mn-cs"/>
            </a:rPr>
            <a:t>減少</a:t>
          </a:r>
          <a:r>
            <a:rPr kumimoji="1" lang="ja-JP" altLang="ja-JP" sz="1200">
              <a:solidFill>
                <a:schemeClr val="dk1"/>
              </a:solidFill>
              <a:effectLst/>
              <a:latin typeface="+mn-ea"/>
              <a:ea typeface="+mn-ea"/>
              <a:cs typeface="+mn-cs"/>
            </a:rPr>
            <a:t>し</a:t>
          </a:r>
          <a:r>
            <a:rPr kumimoji="1" lang="ja-JP" altLang="en-US" sz="1200">
              <a:solidFill>
                <a:schemeClr val="dk1"/>
              </a:solidFill>
              <a:effectLst/>
              <a:latin typeface="+mn-ea"/>
              <a:ea typeface="+mn-ea"/>
              <a:cs typeface="+mn-cs"/>
            </a:rPr>
            <a:t>ている</a:t>
          </a:r>
          <a:r>
            <a:rPr kumimoji="1" lang="ja-JP" altLang="ja-JP" sz="1200">
              <a:solidFill>
                <a:schemeClr val="dk1"/>
              </a:solidFill>
              <a:effectLst/>
              <a:latin typeface="+mn-ea"/>
              <a:ea typeface="+mn-ea"/>
              <a:cs typeface="+mn-cs"/>
            </a:rPr>
            <a:t>。</a:t>
          </a:r>
          <a:endParaRPr lang="ja-JP" altLang="ja-JP" sz="1200">
            <a:effectLst/>
            <a:latin typeface="+mn-ea"/>
            <a:ea typeface="+mn-ea"/>
          </a:endParaRPr>
        </a:p>
        <a:p>
          <a:r>
            <a:rPr kumimoji="1" lang="ja-JP" altLang="ja-JP" sz="1200">
              <a:solidFill>
                <a:schemeClr val="dk1"/>
              </a:solidFill>
              <a:effectLst/>
              <a:latin typeface="+mn-ea"/>
              <a:ea typeface="+mn-ea"/>
              <a:cs typeface="+mn-cs"/>
            </a:rPr>
            <a:t>　基準財政需要額算入見込額については、臨時財政対策債や合併特例債等の算入額の増加により、増加し</a:t>
          </a:r>
          <a:r>
            <a:rPr kumimoji="1" lang="ja-JP" altLang="en-US" sz="1200">
              <a:solidFill>
                <a:schemeClr val="dk1"/>
              </a:solidFill>
              <a:effectLst/>
              <a:latin typeface="+mn-ea"/>
              <a:ea typeface="+mn-ea"/>
              <a:cs typeface="+mn-cs"/>
            </a:rPr>
            <a:t>ている</a:t>
          </a:r>
          <a:r>
            <a:rPr kumimoji="1" lang="ja-JP" altLang="ja-JP" sz="1200">
              <a:solidFill>
                <a:schemeClr val="dk1"/>
              </a:solidFill>
              <a:effectLst/>
              <a:latin typeface="+mn-ea"/>
              <a:ea typeface="+mn-ea"/>
              <a:cs typeface="+mn-cs"/>
            </a:rPr>
            <a:t>。</a:t>
          </a:r>
          <a:endParaRPr lang="ja-JP" altLang="ja-JP" sz="1200">
            <a:effectLst/>
            <a:latin typeface="+mn-ea"/>
            <a:ea typeface="+mn-ea"/>
          </a:endParaRPr>
        </a:p>
        <a:p>
          <a:r>
            <a:rPr kumimoji="1" lang="ja-JP" altLang="ja-JP" sz="1200">
              <a:solidFill>
                <a:schemeClr val="dk1"/>
              </a:solidFill>
              <a:effectLst/>
              <a:latin typeface="+mn-ea"/>
              <a:ea typeface="+mn-ea"/>
              <a:cs typeface="+mn-cs"/>
            </a:rPr>
            <a:t>　将来負担比率の分子については、将来負担額（Ａ）が</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地方債の現在高</a:t>
          </a:r>
          <a:r>
            <a:rPr kumimoji="1" lang="ja-JP" altLang="en-US" sz="1200">
              <a:solidFill>
                <a:schemeClr val="dk1"/>
              </a:solidFill>
              <a:effectLst/>
              <a:latin typeface="+mn-ea"/>
              <a:ea typeface="+mn-ea"/>
              <a:cs typeface="+mn-cs"/>
            </a:rPr>
            <a:t>の増により</a:t>
          </a:r>
          <a:r>
            <a:rPr kumimoji="1" lang="ja-JP" altLang="ja-JP" sz="1200">
              <a:solidFill>
                <a:schemeClr val="dk1"/>
              </a:solidFill>
              <a:effectLst/>
              <a:latin typeface="+mn-lt"/>
              <a:ea typeface="+mn-ea"/>
              <a:cs typeface="+mn-cs"/>
            </a:rPr>
            <a:t>前年度に比べ</a:t>
          </a:r>
          <a:r>
            <a:rPr kumimoji="1" lang="ja-JP" altLang="en-US" sz="1200">
              <a:solidFill>
                <a:schemeClr val="dk1"/>
              </a:solidFill>
              <a:effectLst/>
              <a:latin typeface="+mn-ea"/>
              <a:ea typeface="+mn-ea"/>
              <a:cs typeface="+mn-cs"/>
            </a:rPr>
            <a:t>増加したものの、</a:t>
          </a:r>
          <a:r>
            <a:rPr kumimoji="1" lang="ja-JP" altLang="ja-JP" sz="1200">
              <a:solidFill>
                <a:schemeClr val="dk1"/>
              </a:solidFill>
              <a:effectLst/>
              <a:latin typeface="+mn-ea"/>
              <a:ea typeface="+mn-ea"/>
              <a:cs typeface="+mn-cs"/>
            </a:rPr>
            <a:t>充当可能財源等（Ｂ）</a:t>
          </a:r>
          <a:r>
            <a:rPr kumimoji="1" lang="ja-JP" altLang="en-US" sz="1200">
              <a:solidFill>
                <a:schemeClr val="dk1"/>
              </a:solidFill>
              <a:effectLst/>
              <a:latin typeface="+mn-ea"/>
              <a:ea typeface="+mn-ea"/>
              <a:cs typeface="+mn-cs"/>
            </a:rPr>
            <a:t>の</a:t>
          </a:r>
          <a:r>
            <a:rPr kumimoji="1" lang="ja-JP" altLang="ja-JP" sz="1200">
              <a:solidFill>
                <a:schemeClr val="dk1"/>
              </a:solidFill>
              <a:effectLst/>
              <a:latin typeface="+mn-ea"/>
              <a:ea typeface="+mn-ea"/>
              <a:cs typeface="+mn-cs"/>
            </a:rPr>
            <a:t>増加</a:t>
          </a:r>
          <a:r>
            <a:rPr kumimoji="1" lang="ja-JP" altLang="en-US" sz="1200">
              <a:solidFill>
                <a:schemeClr val="dk1"/>
              </a:solidFill>
              <a:effectLst/>
              <a:latin typeface="+mn-ea"/>
              <a:ea typeface="+mn-ea"/>
              <a:cs typeface="+mn-cs"/>
            </a:rPr>
            <a:t>額が</a:t>
          </a:r>
          <a:r>
            <a:rPr kumimoji="1" lang="ja-JP" altLang="ja-JP" sz="1200">
              <a:solidFill>
                <a:schemeClr val="dk1"/>
              </a:solidFill>
              <a:effectLst/>
              <a:latin typeface="+mn-ea"/>
              <a:ea typeface="+mn-ea"/>
              <a:cs typeface="+mn-cs"/>
            </a:rPr>
            <a:t>（Ａ）</a:t>
          </a:r>
          <a:r>
            <a:rPr kumimoji="1" lang="ja-JP" altLang="en-US" sz="1200">
              <a:solidFill>
                <a:schemeClr val="dk1"/>
              </a:solidFill>
              <a:effectLst/>
              <a:latin typeface="+mn-ea"/>
              <a:ea typeface="+mn-ea"/>
              <a:cs typeface="+mn-cs"/>
            </a:rPr>
            <a:t>を上回ったため</a:t>
          </a:r>
          <a:r>
            <a:rPr kumimoji="1" lang="ja-JP" altLang="ja-JP" sz="1200">
              <a:solidFill>
                <a:schemeClr val="dk1"/>
              </a:solidFill>
              <a:effectLst/>
              <a:latin typeface="+mn-ea"/>
              <a:ea typeface="+mn-ea"/>
              <a:cs typeface="+mn-cs"/>
            </a:rPr>
            <a:t>、（Ａ）－（Ｂ）は</a:t>
          </a:r>
          <a:r>
            <a:rPr kumimoji="1" lang="ja-JP" altLang="en-US" sz="1200">
              <a:solidFill>
                <a:schemeClr val="dk1"/>
              </a:solidFill>
              <a:effectLst/>
              <a:latin typeface="+mn-ea"/>
              <a:ea typeface="+mn-ea"/>
              <a:cs typeface="+mn-cs"/>
            </a:rPr>
            <a:t>減少した</a:t>
          </a:r>
          <a:r>
            <a:rPr kumimoji="1" lang="ja-JP" altLang="ja-JP" sz="1200">
              <a:solidFill>
                <a:schemeClr val="dk1"/>
              </a:solidFill>
              <a:effectLst/>
              <a:latin typeface="+mn-ea"/>
              <a:ea typeface="+mn-ea"/>
              <a:cs typeface="+mn-cs"/>
            </a:rPr>
            <a:t>。</a:t>
          </a:r>
          <a:endParaRPr lang="ja-JP" altLang="ja-JP" sz="1200">
            <a:effectLst/>
            <a:latin typeface="+mn-ea"/>
            <a:ea typeface="+mn-ea"/>
          </a:endParaRPr>
        </a:p>
        <a:p>
          <a:r>
            <a:rPr kumimoji="1" lang="ja-JP" altLang="ja-JP" sz="1200">
              <a:solidFill>
                <a:schemeClr val="dk1"/>
              </a:solidFill>
              <a:effectLst/>
              <a:latin typeface="+mn-ea"/>
              <a:ea typeface="+mn-ea"/>
              <a:cs typeface="+mn-cs"/>
            </a:rPr>
            <a:t>　今後は、大型事業の終了による地方債発行額の抑制により、将来負担比率は減少していくと考えられる。</a:t>
          </a:r>
          <a:endParaRPr lang="ja-JP" altLang="ja-JP" sz="12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福井県福井市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265,796
261,829
536.41
105,657,739
104,347,684
776,279
58,561,352
153,883,364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111.8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福井県福井市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265,796
261,829
536.41
105,657,739
104,347,684
776,279
58,561,352
153,883,364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111.8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福井県福井市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265,796
261,829
536.41
105,657,739
104,347,684
776,279
58,561,352
153,883,364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111.8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福井県福井市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265,796
261,829
536.41
105,657,739
104,347,684
776,279
58,561,352
153,883,364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111.8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平成</a:t>
          </a:r>
          <a:r>
            <a:rPr kumimoji="1" lang="ja-JP" altLang="ja-JP" sz="1200">
              <a:solidFill>
                <a:schemeClr val="dk1"/>
              </a:solidFill>
              <a:effectLst/>
              <a:latin typeface="+mn-lt"/>
              <a:ea typeface="+mn-ea"/>
              <a:cs typeface="+mn-cs"/>
            </a:rPr>
            <a:t>２４年度</a:t>
          </a:r>
          <a:r>
            <a:rPr kumimoji="1" lang="ja-JP" altLang="en-US" sz="1200">
              <a:solidFill>
                <a:schemeClr val="dk1"/>
              </a:solidFill>
              <a:effectLst/>
              <a:latin typeface="+mn-lt"/>
              <a:ea typeface="+mn-ea"/>
              <a:cs typeface="+mn-cs"/>
            </a:rPr>
            <a:t>以降、</a:t>
          </a:r>
          <a:r>
            <a:rPr kumimoji="1" lang="ja-JP" altLang="ja-JP" sz="1200">
              <a:solidFill>
                <a:schemeClr val="dk1"/>
              </a:solidFill>
              <a:effectLst/>
              <a:latin typeface="+mn-lt"/>
              <a:ea typeface="+mn-ea"/>
              <a:cs typeface="+mn-cs"/>
            </a:rPr>
            <a:t>類似団体内平均値を上回って</a:t>
          </a:r>
          <a:r>
            <a:rPr kumimoji="1" lang="ja-JP" altLang="en-US" sz="1200">
              <a:solidFill>
                <a:schemeClr val="dk1"/>
              </a:solidFill>
              <a:effectLst/>
              <a:latin typeface="+mn-lt"/>
              <a:ea typeface="+mn-ea"/>
              <a:cs typeface="+mn-cs"/>
            </a:rPr>
            <a:t>いたが、２８年度は類似団体平均を下回った</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今後とも、市税収入や新たな財源など、あらゆる歳入の確保に努めるとともに、事務事業の見直し・取捨選択、人件費の削減などの取組を通して、更なる財政基盤の強化に努める。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46567</xdr:rowOff>
    </xdr:to>
    <xdr:cxnSp macro="">
      <xdr:nvCxnSpPr>
        <xdr:cNvPr id="68" name="直線コネクタ 67"/>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163635</xdr:rowOff>
    </xdr:from>
    <xdr:ext cx="762000" cy="259045"/>
    <xdr:sp macro="" textlink="">
      <xdr:nvSpPr>
        <xdr:cNvPr id="69" name="財政力平均値テキスト"/>
        <xdr:cNvSpPr txBox="1"/>
      </xdr:nvSpPr>
      <xdr:spPr>
        <a:xfrm>
          <a:off x="5041900" y="667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46567</xdr:rowOff>
    </xdr:from>
    <xdr:to>
      <xdr:col>6</xdr:col>
      <xdr:colOff>0</xdr:colOff>
      <xdr:row>40</xdr:row>
      <xdr:rowOff>46567</xdr:rowOff>
    </xdr:to>
    <xdr:cxnSp macro="">
      <xdr:nvCxnSpPr>
        <xdr:cNvPr id="71" name="直線コネクタ 70"/>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66675</xdr:rowOff>
    </xdr:to>
    <xdr:cxnSp macro="">
      <xdr:nvCxnSpPr>
        <xdr:cNvPr id="74" name="直線コネクタ 73"/>
        <xdr:cNvCxnSpPr/>
      </xdr:nvCxnSpPr>
      <xdr:spPr>
        <a:xfrm flipV="1">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66675</xdr:rowOff>
    </xdr:from>
    <xdr:to>
      <xdr:col>3</xdr:col>
      <xdr:colOff>279400</xdr:colOff>
      <xdr:row>40</xdr:row>
      <xdr:rowOff>66675</xdr:rowOff>
    </xdr:to>
    <xdr:cxnSp macro="">
      <xdr:nvCxnSpPr>
        <xdr:cNvPr id="77" name="直線コネクタ 76"/>
        <xdr:cNvCxnSpPr/>
      </xdr:nvCxnSpPr>
      <xdr:spPr>
        <a:xfrm>
          <a:off x="1447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81" name="テキスト ボックス 80"/>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7" name="円/楕円 86"/>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139294</xdr:rowOff>
    </xdr:from>
    <xdr:ext cx="762000" cy="259045"/>
    <xdr:sp macro="" textlink="">
      <xdr:nvSpPr>
        <xdr:cNvPr id="88" name="財政力該当値テキスト"/>
        <xdr:cNvSpPr txBox="1"/>
      </xdr:nvSpPr>
      <xdr:spPr>
        <a:xfrm>
          <a:off x="5041900" y="682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167217</xdr:rowOff>
    </xdr:from>
    <xdr:to>
      <xdr:col>6</xdr:col>
      <xdr:colOff>50800</xdr:colOff>
      <xdr:row>40</xdr:row>
      <xdr:rowOff>97367</xdr:rowOff>
    </xdr:to>
    <xdr:sp macro="" textlink="">
      <xdr:nvSpPr>
        <xdr:cNvPr id="89" name="円/楕円 88"/>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107544</xdr:rowOff>
    </xdr:from>
    <xdr:ext cx="736600" cy="259045"/>
    <xdr:sp macro="" textlink="">
      <xdr:nvSpPr>
        <xdr:cNvPr id="90" name="テキスト ボックス 89"/>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167217</xdr:rowOff>
    </xdr:from>
    <xdr:to>
      <xdr:col>4</xdr:col>
      <xdr:colOff>533400</xdr:colOff>
      <xdr:row>40</xdr:row>
      <xdr:rowOff>97367</xdr:rowOff>
    </xdr:to>
    <xdr:sp macro="" textlink="">
      <xdr:nvSpPr>
        <xdr:cNvPr id="91" name="円/楕円 90"/>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107544</xdr:rowOff>
    </xdr:from>
    <xdr:ext cx="762000" cy="259045"/>
    <xdr:sp macro="" textlink="">
      <xdr:nvSpPr>
        <xdr:cNvPr id="92" name="テキスト ボックス 91"/>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15875</xdr:rowOff>
    </xdr:from>
    <xdr:to>
      <xdr:col>3</xdr:col>
      <xdr:colOff>330200</xdr:colOff>
      <xdr:row>40</xdr:row>
      <xdr:rowOff>117475</xdr:rowOff>
    </xdr:to>
    <xdr:sp macro="" textlink="">
      <xdr:nvSpPr>
        <xdr:cNvPr id="93" name="円/楕円 92"/>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94" name="テキスト ボックス 93"/>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95" name="円/楕円 94"/>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96" name="テキスト ボックス 95"/>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平成２</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年度以降、類似団体内平均値を下回っている。</a:t>
          </a:r>
          <a:endParaRPr lang="ja-JP" altLang="ja-JP" sz="1200">
            <a:effectLst/>
          </a:endParaRPr>
        </a:p>
        <a:p>
          <a:r>
            <a:rPr kumimoji="1" lang="ja-JP" altLang="ja-JP" sz="1200">
              <a:solidFill>
                <a:schemeClr val="dk1"/>
              </a:solidFill>
              <a:effectLst/>
              <a:latin typeface="+mn-lt"/>
              <a:ea typeface="+mn-ea"/>
              <a:cs typeface="+mn-cs"/>
            </a:rPr>
            <a:t>　歳入面においては、地方消費税交付金</a:t>
          </a:r>
          <a:r>
            <a:rPr kumimoji="1" lang="ja-JP" altLang="en-US" sz="1200">
              <a:solidFill>
                <a:schemeClr val="dk1"/>
              </a:solidFill>
              <a:effectLst/>
              <a:latin typeface="+mn-lt"/>
              <a:ea typeface="+mn-ea"/>
              <a:cs typeface="+mn-cs"/>
            </a:rPr>
            <a:t>などの各種交付金</a:t>
          </a:r>
          <a:r>
            <a:rPr kumimoji="1" lang="ja-JP" altLang="ja-JP" sz="1200">
              <a:solidFill>
                <a:schemeClr val="dk1"/>
              </a:solidFill>
              <a:effectLst/>
              <a:latin typeface="+mn-lt"/>
              <a:ea typeface="+mn-ea"/>
              <a:cs typeface="+mn-cs"/>
            </a:rPr>
            <a:t>が大きく</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したため、前年度に比べ</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している。</a:t>
          </a:r>
          <a:endParaRPr lang="ja-JP" altLang="ja-JP" sz="1200">
            <a:effectLst/>
          </a:endParaRPr>
        </a:p>
        <a:p>
          <a:r>
            <a:rPr kumimoji="1" lang="ja-JP" altLang="ja-JP" sz="1200">
              <a:solidFill>
                <a:schemeClr val="dk1"/>
              </a:solidFill>
              <a:effectLst/>
              <a:latin typeface="+mn-lt"/>
              <a:ea typeface="+mn-ea"/>
              <a:cs typeface="+mn-cs"/>
            </a:rPr>
            <a:t>　歳出面では、人件費や</a:t>
          </a:r>
          <a:r>
            <a:rPr kumimoji="1" lang="ja-JP" altLang="en-US" sz="1200">
              <a:solidFill>
                <a:schemeClr val="dk1"/>
              </a:solidFill>
              <a:effectLst/>
              <a:latin typeface="+mn-lt"/>
              <a:ea typeface="+mn-ea"/>
              <a:cs typeface="+mn-cs"/>
            </a:rPr>
            <a:t>補助費</a:t>
          </a:r>
          <a:r>
            <a:rPr kumimoji="1" lang="ja-JP" altLang="ja-JP" sz="1200">
              <a:solidFill>
                <a:schemeClr val="dk1"/>
              </a:solidFill>
              <a:effectLst/>
              <a:latin typeface="+mn-lt"/>
              <a:ea typeface="+mn-ea"/>
              <a:cs typeface="+mn-cs"/>
            </a:rPr>
            <a:t>など</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減少した</a:t>
          </a:r>
          <a:r>
            <a:rPr kumimoji="1" lang="ja-JP" altLang="en-US" sz="1200">
              <a:solidFill>
                <a:schemeClr val="dk1"/>
              </a:solidFill>
              <a:effectLst/>
              <a:latin typeface="+mn-lt"/>
              <a:ea typeface="+mn-ea"/>
              <a:cs typeface="+mn-cs"/>
            </a:rPr>
            <a:t>ものの、扶助費や物件費が増加した</a:t>
          </a:r>
          <a:r>
            <a:rPr kumimoji="1" lang="ja-JP" altLang="ja-JP" sz="1200">
              <a:solidFill>
                <a:schemeClr val="dk1"/>
              </a:solidFill>
              <a:effectLst/>
              <a:latin typeface="+mn-lt"/>
              <a:ea typeface="+mn-ea"/>
              <a:cs typeface="+mn-cs"/>
            </a:rPr>
            <a:t>ため、</a:t>
          </a:r>
          <a:r>
            <a:rPr kumimoji="1" lang="ja-JP" altLang="en-US" sz="1200">
              <a:solidFill>
                <a:schemeClr val="dk1"/>
              </a:solidFill>
              <a:effectLst/>
              <a:latin typeface="+mn-lt"/>
              <a:ea typeface="+mn-ea"/>
              <a:cs typeface="+mn-cs"/>
            </a:rPr>
            <a:t>比率が悪化</a:t>
          </a:r>
          <a:r>
            <a:rPr kumimoji="1" lang="ja-JP" altLang="ja-JP" sz="1200">
              <a:solidFill>
                <a:schemeClr val="dk1"/>
              </a:solidFill>
              <a:effectLst/>
              <a:latin typeface="+mn-lt"/>
              <a:ea typeface="+mn-ea"/>
              <a:cs typeface="+mn-cs"/>
            </a:rPr>
            <a:t>している。</a:t>
          </a:r>
          <a:endParaRPr lang="ja-JP" altLang="ja-JP" sz="1200">
            <a:effectLst/>
          </a:endParaRPr>
        </a:p>
        <a:p>
          <a:r>
            <a:rPr kumimoji="1" lang="ja-JP" altLang="ja-JP" sz="1200">
              <a:solidFill>
                <a:schemeClr val="dk1"/>
              </a:solidFill>
              <a:effectLst/>
              <a:latin typeface="+mn-lt"/>
              <a:ea typeface="+mn-ea"/>
              <a:cs typeface="+mn-cs"/>
            </a:rPr>
            <a:t>　今後</a:t>
          </a:r>
          <a:r>
            <a:rPr kumimoji="1" lang="ja-JP" altLang="en-US" sz="1200">
              <a:solidFill>
                <a:schemeClr val="dk1"/>
              </a:solidFill>
              <a:effectLst/>
              <a:latin typeface="+mn-lt"/>
              <a:ea typeface="+mn-ea"/>
              <a:cs typeface="+mn-cs"/>
            </a:rPr>
            <a:t>と</a:t>
          </a:r>
          <a:r>
            <a:rPr kumimoji="1" lang="ja-JP" altLang="ja-JP" sz="1200">
              <a:solidFill>
                <a:schemeClr val="dk1"/>
              </a:solidFill>
              <a:effectLst/>
              <a:latin typeface="+mn-lt"/>
              <a:ea typeface="+mn-ea"/>
              <a:cs typeface="+mn-cs"/>
            </a:rPr>
            <a:t>も、定員適正化の取組による職員数の削減や、事務事業の見直しに取り組むとともに、健全財政計画に基づき、事業を</a:t>
          </a:r>
          <a:r>
            <a:rPr kumimoji="1" lang="ja-JP" altLang="en-US" sz="1200">
              <a:solidFill>
                <a:schemeClr val="dk1"/>
              </a:solidFill>
              <a:effectLst/>
              <a:latin typeface="+mn-lt"/>
              <a:ea typeface="+mn-ea"/>
              <a:cs typeface="+mn-cs"/>
            </a:rPr>
            <a:t>厳選</a:t>
          </a:r>
          <a:r>
            <a:rPr kumimoji="1" lang="ja-JP" altLang="ja-JP" sz="1200">
              <a:solidFill>
                <a:schemeClr val="dk1"/>
              </a:solidFill>
              <a:effectLst/>
              <a:latin typeface="+mn-lt"/>
              <a:ea typeface="+mn-ea"/>
              <a:cs typeface="+mn-cs"/>
            </a:rPr>
            <a:t>し市債発行の抑制に努めていく。</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20320</xdr:rowOff>
    </xdr:from>
    <xdr:to>
      <xdr:col>7</xdr:col>
      <xdr:colOff>152400</xdr:colOff>
      <xdr:row>65</xdr:row>
      <xdr:rowOff>46482</xdr:rowOff>
    </xdr:to>
    <xdr:cxnSp macro="">
      <xdr:nvCxnSpPr>
        <xdr:cNvPr id="129" name="直線コネクタ 128"/>
        <xdr:cNvCxnSpPr/>
      </xdr:nvCxnSpPr>
      <xdr:spPr>
        <a:xfrm>
          <a:off x="4114800" y="10650220"/>
          <a:ext cx="838200" cy="5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150131</xdr:rowOff>
    </xdr:from>
    <xdr:ext cx="762000" cy="259045"/>
    <xdr:sp macro="" textlink="">
      <xdr:nvSpPr>
        <xdr:cNvPr id="130" name="財政構造の弾力性平均値テキスト"/>
        <xdr:cNvSpPr txBox="1"/>
      </xdr:nvSpPr>
      <xdr:spPr>
        <a:xfrm>
          <a:off x="5041900" y="1060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20320</xdr:rowOff>
    </xdr:from>
    <xdr:to>
      <xdr:col>6</xdr:col>
      <xdr:colOff>0</xdr:colOff>
      <xdr:row>63</xdr:row>
      <xdr:rowOff>3302</xdr:rowOff>
    </xdr:to>
    <xdr:cxnSp macro="">
      <xdr:nvCxnSpPr>
        <xdr:cNvPr id="132" name="直線コネクタ 131"/>
        <xdr:cNvCxnSpPr/>
      </xdr:nvCxnSpPr>
      <xdr:spPr>
        <a:xfrm flipV="1">
          <a:off x="3225800" y="1065022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165879</xdr:rowOff>
    </xdr:from>
    <xdr:ext cx="736600" cy="259045"/>
    <xdr:sp macro="" textlink="">
      <xdr:nvSpPr>
        <xdr:cNvPr id="134" name="テキスト ボックス 133"/>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3302</xdr:rowOff>
    </xdr:from>
    <xdr:to>
      <xdr:col>4</xdr:col>
      <xdr:colOff>482600</xdr:colOff>
      <xdr:row>63</xdr:row>
      <xdr:rowOff>51562</xdr:rowOff>
    </xdr:to>
    <xdr:cxnSp macro="">
      <xdr:nvCxnSpPr>
        <xdr:cNvPr id="135" name="直線コネクタ 134"/>
        <xdr:cNvCxnSpPr/>
      </xdr:nvCxnSpPr>
      <xdr:spPr>
        <a:xfrm flipV="1">
          <a:off x="2336800" y="108046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110253</xdr:rowOff>
    </xdr:from>
    <xdr:ext cx="762000" cy="259045"/>
    <xdr:sp macro="" textlink="">
      <xdr:nvSpPr>
        <xdr:cNvPr id="137" name="テキスト ボックス 136"/>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22606</xdr:rowOff>
    </xdr:from>
    <xdr:to>
      <xdr:col>3</xdr:col>
      <xdr:colOff>279400</xdr:colOff>
      <xdr:row>63</xdr:row>
      <xdr:rowOff>51562</xdr:rowOff>
    </xdr:to>
    <xdr:cxnSp macro="">
      <xdr:nvCxnSpPr>
        <xdr:cNvPr id="138" name="直線コネクタ 137"/>
        <xdr:cNvCxnSpPr/>
      </xdr:nvCxnSpPr>
      <xdr:spPr>
        <a:xfrm>
          <a:off x="1447800" y="108239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23385</xdr:rowOff>
    </xdr:from>
    <xdr:ext cx="762000" cy="259045"/>
    <xdr:sp macro="" textlink="">
      <xdr:nvSpPr>
        <xdr:cNvPr id="140" name="テキスト ボックス 139"/>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42" name="テキスト ボックス 141"/>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167132</xdr:rowOff>
    </xdr:from>
    <xdr:to>
      <xdr:col>7</xdr:col>
      <xdr:colOff>203200</xdr:colOff>
      <xdr:row>65</xdr:row>
      <xdr:rowOff>97282</xdr:rowOff>
    </xdr:to>
    <xdr:sp macro="" textlink="">
      <xdr:nvSpPr>
        <xdr:cNvPr id="148" name="円/楕円 147"/>
        <xdr:cNvSpPr/>
      </xdr:nvSpPr>
      <xdr:spPr>
        <a:xfrm>
          <a:off x="49022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139209</xdr:rowOff>
    </xdr:from>
    <xdr:ext cx="762000" cy="259045"/>
    <xdr:sp macro="" textlink="">
      <xdr:nvSpPr>
        <xdr:cNvPr id="149" name="財政構造の弾力性該当値テキスト"/>
        <xdr:cNvSpPr txBox="1"/>
      </xdr:nvSpPr>
      <xdr:spPr>
        <a:xfrm>
          <a:off x="5041900" y="1111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140970</xdr:rowOff>
    </xdr:from>
    <xdr:to>
      <xdr:col>6</xdr:col>
      <xdr:colOff>50800</xdr:colOff>
      <xdr:row>62</xdr:row>
      <xdr:rowOff>71120</xdr:rowOff>
    </xdr:to>
    <xdr:sp macro="" textlink="">
      <xdr:nvSpPr>
        <xdr:cNvPr id="150" name="円/楕円 149"/>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55897</xdr:rowOff>
    </xdr:from>
    <xdr:ext cx="736600" cy="259045"/>
    <xdr:sp macro="" textlink="">
      <xdr:nvSpPr>
        <xdr:cNvPr id="151" name="テキスト ボックス 150"/>
        <xdr:cNvSpPr txBox="1"/>
      </xdr:nvSpPr>
      <xdr:spPr>
        <a:xfrm>
          <a:off x="3733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123952</xdr:rowOff>
    </xdr:from>
    <xdr:to>
      <xdr:col>4</xdr:col>
      <xdr:colOff>533400</xdr:colOff>
      <xdr:row>63</xdr:row>
      <xdr:rowOff>54102</xdr:rowOff>
    </xdr:to>
    <xdr:sp macro="" textlink="">
      <xdr:nvSpPr>
        <xdr:cNvPr id="152" name="円/楕円 151"/>
        <xdr:cNvSpPr/>
      </xdr:nvSpPr>
      <xdr:spPr>
        <a:xfrm>
          <a:off x="3175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38879</xdr:rowOff>
    </xdr:from>
    <xdr:ext cx="762000" cy="259045"/>
    <xdr:sp macro="" textlink="">
      <xdr:nvSpPr>
        <xdr:cNvPr id="153" name="テキスト ボックス 152"/>
        <xdr:cNvSpPr txBox="1"/>
      </xdr:nvSpPr>
      <xdr:spPr>
        <a:xfrm>
          <a:off x="2844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762</xdr:rowOff>
    </xdr:from>
    <xdr:to>
      <xdr:col>3</xdr:col>
      <xdr:colOff>330200</xdr:colOff>
      <xdr:row>63</xdr:row>
      <xdr:rowOff>102362</xdr:rowOff>
    </xdr:to>
    <xdr:sp macro="" textlink="">
      <xdr:nvSpPr>
        <xdr:cNvPr id="154" name="円/楕円 153"/>
        <xdr:cNvSpPr/>
      </xdr:nvSpPr>
      <xdr:spPr>
        <a:xfrm>
          <a:off x="2286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87139</xdr:rowOff>
    </xdr:from>
    <xdr:ext cx="762000" cy="259045"/>
    <xdr:sp macro="" textlink="">
      <xdr:nvSpPr>
        <xdr:cNvPr id="155" name="テキスト ボックス 154"/>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56" name="円/楕円 155"/>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57" name="テキスト ボックス 156"/>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[116,956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類似団体内平均値を上回っているのは、主に人件費が要因となっている。</a:t>
          </a:r>
          <a:endParaRPr lang="ja-JP" altLang="ja-JP" sz="1200">
            <a:effectLst/>
          </a:endParaRPr>
        </a:p>
        <a:p>
          <a:r>
            <a:rPr kumimoji="1" lang="ja-JP" altLang="ja-JP" sz="1200">
              <a:solidFill>
                <a:schemeClr val="dk1"/>
              </a:solidFill>
              <a:effectLst/>
              <a:latin typeface="+mn-lt"/>
              <a:ea typeface="+mn-ea"/>
              <a:cs typeface="+mn-cs"/>
            </a:rPr>
            <a:t>　これは、人口千人当たりの職員数が７．</a:t>
          </a:r>
          <a:r>
            <a:rPr kumimoji="1" lang="ja-JP" altLang="en-US" sz="1200">
              <a:solidFill>
                <a:schemeClr val="dk1"/>
              </a:solidFill>
              <a:effectLst/>
              <a:latin typeface="+mn-lt"/>
              <a:ea typeface="+mn-ea"/>
              <a:cs typeface="+mn-cs"/>
            </a:rPr>
            <a:t>７２</a:t>
          </a:r>
          <a:r>
            <a:rPr kumimoji="1" lang="ja-JP" altLang="ja-JP" sz="1200">
              <a:solidFill>
                <a:schemeClr val="dk1"/>
              </a:solidFill>
              <a:effectLst/>
              <a:latin typeface="+mn-lt"/>
              <a:ea typeface="+mn-ea"/>
              <a:cs typeface="+mn-cs"/>
            </a:rPr>
            <a:t>人と類似団体内では多く、また、技能労務職員が一般行政職員の給料表を採用していることから、技能労務職員に係る人件費が類似団体内では高くなっているためである。</a:t>
          </a:r>
          <a:endParaRPr lang="ja-JP" altLang="ja-JP" sz="1200">
            <a:effectLst/>
          </a:endParaRPr>
        </a:p>
        <a:p>
          <a:r>
            <a:rPr kumimoji="1" lang="ja-JP" altLang="ja-JP" sz="1200">
              <a:solidFill>
                <a:schemeClr val="dk1"/>
              </a:solidFill>
              <a:effectLst/>
              <a:latin typeface="+mn-lt"/>
              <a:ea typeface="+mn-ea"/>
              <a:cs typeface="+mn-cs"/>
            </a:rPr>
            <a:t>　今後は、第４次定員適正化計画に基づき、職員数の削減に取り組むとともに、技能労務職員の退職については正規職員での補充は行わないという方針により、人件費の抑制を図っていく。</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7" name="直線コネクタ 186"/>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8"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9" name="直線コネクタ 188"/>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0"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1" name="直線コネクタ 190"/>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134651</xdr:rowOff>
    </xdr:from>
    <xdr:to>
      <xdr:col>7</xdr:col>
      <xdr:colOff>152400</xdr:colOff>
      <xdr:row>84</xdr:row>
      <xdr:rowOff>141990</xdr:rowOff>
    </xdr:to>
    <xdr:cxnSp macro="">
      <xdr:nvCxnSpPr>
        <xdr:cNvPr id="192" name="直線コネクタ 191"/>
        <xdr:cNvCxnSpPr/>
      </xdr:nvCxnSpPr>
      <xdr:spPr>
        <a:xfrm>
          <a:off x="4114800" y="14536451"/>
          <a:ext cx="838200" cy="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31935</xdr:rowOff>
    </xdr:from>
    <xdr:ext cx="762000" cy="259045"/>
    <xdr:sp macro="" textlink="">
      <xdr:nvSpPr>
        <xdr:cNvPr id="193" name="人件費・物件費等の状況平均値テキスト"/>
        <xdr:cNvSpPr txBox="1"/>
      </xdr:nvSpPr>
      <xdr:spPr>
        <a:xfrm>
          <a:off x="5041900" y="14090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4" name="フローチャート : 判断 193"/>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134651</xdr:rowOff>
    </xdr:from>
    <xdr:to>
      <xdr:col>6</xdr:col>
      <xdr:colOff>0</xdr:colOff>
      <xdr:row>84</xdr:row>
      <xdr:rowOff>134973</xdr:rowOff>
    </xdr:to>
    <xdr:cxnSp macro="">
      <xdr:nvCxnSpPr>
        <xdr:cNvPr id="195" name="直線コネクタ 194"/>
        <xdr:cNvCxnSpPr/>
      </xdr:nvCxnSpPr>
      <xdr:spPr>
        <a:xfrm flipV="1">
          <a:off x="3225800" y="14536451"/>
          <a:ext cx="889000" cy="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6" name="フローチャート : 判断 195"/>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132976</xdr:rowOff>
    </xdr:from>
    <xdr:ext cx="736600" cy="259045"/>
    <xdr:sp macro="" textlink="">
      <xdr:nvSpPr>
        <xdr:cNvPr id="197" name="テキスト ボックス 196"/>
        <xdr:cNvSpPr txBox="1"/>
      </xdr:nvSpPr>
      <xdr:spPr>
        <a:xfrm>
          <a:off x="3733800" y="1402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151186</xdr:rowOff>
    </xdr:from>
    <xdr:to>
      <xdr:col>4</xdr:col>
      <xdr:colOff>482600</xdr:colOff>
      <xdr:row>84</xdr:row>
      <xdr:rowOff>134973</xdr:rowOff>
    </xdr:to>
    <xdr:cxnSp macro="">
      <xdr:nvCxnSpPr>
        <xdr:cNvPr id="198" name="直線コネクタ 197"/>
        <xdr:cNvCxnSpPr/>
      </xdr:nvCxnSpPr>
      <xdr:spPr>
        <a:xfrm>
          <a:off x="2336800" y="14381536"/>
          <a:ext cx="889000" cy="15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9" name="フローチャート : 判断 198"/>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91935</xdr:rowOff>
    </xdr:from>
    <xdr:ext cx="762000" cy="259045"/>
    <xdr:sp macro="" textlink="">
      <xdr:nvSpPr>
        <xdr:cNvPr id="200" name="テキスト ボックス 199"/>
        <xdr:cNvSpPr txBox="1"/>
      </xdr:nvSpPr>
      <xdr:spPr>
        <a:xfrm>
          <a:off x="2844800" y="1397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151186</xdr:rowOff>
    </xdr:from>
    <xdr:to>
      <xdr:col>3</xdr:col>
      <xdr:colOff>279400</xdr:colOff>
      <xdr:row>84</xdr:row>
      <xdr:rowOff>77282</xdr:rowOff>
    </xdr:to>
    <xdr:cxnSp macro="">
      <xdr:nvCxnSpPr>
        <xdr:cNvPr id="201" name="直線コネクタ 200"/>
        <xdr:cNvCxnSpPr/>
      </xdr:nvCxnSpPr>
      <xdr:spPr>
        <a:xfrm flipV="1">
          <a:off x="1447800" y="14381536"/>
          <a:ext cx="889000" cy="9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2" name="フローチャート : 判断 201"/>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158459</xdr:rowOff>
    </xdr:from>
    <xdr:ext cx="762000" cy="259045"/>
    <xdr:sp macro="" textlink="">
      <xdr:nvSpPr>
        <xdr:cNvPr id="203" name="テキスト ボックス 202"/>
        <xdr:cNvSpPr txBox="1"/>
      </xdr:nvSpPr>
      <xdr:spPr>
        <a:xfrm>
          <a:off x="1955800" y="1387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4" name="フローチャート : 判断 203"/>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17736</xdr:rowOff>
    </xdr:from>
    <xdr:ext cx="762000" cy="259045"/>
    <xdr:sp macro="" textlink="">
      <xdr:nvSpPr>
        <xdr:cNvPr id="205" name="テキスト ボックス 204"/>
        <xdr:cNvSpPr txBox="1"/>
      </xdr:nvSpPr>
      <xdr:spPr>
        <a:xfrm>
          <a:off x="10668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91190</xdr:rowOff>
    </xdr:from>
    <xdr:to>
      <xdr:col>7</xdr:col>
      <xdr:colOff>203200</xdr:colOff>
      <xdr:row>85</xdr:row>
      <xdr:rowOff>21340</xdr:rowOff>
    </xdr:to>
    <xdr:sp macro="" textlink="">
      <xdr:nvSpPr>
        <xdr:cNvPr id="211" name="円/楕円 210"/>
        <xdr:cNvSpPr/>
      </xdr:nvSpPr>
      <xdr:spPr>
        <a:xfrm>
          <a:off x="4902200" y="1449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63267</xdr:rowOff>
    </xdr:from>
    <xdr:ext cx="762000" cy="259045"/>
    <xdr:sp macro="" textlink="">
      <xdr:nvSpPr>
        <xdr:cNvPr id="212" name="人件費・物件費等の状況該当値テキスト"/>
        <xdr:cNvSpPr txBox="1"/>
      </xdr:nvSpPr>
      <xdr:spPr>
        <a:xfrm>
          <a:off x="5041900" y="144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116,956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83851</xdr:rowOff>
    </xdr:from>
    <xdr:to>
      <xdr:col>6</xdr:col>
      <xdr:colOff>50800</xdr:colOff>
      <xdr:row>85</xdr:row>
      <xdr:rowOff>14001</xdr:rowOff>
    </xdr:to>
    <xdr:sp macro="" textlink="">
      <xdr:nvSpPr>
        <xdr:cNvPr id="213" name="円/楕円 212"/>
        <xdr:cNvSpPr/>
      </xdr:nvSpPr>
      <xdr:spPr>
        <a:xfrm>
          <a:off x="4064000" y="1448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170228</xdr:rowOff>
    </xdr:from>
    <xdr:ext cx="736600" cy="259045"/>
    <xdr:sp macro="" textlink="">
      <xdr:nvSpPr>
        <xdr:cNvPr id="214" name="テキスト ボックス 213"/>
        <xdr:cNvSpPr txBox="1"/>
      </xdr:nvSpPr>
      <xdr:spPr>
        <a:xfrm>
          <a:off x="3733800" y="14572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116,591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84173</xdr:rowOff>
    </xdr:from>
    <xdr:to>
      <xdr:col>4</xdr:col>
      <xdr:colOff>533400</xdr:colOff>
      <xdr:row>85</xdr:row>
      <xdr:rowOff>14323</xdr:rowOff>
    </xdr:to>
    <xdr:sp macro="" textlink="">
      <xdr:nvSpPr>
        <xdr:cNvPr id="215" name="円/楕円 214"/>
        <xdr:cNvSpPr/>
      </xdr:nvSpPr>
      <xdr:spPr>
        <a:xfrm>
          <a:off x="3175000" y="1448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170550</xdr:rowOff>
    </xdr:from>
    <xdr:ext cx="762000" cy="259045"/>
    <xdr:sp macro="" textlink="">
      <xdr:nvSpPr>
        <xdr:cNvPr id="216" name="テキスト ボックス 215"/>
        <xdr:cNvSpPr txBox="1"/>
      </xdr:nvSpPr>
      <xdr:spPr>
        <a:xfrm>
          <a:off x="2844800" y="1457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116,607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100386</xdr:rowOff>
    </xdr:from>
    <xdr:to>
      <xdr:col>3</xdr:col>
      <xdr:colOff>330200</xdr:colOff>
      <xdr:row>84</xdr:row>
      <xdr:rowOff>30536</xdr:rowOff>
    </xdr:to>
    <xdr:sp macro="" textlink="">
      <xdr:nvSpPr>
        <xdr:cNvPr id="217" name="円/楕円 216"/>
        <xdr:cNvSpPr/>
      </xdr:nvSpPr>
      <xdr:spPr>
        <a:xfrm>
          <a:off x="2286000" y="1433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15313</xdr:rowOff>
    </xdr:from>
    <xdr:ext cx="762000" cy="259045"/>
    <xdr:sp macro="" textlink="">
      <xdr:nvSpPr>
        <xdr:cNvPr id="218" name="テキスト ボックス 217"/>
        <xdr:cNvSpPr txBox="1"/>
      </xdr:nvSpPr>
      <xdr:spPr>
        <a:xfrm>
          <a:off x="1955800" y="1441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108,887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26482</xdr:rowOff>
    </xdr:from>
    <xdr:to>
      <xdr:col>2</xdr:col>
      <xdr:colOff>127000</xdr:colOff>
      <xdr:row>84</xdr:row>
      <xdr:rowOff>128082</xdr:rowOff>
    </xdr:to>
    <xdr:sp macro="" textlink="">
      <xdr:nvSpPr>
        <xdr:cNvPr id="219" name="円/楕円 218"/>
        <xdr:cNvSpPr/>
      </xdr:nvSpPr>
      <xdr:spPr>
        <a:xfrm>
          <a:off x="1397000" y="1442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112859</xdr:rowOff>
    </xdr:from>
    <xdr:ext cx="762000" cy="259045"/>
    <xdr:sp macro="" textlink="">
      <xdr:nvSpPr>
        <xdr:cNvPr id="220" name="テキスト ボックス 219"/>
        <xdr:cNvSpPr txBox="1"/>
      </xdr:nvSpPr>
      <xdr:spPr>
        <a:xfrm>
          <a:off x="1066800" y="1451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本市では、平成１８年４月に国、県に準じて給与構造改革を実施し、職務・職責に応じた給料表構造へ変更するとともに、高齢者層の昇給抑制制度も導入したことから、平均給料月額は確実に下がっている。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２</a:t>
          </a:r>
          <a:r>
            <a:rPr kumimoji="1" lang="ja-JP" altLang="en-US" sz="1200">
              <a:solidFill>
                <a:schemeClr val="dk1"/>
              </a:solidFill>
              <a:effectLst/>
              <a:latin typeface="+mn-lt"/>
              <a:ea typeface="+mn-ea"/>
              <a:cs typeface="+mn-cs"/>
            </a:rPr>
            <a:t>９</a:t>
          </a:r>
          <a:r>
            <a:rPr kumimoji="1" lang="ja-JP" altLang="ja-JP" sz="1200">
              <a:solidFill>
                <a:schemeClr val="dk1"/>
              </a:solidFill>
              <a:effectLst/>
              <a:latin typeface="+mn-lt"/>
              <a:ea typeface="+mn-ea"/>
              <a:cs typeface="+mn-cs"/>
            </a:rPr>
            <a:t>年４月１日現在のラスパイレス指数は、</a:t>
          </a:r>
          <a:r>
            <a:rPr kumimoji="1" lang="ja-JP" altLang="en-US" sz="1200">
              <a:solidFill>
                <a:schemeClr val="dk1"/>
              </a:solidFill>
              <a:effectLst/>
              <a:latin typeface="+mn-lt"/>
              <a:ea typeface="+mn-ea"/>
              <a:cs typeface="+mn-cs"/>
            </a:rPr>
            <a:t>１００を超えているものの前年比減となり、類似団体内での比較においても平均的なものとなっている。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49" name="直線コネクタ 248"/>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0"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1" name="直線コネクタ 250"/>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55739</xdr:rowOff>
    </xdr:from>
    <xdr:to>
      <xdr:col>24</xdr:col>
      <xdr:colOff>558800</xdr:colOff>
      <xdr:row>84</xdr:row>
      <xdr:rowOff>95955</xdr:rowOff>
    </xdr:to>
    <xdr:cxnSp macro="">
      <xdr:nvCxnSpPr>
        <xdr:cNvPr id="254" name="直線コネクタ 253"/>
        <xdr:cNvCxnSpPr/>
      </xdr:nvCxnSpPr>
      <xdr:spPr>
        <a:xfrm flipV="1">
          <a:off x="16179800" y="1445753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85672</xdr:rowOff>
    </xdr:from>
    <xdr:ext cx="762000" cy="259045"/>
    <xdr:sp macro="" textlink="">
      <xdr:nvSpPr>
        <xdr:cNvPr id="255" name="給与水準   （国との比較）平均値テキスト"/>
        <xdr:cNvSpPr txBox="1"/>
      </xdr:nvSpPr>
      <xdr:spPr>
        <a:xfrm>
          <a:off x="17106900" y="14144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69145</xdr:rowOff>
    </xdr:from>
    <xdr:to>
      <xdr:col>24</xdr:col>
      <xdr:colOff>609600</xdr:colOff>
      <xdr:row>83</xdr:row>
      <xdr:rowOff>170745</xdr:rowOff>
    </xdr:to>
    <xdr:sp macro="" textlink="">
      <xdr:nvSpPr>
        <xdr:cNvPr id="256" name="フローチャート : 判断 255"/>
        <xdr:cNvSpPr/>
      </xdr:nvSpPr>
      <xdr:spPr>
        <a:xfrm>
          <a:off x="16967200" y="142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15522</xdr:rowOff>
    </xdr:from>
    <xdr:to>
      <xdr:col>23</xdr:col>
      <xdr:colOff>406400</xdr:colOff>
      <xdr:row>84</xdr:row>
      <xdr:rowOff>95955</xdr:rowOff>
    </xdr:to>
    <xdr:cxnSp macro="">
      <xdr:nvCxnSpPr>
        <xdr:cNvPr id="257" name="直線コネクタ 256"/>
        <xdr:cNvCxnSpPr/>
      </xdr:nvCxnSpPr>
      <xdr:spPr>
        <a:xfrm>
          <a:off x="15290800" y="144173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9" name="テキスト ボックス 258"/>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15522</xdr:rowOff>
    </xdr:from>
    <xdr:to>
      <xdr:col>22</xdr:col>
      <xdr:colOff>203200</xdr:colOff>
      <xdr:row>84</xdr:row>
      <xdr:rowOff>55739</xdr:rowOff>
    </xdr:to>
    <xdr:cxnSp macro="">
      <xdr:nvCxnSpPr>
        <xdr:cNvPr id="260" name="直線コネクタ 259"/>
        <xdr:cNvCxnSpPr/>
      </xdr:nvCxnSpPr>
      <xdr:spPr>
        <a:xfrm flipV="1">
          <a:off x="14401800" y="144173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2" name="テキスト ボックス 261"/>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55739</xdr:rowOff>
    </xdr:from>
    <xdr:to>
      <xdr:col>21</xdr:col>
      <xdr:colOff>0</xdr:colOff>
      <xdr:row>90</xdr:row>
      <xdr:rowOff>45861</xdr:rowOff>
    </xdr:to>
    <xdr:cxnSp macro="">
      <xdr:nvCxnSpPr>
        <xdr:cNvPr id="263" name="直線コネクタ 262"/>
        <xdr:cNvCxnSpPr/>
      </xdr:nvCxnSpPr>
      <xdr:spPr>
        <a:xfrm flipV="1">
          <a:off x="13512800" y="14457539"/>
          <a:ext cx="889000" cy="10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4" name="フローチャート : 判断 263"/>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65" name="テキスト ボックス 264"/>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66" name="フローチャート : 判断 265"/>
        <xdr:cNvSpPr/>
      </xdr:nvSpPr>
      <xdr:spPr>
        <a:xfrm>
          <a:off x="13462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26405</xdr:rowOff>
    </xdr:from>
    <xdr:ext cx="762000" cy="259045"/>
    <xdr:sp macro="" textlink="">
      <xdr:nvSpPr>
        <xdr:cNvPr id="267" name="テキスト ボックス 266"/>
        <xdr:cNvSpPr txBox="1"/>
      </xdr:nvSpPr>
      <xdr:spPr>
        <a:xfrm>
          <a:off x="13131800" y="151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73" name="円/楕円 272"/>
        <xdr:cNvSpPr/>
      </xdr:nvSpPr>
      <xdr:spPr>
        <a:xfrm>
          <a:off x="169672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148466</xdr:rowOff>
    </xdr:from>
    <xdr:ext cx="762000" cy="259045"/>
    <xdr:sp macro="" textlink="">
      <xdr:nvSpPr>
        <xdr:cNvPr id="274" name="給与水準   （国との比較）該当値テキスト"/>
        <xdr:cNvSpPr txBox="1"/>
      </xdr:nvSpPr>
      <xdr:spPr>
        <a:xfrm>
          <a:off x="17106900" y="1437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45155</xdr:rowOff>
    </xdr:from>
    <xdr:to>
      <xdr:col>23</xdr:col>
      <xdr:colOff>457200</xdr:colOff>
      <xdr:row>84</xdr:row>
      <xdr:rowOff>146755</xdr:rowOff>
    </xdr:to>
    <xdr:sp macro="" textlink="">
      <xdr:nvSpPr>
        <xdr:cNvPr id="275" name="円/楕円 274"/>
        <xdr:cNvSpPr/>
      </xdr:nvSpPr>
      <xdr:spPr>
        <a:xfrm>
          <a:off x="16129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131532</xdr:rowOff>
    </xdr:from>
    <xdr:ext cx="736600" cy="259045"/>
    <xdr:sp macro="" textlink="">
      <xdr:nvSpPr>
        <xdr:cNvPr id="276" name="テキスト ボックス 275"/>
        <xdr:cNvSpPr txBox="1"/>
      </xdr:nvSpPr>
      <xdr:spPr>
        <a:xfrm>
          <a:off x="15798800" y="1453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136172</xdr:rowOff>
    </xdr:from>
    <xdr:to>
      <xdr:col>22</xdr:col>
      <xdr:colOff>254000</xdr:colOff>
      <xdr:row>84</xdr:row>
      <xdr:rowOff>66322</xdr:rowOff>
    </xdr:to>
    <xdr:sp macro="" textlink="">
      <xdr:nvSpPr>
        <xdr:cNvPr id="277" name="円/楕円 276"/>
        <xdr:cNvSpPr/>
      </xdr:nvSpPr>
      <xdr:spPr>
        <a:xfrm>
          <a:off x="15240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51099</xdr:rowOff>
    </xdr:from>
    <xdr:ext cx="762000" cy="259045"/>
    <xdr:sp macro="" textlink="">
      <xdr:nvSpPr>
        <xdr:cNvPr id="278" name="テキスト ボックス 277"/>
        <xdr:cNvSpPr txBox="1"/>
      </xdr:nvSpPr>
      <xdr:spPr>
        <a:xfrm>
          <a:off x="14909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4939</xdr:rowOff>
    </xdr:from>
    <xdr:to>
      <xdr:col>21</xdr:col>
      <xdr:colOff>50800</xdr:colOff>
      <xdr:row>84</xdr:row>
      <xdr:rowOff>106539</xdr:rowOff>
    </xdr:to>
    <xdr:sp macro="" textlink="">
      <xdr:nvSpPr>
        <xdr:cNvPr id="279" name="円/楕円 278"/>
        <xdr:cNvSpPr/>
      </xdr:nvSpPr>
      <xdr:spPr>
        <a:xfrm>
          <a:off x="14351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91316</xdr:rowOff>
    </xdr:from>
    <xdr:ext cx="762000" cy="259045"/>
    <xdr:sp macro="" textlink="">
      <xdr:nvSpPr>
        <xdr:cNvPr id="280" name="テキスト ボックス 279"/>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166511</xdr:rowOff>
    </xdr:from>
    <xdr:to>
      <xdr:col>19</xdr:col>
      <xdr:colOff>533400</xdr:colOff>
      <xdr:row>90</xdr:row>
      <xdr:rowOff>96661</xdr:rowOff>
    </xdr:to>
    <xdr:sp macro="" textlink="">
      <xdr:nvSpPr>
        <xdr:cNvPr id="281" name="円/楕円 280"/>
        <xdr:cNvSpPr/>
      </xdr:nvSpPr>
      <xdr:spPr>
        <a:xfrm>
          <a:off x="13462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81438</xdr:rowOff>
    </xdr:from>
    <xdr:ext cx="762000" cy="259045"/>
    <xdr:sp macro="" textlink="">
      <xdr:nvSpPr>
        <xdr:cNvPr id="282" name="テキスト ボックス 281"/>
        <xdr:cNvSpPr txBox="1"/>
      </xdr:nvSpPr>
      <xdr:spPr>
        <a:xfrm>
          <a:off x="13131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本市は、平成８年度から定員適正化計画を策定</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運用しており、平成２</a:t>
          </a:r>
          <a:r>
            <a:rPr kumimoji="1" lang="ja-JP" altLang="en-US" sz="1200">
              <a:solidFill>
                <a:schemeClr val="dk1"/>
              </a:solidFill>
              <a:effectLst/>
              <a:latin typeface="+mn-ea"/>
              <a:ea typeface="+mn-ea"/>
              <a:cs typeface="+mn-cs"/>
            </a:rPr>
            <a:t>７</a:t>
          </a:r>
          <a:r>
            <a:rPr kumimoji="1" lang="ja-JP" altLang="ja-JP" sz="1200">
              <a:solidFill>
                <a:schemeClr val="dk1"/>
              </a:solidFill>
              <a:effectLst/>
              <a:latin typeface="+mn-ea"/>
              <a:ea typeface="+mn-ea"/>
              <a:cs typeface="+mn-cs"/>
            </a:rPr>
            <a:t>年４月１日から</a:t>
          </a:r>
          <a:r>
            <a:rPr kumimoji="1" lang="ja-JP" altLang="en-US" sz="1200">
              <a:solidFill>
                <a:schemeClr val="dk1"/>
              </a:solidFill>
              <a:effectLst/>
              <a:latin typeface="+mn-ea"/>
              <a:ea typeface="+mn-ea"/>
              <a:cs typeface="+mn-cs"/>
            </a:rPr>
            <a:t>は「</a:t>
          </a:r>
          <a:r>
            <a:rPr kumimoji="1" lang="ja-JP" altLang="ja-JP" sz="1200">
              <a:solidFill>
                <a:schemeClr val="dk1"/>
              </a:solidFill>
              <a:effectLst/>
              <a:latin typeface="+mn-ea"/>
              <a:ea typeface="+mn-ea"/>
              <a:cs typeface="+mn-cs"/>
            </a:rPr>
            <a:t>第４次定員適正化計画」</a:t>
          </a:r>
          <a:r>
            <a:rPr kumimoji="1" lang="ja-JP" altLang="en-US" sz="1200">
              <a:solidFill>
                <a:schemeClr val="dk1"/>
              </a:solidFill>
              <a:effectLst/>
              <a:latin typeface="+mn-ea"/>
              <a:ea typeface="+mn-ea"/>
              <a:cs typeface="+mn-cs"/>
            </a:rPr>
            <a:t>に基づき、将来の行政需要の変化を見据えた定員管理を進めているところである。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平成２</a:t>
          </a:r>
          <a:r>
            <a:rPr kumimoji="1" lang="ja-JP" altLang="en-US" sz="1200">
              <a:solidFill>
                <a:schemeClr val="dk1"/>
              </a:solidFill>
              <a:effectLst/>
              <a:latin typeface="+mn-ea"/>
              <a:ea typeface="+mn-ea"/>
              <a:cs typeface="+mn-cs"/>
            </a:rPr>
            <a:t>８年度は、平成３０年福井国体に向けた任期付職員の採用等により職員数が増加し、今後も、平成３１年４月の中核市移行による職員数の増加が見込まれるものの、民間委託の推進や多様な任用形態の活用等により、類似団体とのバランスも意識しながら、引き続き適正な定員管理に努めていく。</a:t>
          </a:r>
          <a:endParaRPr lang="ja-JP" altLang="ja-JP" sz="12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4" name="直線コネクタ 313"/>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5"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6" name="直線コネクタ 315"/>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7"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8" name="直線コネクタ 317"/>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156573</xdr:rowOff>
    </xdr:from>
    <xdr:to>
      <xdr:col>24</xdr:col>
      <xdr:colOff>558800</xdr:colOff>
      <xdr:row>65</xdr:row>
      <xdr:rowOff>71301</xdr:rowOff>
    </xdr:to>
    <xdr:cxnSp macro="">
      <xdr:nvCxnSpPr>
        <xdr:cNvPr id="319" name="直線コネクタ 318"/>
        <xdr:cNvCxnSpPr/>
      </xdr:nvCxnSpPr>
      <xdr:spPr>
        <a:xfrm>
          <a:off x="16179800" y="1112937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17071</xdr:rowOff>
    </xdr:from>
    <xdr:ext cx="762000" cy="259045"/>
    <xdr:sp macro="" textlink="">
      <xdr:nvSpPr>
        <xdr:cNvPr id="320"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1" name="フローチャート : 判断 320"/>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149678</xdr:rowOff>
    </xdr:from>
    <xdr:to>
      <xdr:col>23</xdr:col>
      <xdr:colOff>406400</xdr:colOff>
      <xdr:row>64</xdr:row>
      <xdr:rowOff>156573</xdr:rowOff>
    </xdr:to>
    <xdr:cxnSp macro="">
      <xdr:nvCxnSpPr>
        <xdr:cNvPr id="322" name="直線コネクタ 321"/>
        <xdr:cNvCxnSpPr/>
      </xdr:nvCxnSpPr>
      <xdr:spPr>
        <a:xfrm>
          <a:off x="15290800" y="1112247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324" name="テキスト ボックス 323"/>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142784</xdr:rowOff>
    </xdr:from>
    <xdr:to>
      <xdr:col>22</xdr:col>
      <xdr:colOff>203200</xdr:colOff>
      <xdr:row>64</xdr:row>
      <xdr:rowOff>149678</xdr:rowOff>
    </xdr:to>
    <xdr:cxnSp macro="">
      <xdr:nvCxnSpPr>
        <xdr:cNvPr id="325" name="直線コネクタ 324"/>
        <xdr:cNvCxnSpPr/>
      </xdr:nvCxnSpPr>
      <xdr:spPr>
        <a:xfrm>
          <a:off x="14401800" y="1111558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6" name="フローチャート : 判断 325"/>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27" name="テキスト ボックス 326"/>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142784</xdr:rowOff>
    </xdr:from>
    <xdr:to>
      <xdr:col>21</xdr:col>
      <xdr:colOff>0</xdr:colOff>
      <xdr:row>64</xdr:row>
      <xdr:rowOff>149678</xdr:rowOff>
    </xdr:to>
    <xdr:cxnSp macro="">
      <xdr:nvCxnSpPr>
        <xdr:cNvPr id="328" name="直線コネクタ 327"/>
        <xdr:cNvCxnSpPr/>
      </xdr:nvCxnSpPr>
      <xdr:spPr>
        <a:xfrm flipV="1">
          <a:off x="13512800" y="1111558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29" name="フローチャート : 判断 328"/>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88192</xdr:rowOff>
    </xdr:from>
    <xdr:ext cx="762000" cy="259045"/>
    <xdr:sp macro="" textlink="">
      <xdr:nvSpPr>
        <xdr:cNvPr id="330" name="テキスト ボックス 329"/>
        <xdr:cNvSpPr txBox="1"/>
      </xdr:nvSpPr>
      <xdr:spPr>
        <a:xfrm>
          <a:off x="14020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1" name="フローチャート : 判断 330"/>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95086</xdr:rowOff>
    </xdr:from>
    <xdr:ext cx="762000" cy="259045"/>
    <xdr:sp macro="" textlink="">
      <xdr:nvSpPr>
        <xdr:cNvPr id="332" name="テキスト ボックス 331"/>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20501</xdr:rowOff>
    </xdr:from>
    <xdr:to>
      <xdr:col>24</xdr:col>
      <xdr:colOff>609600</xdr:colOff>
      <xdr:row>65</xdr:row>
      <xdr:rowOff>122101</xdr:rowOff>
    </xdr:to>
    <xdr:sp macro="" textlink="">
      <xdr:nvSpPr>
        <xdr:cNvPr id="338" name="円/楕円 337"/>
        <xdr:cNvSpPr/>
      </xdr:nvSpPr>
      <xdr:spPr>
        <a:xfrm>
          <a:off x="169672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164028</xdr:rowOff>
    </xdr:from>
    <xdr:ext cx="762000" cy="259045"/>
    <xdr:sp macro="" textlink="">
      <xdr:nvSpPr>
        <xdr:cNvPr id="339" name="定員管理の状況該当値テキスト"/>
        <xdr:cNvSpPr txBox="1"/>
      </xdr:nvSpPr>
      <xdr:spPr>
        <a:xfrm>
          <a:off x="17106900" y="1113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105773</xdr:rowOff>
    </xdr:from>
    <xdr:to>
      <xdr:col>23</xdr:col>
      <xdr:colOff>457200</xdr:colOff>
      <xdr:row>65</xdr:row>
      <xdr:rowOff>35923</xdr:rowOff>
    </xdr:to>
    <xdr:sp macro="" textlink="">
      <xdr:nvSpPr>
        <xdr:cNvPr id="340" name="円/楕円 339"/>
        <xdr:cNvSpPr/>
      </xdr:nvSpPr>
      <xdr:spPr>
        <a:xfrm>
          <a:off x="16129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20700</xdr:rowOff>
    </xdr:from>
    <xdr:ext cx="736600" cy="259045"/>
    <xdr:sp macro="" textlink="">
      <xdr:nvSpPr>
        <xdr:cNvPr id="341" name="テキスト ボックス 340"/>
        <xdr:cNvSpPr txBox="1"/>
      </xdr:nvSpPr>
      <xdr:spPr>
        <a:xfrm>
          <a:off x="15798800" y="11164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98878</xdr:rowOff>
    </xdr:from>
    <xdr:to>
      <xdr:col>22</xdr:col>
      <xdr:colOff>254000</xdr:colOff>
      <xdr:row>65</xdr:row>
      <xdr:rowOff>29028</xdr:rowOff>
    </xdr:to>
    <xdr:sp macro="" textlink="">
      <xdr:nvSpPr>
        <xdr:cNvPr id="342" name="円/楕円 341"/>
        <xdr:cNvSpPr/>
      </xdr:nvSpPr>
      <xdr:spPr>
        <a:xfrm>
          <a:off x="152400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13805</xdr:rowOff>
    </xdr:from>
    <xdr:ext cx="762000" cy="259045"/>
    <xdr:sp macro="" textlink="">
      <xdr:nvSpPr>
        <xdr:cNvPr id="343" name="テキスト ボックス 342"/>
        <xdr:cNvSpPr txBox="1"/>
      </xdr:nvSpPr>
      <xdr:spPr>
        <a:xfrm>
          <a:off x="14909800" y="111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91984</xdr:rowOff>
    </xdr:from>
    <xdr:to>
      <xdr:col>21</xdr:col>
      <xdr:colOff>50800</xdr:colOff>
      <xdr:row>65</xdr:row>
      <xdr:rowOff>22134</xdr:rowOff>
    </xdr:to>
    <xdr:sp macro="" textlink="">
      <xdr:nvSpPr>
        <xdr:cNvPr id="344" name="円/楕円 343"/>
        <xdr:cNvSpPr/>
      </xdr:nvSpPr>
      <xdr:spPr>
        <a:xfrm>
          <a:off x="143510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6911</xdr:rowOff>
    </xdr:from>
    <xdr:ext cx="762000" cy="259045"/>
    <xdr:sp macro="" textlink="">
      <xdr:nvSpPr>
        <xdr:cNvPr id="345" name="テキスト ボックス 344"/>
        <xdr:cNvSpPr txBox="1"/>
      </xdr:nvSpPr>
      <xdr:spPr>
        <a:xfrm>
          <a:off x="14020800" y="111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98878</xdr:rowOff>
    </xdr:from>
    <xdr:to>
      <xdr:col>19</xdr:col>
      <xdr:colOff>533400</xdr:colOff>
      <xdr:row>65</xdr:row>
      <xdr:rowOff>29028</xdr:rowOff>
    </xdr:to>
    <xdr:sp macro="" textlink="">
      <xdr:nvSpPr>
        <xdr:cNvPr id="346" name="円/楕円 345"/>
        <xdr:cNvSpPr/>
      </xdr:nvSpPr>
      <xdr:spPr>
        <a:xfrm>
          <a:off x="134620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13805</xdr:rowOff>
    </xdr:from>
    <xdr:ext cx="762000" cy="259045"/>
    <xdr:sp macro="" textlink="">
      <xdr:nvSpPr>
        <xdr:cNvPr id="347" name="テキスト ボックス 346"/>
        <xdr:cNvSpPr txBox="1"/>
      </xdr:nvSpPr>
      <xdr:spPr>
        <a:xfrm>
          <a:off x="13131800" y="111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元利償還金が増加したものの、</a:t>
          </a:r>
          <a:r>
            <a:rPr kumimoji="1" lang="ja-JP" altLang="ja-JP" sz="1200">
              <a:solidFill>
                <a:schemeClr val="dk1"/>
              </a:solidFill>
              <a:effectLst/>
              <a:latin typeface="+mn-lt"/>
              <a:ea typeface="+mn-ea"/>
              <a:cs typeface="+mn-cs"/>
            </a:rPr>
            <a:t>公営企業債の元利償還金に対する繰入金の減少や、算入公債費等</a:t>
          </a:r>
          <a:r>
            <a:rPr kumimoji="1" lang="ja-JP" altLang="en-US" sz="1200">
              <a:solidFill>
                <a:schemeClr val="dk1"/>
              </a:solidFill>
              <a:effectLst/>
              <a:latin typeface="+mn-lt"/>
              <a:ea typeface="+mn-ea"/>
              <a:cs typeface="+mn-cs"/>
            </a:rPr>
            <a:t>の増加</a:t>
          </a:r>
          <a:r>
            <a:rPr kumimoji="1" lang="ja-JP" altLang="ja-JP" sz="1200">
              <a:solidFill>
                <a:schemeClr val="dk1"/>
              </a:solidFill>
              <a:effectLst/>
              <a:latin typeface="+mn-lt"/>
              <a:ea typeface="+mn-ea"/>
              <a:cs typeface="+mn-cs"/>
            </a:rPr>
            <a:t>が影響し、単年度の実質公債費比率は０．</a:t>
          </a:r>
          <a:r>
            <a:rPr kumimoji="1" lang="ja-JP" altLang="en-US" sz="1200">
              <a:solidFill>
                <a:schemeClr val="dk1"/>
              </a:solidFill>
              <a:effectLst/>
              <a:latin typeface="+mn-lt"/>
              <a:ea typeface="+mn-ea"/>
              <a:cs typeface="+mn-cs"/>
            </a:rPr>
            <a:t>６</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低下、</a:t>
          </a:r>
          <a:r>
            <a:rPr kumimoji="1" lang="ja-JP" altLang="ja-JP" sz="1200">
              <a:solidFill>
                <a:schemeClr val="dk1"/>
              </a:solidFill>
              <a:effectLst/>
              <a:latin typeface="+mn-lt"/>
              <a:ea typeface="+mn-ea"/>
              <a:cs typeface="+mn-cs"/>
            </a:rPr>
            <a:t>３か年平均で</a:t>
          </a:r>
          <a:r>
            <a:rPr kumimoji="1" lang="ja-JP" altLang="en-US" sz="1200">
              <a:solidFill>
                <a:schemeClr val="dk1"/>
              </a:solidFill>
              <a:effectLst/>
              <a:latin typeface="+mn-lt"/>
              <a:ea typeface="+mn-ea"/>
              <a:cs typeface="+mn-cs"/>
            </a:rPr>
            <a:t>も</a:t>
          </a:r>
          <a:r>
            <a:rPr kumimoji="1" lang="ja-JP" altLang="ja-JP" sz="1200">
              <a:solidFill>
                <a:schemeClr val="dk1"/>
              </a:solidFill>
              <a:effectLst/>
              <a:latin typeface="+mn-lt"/>
              <a:ea typeface="+mn-ea"/>
              <a:cs typeface="+mn-cs"/>
            </a:rPr>
            <a:t>０．</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ポイント改善した。</a:t>
          </a:r>
          <a:endParaRPr lang="ja-JP" altLang="ja-JP" sz="1200">
            <a:effectLst/>
          </a:endParaRPr>
        </a:p>
        <a:p>
          <a:r>
            <a:rPr kumimoji="1" lang="ja-JP" altLang="ja-JP" sz="1200">
              <a:solidFill>
                <a:schemeClr val="dk1"/>
              </a:solidFill>
              <a:effectLst/>
              <a:latin typeface="+mn-lt"/>
              <a:ea typeface="+mn-ea"/>
              <a:cs typeface="+mn-cs"/>
            </a:rPr>
            <a:t>　今後は、大型事業の終了により公債費の上昇傾向は鈍化すると見込まれるが、さらに新規市債発行を抑制し、実質公債費比率の上昇を抑えていく。</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5" name="直線コネクタ 374"/>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7" name="直線コネクタ 37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78"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79" name="直線コネクタ 378"/>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127423</xdr:rowOff>
    </xdr:from>
    <xdr:to>
      <xdr:col>24</xdr:col>
      <xdr:colOff>558800</xdr:colOff>
      <xdr:row>43</xdr:row>
      <xdr:rowOff>159596</xdr:rowOff>
    </xdr:to>
    <xdr:cxnSp macro="">
      <xdr:nvCxnSpPr>
        <xdr:cNvPr id="380" name="直線コネクタ 379"/>
        <xdr:cNvCxnSpPr/>
      </xdr:nvCxnSpPr>
      <xdr:spPr>
        <a:xfrm flipV="1">
          <a:off x="16179800" y="74997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1"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2" name="フローチャート : 判断 381"/>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159596</xdr:rowOff>
    </xdr:from>
    <xdr:to>
      <xdr:col>23</xdr:col>
      <xdr:colOff>406400</xdr:colOff>
      <xdr:row>44</xdr:row>
      <xdr:rowOff>4233</xdr:rowOff>
    </xdr:to>
    <xdr:cxnSp macro="">
      <xdr:nvCxnSpPr>
        <xdr:cNvPr id="383" name="直線コネクタ 382"/>
        <xdr:cNvCxnSpPr/>
      </xdr:nvCxnSpPr>
      <xdr:spPr>
        <a:xfrm flipV="1">
          <a:off x="15290800" y="75319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4" name="フローチャート : 判断 383"/>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121090</xdr:rowOff>
    </xdr:from>
    <xdr:ext cx="736600" cy="259045"/>
    <xdr:sp macro="" textlink="">
      <xdr:nvSpPr>
        <xdr:cNvPr id="385" name="テキスト ボックス 384"/>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167640</xdr:rowOff>
    </xdr:from>
    <xdr:to>
      <xdr:col>22</xdr:col>
      <xdr:colOff>203200</xdr:colOff>
      <xdr:row>44</xdr:row>
      <xdr:rowOff>4233</xdr:rowOff>
    </xdr:to>
    <xdr:cxnSp macro="">
      <xdr:nvCxnSpPr>
        <xdr:cNvPr id="386" name="直線コネクタ 385"/>
        <xdr:cNvCxnSpPr/>
      </xdr:nvCxnSpPr>
      <xdr:spPr>
        <a:xfrm>
          <a:off x="14401800" y="753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7" name="フローチャート :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127423</xdr:rowOff>
    </xdr:from>
    <xdr:to>
      <xdr:col>21</xdr:col>
      <xdr:colOff>0</xdr:colOff>
      <xdr:row>43</xdr:row>
      <xdr:rowOff>167640</xdr:rowOff>
    </xdr:to>
    <xdr:cxnSp macro="">
      <xdr:nvCxnSpPr>
        <xdr:cNvPr id="389" name="直線コネクタ 388"/>
        <xdr:cNvCxnSpPr/>
      </xdr:nvCxnSpPr>
      <xdr:spPr>
        <a:xfrm>
          <a:off x="13512800" y="74997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0" name="フローチャート :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391" name="テキスト ボックス 390"/>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2" name="フローチャート : 判断 391"/>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393" name="テキスト ボックス 392"/>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76623</xdr:rowOff>
    </xdr:from>
    <xdr:to>
      <xdr:col>24</xdr:col>
      <xdr:colOff>609600</xdr:colOff>
      <xdr:row>44</xdr:row>
      <xdr:rowOff>6773</xdr:rowOff>
    </xdr:to>
    <xdr:sp macro="" textlink="">
      <xdr:nvSpPr>
        <xdr:cNvPr id="399" name="円/楕円 398"/>
        <xdr:cNvSpPr/>
      </xdr:nvSpPr>
      <xdr:spPr>
        <a:xfrm>
          <a:off x="16967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48700</xdr:rowOff>
    </xdr:from>
    <xdr:ext cx="762000" cy="259045"/>
    <xdr:sp macro="" textlink="">
      <xdr:nvSpPr>
        <xdr:cNvPr id="400" name="公債費負担の状況該当値テキスト"/>
        <xdr:cNvSpPr txBox="1"/>
      </xdr:nvSpPr>
      <xdr:spPr>
        <a:xfrm>
          <a:off x="17106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108796</xdr:rowOff>
    </xdr:from>
    <xdr:to>
      <xdr:col>23</xdr:col>
      <xdr:colOff>457200</xdr:colOff>
      <xdr:row>44</xdr:row>
      <xdr:rowOff>38946</xdr:rowOff>
    </xdr:to>
    <xdr:sp macro="" textlink="">
      <xdr:nvSpPr>
        <xdr:cNvPr id="401" name="円/楕円 400"/>
        <xdr:cNvSpPr/>
      </xdr:nvSpPr>
      <xdr:spPr>
        <a:xfrm>
          <a:off x="16129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23723</xdr:rowOff>
    </xdr:from>
    <xdr:ext cx="736600" cy="259045"/>
    <xdr:sp macro="" textlink="">
      <xdr:nvSpPr>
        <xdr:cNvPr id="402" name="テキスト ボックス 401"/>
        <xdr:cNvSpPr txBox="1"/>
      </xdr:nvSpPr>
      <xdr:spPr>
        <a:xfrm>
          <a:off x="15798800" y="756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124883</xdr:rowOff>
    </xdr:from>
    <xdr:to>
      <xdr:col>22</xdr:col>
      <xdr:colOff>254000</xdr:colOff>
      <xdr:row>44</xdr:row>
      <xdr:rowOff>55033</xdr:rowOff>
    </xdr:to>
    <xdr:sp macro="" textlink="">
      <xdr:nvSpPr>
        <xdr:cNvPr id="403" name="円/楕円 402"/>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39810</xdr:rowOff>
    </xdr:from>
    <xdr:ext cx="762000" cy="259045"/>
    <xdr:sp macro="" textlink="">
      <xdr:nvSpPr>
        <xdr:cNvPr id="404" name="テキスト ボックス 403"/>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116840</xdr:rowOff>
    </xdr:from>
    <xdr:to>
      <xdr:col>21</xdr:col>
      <xdr:colOff>50800</xdr:colOff>
      <xdr:row>44</xdr:row>
      <xdr:rowOff>46990</xdr:rowOff>
    </xdr:to>
    <xdr:sp macro="" textlink="">
      <xdr:nvSpPr>
        <xdr:cNvPr id="405" name="円/楕円 404"/>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31767</xdr:rowOff>
    </xdr:from>
    <xdr:ext cx="762000" cy="259045"/>
    <xdr:sp macro="" textlink="">
      <xdr:nvSpPr>
        <xdr:cNvPr id="406" name="テキスト ボックス 405"/>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76623</xdr:rowOff>
    </xdr:from>
    <xdr:to>
      <xdr:col>19</xdr:col>
      <xdr:colOff>533400</xdr:colOff>
      <xdr:row>44</xdr:row>
      <xdr:rowOff>6773</xdr:rowOff>
    </xdr:to>
    <xdr:sp macro="" textlink="">
      <xdr:nvSpPr>
        <xdr:cNvPr id="407" name="円/楕円 406"/>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163000</xdr:rowOff>
    </xdr:from>
    <xdr:ext cx="762000" cy="259045"/>
    <xdr:sp macro="" textlink="">
      <xdr:nvSpPr>
        <xdr:cNvPr id="408" name="テキスト ボックス 407"/>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平成２</a:t>
          </a:r>
          <a:r>
            <a:rPr kumimoji="1" lang="ja-JP" altLang="en-US" sz="1200">
              <a:solidFill>
                <a:schemeClr val="dk1"/>
              </a:solidFill>
              <a:effectLst/>
              <a:latin typeface="+mn-lt"/>
              <a:ea typeface="+mn-ea"/>
              <a:cs typeface="+mn-cs"/>
            </a:rPr>
            <a:t>７</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と比較して</a:t>
          </a:r>
          <a:r>
            <a:rPr kumimoji="1" lang="ja-JP" altLang="ja-JP" sz="1200">
              <a:solidFill>
                <a:schemeClr val="dk1"/>
              </a:solidFill>
              <a:effectLst/>
              <a:latin typeface="+mn-lt"/>
              <a:ea typeface="+mn-ea"/>
              <a:cs typeface="+mn-cs"/>
            </a:rPr>
            <a:t>地方債現在高</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増加した</a:t>
          </a:r>
          <a:r>
            <a:rPr kumimoji="1" lang="ja-JP" altLang="en-US" sz="1200">
              <a:solidFill>
                <a:schemeClr val="dk1"/>
              </a:solidFill>
              <a:effectLst/>
              <a:latin typeface="+mn-lt"/>
              <a:ea typeface="+mn-ea"/>
              <a:cs typeface="+mn-cs"/>
            </a:rPr>
            <a:t>ものの</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公営企業債等繰入見込額が減少し</a:t>
          </a:r>
          <a:r>
            <a:rPr kumimoji="1" lang="ja-JP" altLang="ja-JP" sz="1200">
              <a:solidFill>
                <a:schemeClr val="dk1"/>
              </a:solidFill>
              <a:effectLst/>
              <a:latin typeface="+mn-lt"/>
              <a:ea typeface="+mn-ea"/>
              <a:cs typeface="+mn-cs"/>
            </a:rPr>
            <a:t>充当可能財源</a:t>
          </a:r>
          <a:r>
            <a:rPr kumimoji="1" lang="ja-JP" altLang="en-US" sz="1200">
              <a:solidFill>
                <a:schemeClr val="dk1"/>
              </a:solidFill>
              <a:effectLst/>
              <a:latin typeface="+mn-lt"/>
              <a:ea typeface="+mn-ea"/>
              <a:cs typeface="+mn-cs"/>
            </a:rPr>
            <a:t>等が増加したため</a:t>
          </a:r>
          <a:r>
            <a:rPr kumimoji="1" lang="ja-JP" altLang="ja-JP" sz="1200">
              <a:solidFill>
                <a:schemeClr val="dk1"/>
              </a:solidFill>
              <a:effectLst/>
              <a:latin typeface="+mn-lt"/>
              <a:ea typeface="+mn-ea"/>
              <a:cs typeface="+mn-cs"/>
            </a:rPr>
            <a:t>、将来負担比率は</a:t>
          </a:r>
          <a:r>
            <a:rPr kumimoji="1" lang="ja-JP" altLang="en-US" sz="1200">
              <a:solidFill>
                <a:schemeClr val="dk1"/>
              </a:solidFill>
              <a:effectLst/>
              <a:latin typeface="+mn-lt"/>
              <a:ea typeface="+mn-ea"/>
              <a:cs typeface="+mn-cs"/>
            </a:rPr>
            <a:t>減少し</a:t>
          </a:r>
          <a:r>
            <a:rPr kumimoji="1" lang="ja-JP" altLang="ja-JP" sz="1200">
              <a:solidFill>
                <a:schemeClr val="dk1"/>
              </a:solidFill>
              <a:effectLst/>
              <a:latin typeface="+mn-lt"/>
              <a:ea typeface="+mn-ea"/>
              <a:cs typeface="+mn-cs"/>
            </a:rPr>
            <a:t>た。</a:t>
          </a:r>
          <a:endParaRPr lang="ja-JP" altLang="ja-JP" sz="1200">
            <a:effectLst/>
          </a:endParaRPr>
        </a:p>
        <a:p>
          <a:r>
            <a:rPr kumimoji="1" lang="ja-JP" altLang="ja-JP" sz="1200">
              <a:solidFill>
                <a:schemeClr val="dk1"/>
              </a:solidFill>
              <a:effectLst/>
              <a:latin typeface="+mn-lt"/>
              <a:ea typeface="+mn-ea"/>
              <a:cs typeface="+mn-cs"/>
            </a:rPr>
            <a:t>　今後は、充当可能財源や標準財政規模の変動により一時的に上下することが考えられるが、大型事業の終了による地方債発行額の抑制により、将来負担比率は減少していくと見込まれる。</a:t>
          </a:r>
          <a:endParaRPr lang="ja-JP" altLang="ja-JP" sz="1200">
            <a:effectLst/>
          </a:endParaRPr>
        </a:p>
        <a:p>
          <a:r>
            <a:rPr kumimoji="1" lang="ja-JP" altLang="ja-JP" sz="1200">
              <a:solidFill>
                <a:schemeClr val="dk1"/>
              </a:solidFill>
              <a:effectLst/>
              <a:latin typeface="+mn-lt"/>
              <a:ea typeface="+mn-ea"/>
              <a:cs typeface="+mn-cs"/>
            </a:rPr>
            <a:t>　健全財政計画の着実な推進により、将来の負担となる各種債務の圧縮に努め、同比率の上昇を抑制する。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7" name="直線コネクタ 436"/>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38"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39" name="直線コネクタ 438"/>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22</xdr:row>
      <xdr:rowOff>97508</xdr:rowOff>
    </xdr:from>
    <xdr:to>
      <xdr:col>24</xdr:col>
      <xdr:colOff>558800</xdr:colOff>
      <xdr:row>22</xdr:row>
      <xdr:rowOff>113595</xdr:rowOff>
    </xdr:to>
    <xdr:cxnSp macro="">
      <xdr:nvCxnSpPr>
        <xdr:cNvPr id="442" name="直線コネクタ 441"/>
        <xdr:cNvCxnSpPr/>
      </xdr:nvCxnSpPr>
      <xdr:spPr>
        <a:xfrm flipV="1">
          <a:off x="16179800" y="386940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8766</xdr:rowOff>
    </xdr:from>
    <xdr:ext cx="762000" cy="259045"/>
    <xdr:sp macro="" textlink="">
      <xdr:nvSpPr>
        <xdr:cNvPr id="443" name="将来負担の状況平均値テキスト"/>
        <xdr:cNvSpPr txBox="1"/>
      </xdr:nvSpPr>
      <xdr:spPr>
        <a:xfrm>
          <a:off x="17106900" y="2580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4" name="フローチャート : 判断 443"/>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94827</xdr:rowOff>
    </xdr:from>
    <xdr:to>
      <xdr:col>23</xdr:col>
      <xdr:colOff>406400</xdr:colOff>
      <xdr:row>22</xdr:row>
      <xdr:rowOff>113595</xdr:rowOff>
    </xdr:to>
    <xdr:cxnSp macro="">
      <xdr:nvCxnSpPr>
        <xdr:cNvPr id="445" name="直線コネクタ 444"/>
        <xdr:cNvCxnSpPr/>
      </xdr:nvCxnSpPr>
      <xdr:spPr>
        <a:xfrm>
          <a:off x="15290800" y="3866727"/>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6" name="フローチャート : 判断 445"/>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18361</xdr:rowOff>
    </xdr:from>
    <xdr:ext cx="736600" cy="259045"/>
    <xdr:sp macro="" textlink="">
      <xdr:nvSpPr>
        <xdr:cNvPr id="447" name="テキスト ボックス 446"/>
        <xdr:cNvSpPr txBox="1"/>
      </xdr:nvSpPr>
      <xdr:spPr>
        <a:xfrm>
          <a:off x="15798800" y="25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11712</xdr:rowOff>
    </xdr:from>
    <xdr:to>
      <xdr:col>22</xdr:col>
      <xdr:colOff>203200</xdr:colOff>
      <xdr:row>22</xdr:row>
      <xdr:rowOff>94827</xdr:rowOff>
    </xdr:to>
    <xdr:cxnSp macro="">
      <xdr:nvCxnSpPr>
        <xdr:cNvPr id="448" name="直線コネクタ 447"/>
        <xdr:cNvCxnSpPr/>
      </xdr:nvCxnSpPr>
      <xdr:spPr>
        <a:xfrm>
          <a:off x="14401800" y="3783612"/>
          <a:ext cx="889000" cy="8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9807</xdr:rowOff>
    </xdr:from>
    <xdr:to>
      <xdr:col>22</xdr:col>
      <xdr:colOff>254000</xdr:colOff>
      <xdr:row>17</xdr:row>
      <xdr:rowOff>111407</xdr:rowOff>
    </xdr:to>
    <xdr:sp macro="" textlink="">
      <xdr:nvSpPr>
        <xdr:cNvPr id="449" name="フローチャート : 判断 448"/>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121584</xdr:rowOff>
    </xdr:from>
    <xdr:ext cx="762000" cy="259045"/>
    <xdr:sp macro="" textlink="">
      <xdr:nvSpPr>
        <xdr:cNvPr id="450" name="テキスト ボックス 449"/>
        <xdr:cNvSpPr txBox="1"/>
      </xdr:nvSpPr>
      <xdr:spPr>
        <a:xfrm>
          <a:off x="14909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11712</xdr:rowOff>
    </xdr:from>
    <xdr:to>
      <xdr:col>21</xdr:col>
      <xdr:colOff>0</xdr:colOff>
      <xdr:row>22</xdr:row>
      <xdr:rowOff>26458</xdr:rowOff>
    </xdr:to>
    <xdr:cxnSp macro="">
      <xdr:nvCxnSpPr>
        <xdr:cNvPr id="451" name="直線コネクタ 450"/>
        <xdr:cNvCxnSpPr/>
      </xdr:nvCxnSpPr>
      <xdr:spPr>
        <a:xfrm flipV="1">
          <a:off x="13512800" y="3783612"/>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72813</xdr:rowOff>
    </xdr:from>
    <xdr:to>
      <xdr:col>21</xdr:col>
      <xdr:colOff>50800</xdr:colOff>
      <xdr:row>18</xdr:row>
      <xdr:rowOff>2963</xdr:rowOff>
    </xdr:to>
    <xdr:sp macro="" textlink="">
      <xdr:nvSpPr>
        <xdr:cNvPr id="452" name="フローチャート : 判断 451"/>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13140</xdr:rowOff>
    </xdr:from>
    <xdr:ext cx="762000" cy="259045"/>
    <xdr:sp macro="" textlink="">
      <xdr:nvSpPr>
        <xdr:cNvPr id="453" name="テキスト ボックス 452"/>
        <xdr:cNvSpPr txBox="1"/>
      </xdr:nvSpPr>
      <xdr:spPr>
        <a:xfrm>
          <a:off x="14020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4" name="フローチャート : 判断 453"/>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120385</xdr:rowOff>
    </xdr:from>
    <xdr:ext cx="762000" cy="259045"/>
    <xdr:sp macro="" textlink="">
      <xdr:nvSpPr>
        <xdr:cNvPr id="455" name="テキスト ボックス 454"/>
        <xdr:cNvSpPr txBox="1"/>
      </xdr:nvSpPr>
      <xdr:spPr>
        <a:xfrm>
          <a:off x="13131800" y="286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22</xdr:row>
      <xdr:rowOff>46708</xdr:rowOff>
    </xdr:from>
    <xdr:to>
      <xdr:col>24</xdr:col>
      <xdr:colOff>609600</xdr:colOff>
      <xdr:row>22</xdr:row>
      <xdr:rowOff>148308</xdr:rowOff>
    </xdr:to>
    <xdr:sp macro="" textlink="">
      <xdr:nvSpPr>
        <xdr:cNvPr id="461" name="円/楕円 460"/>
        <xdr:cNvSpPr/>
      </xdr:nvSpPr>
      <xdr:spPr>
        <a:xfrm>
          <a:off x="16967200" y="381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114035</xdr:rowOff>
    </xdr:from>
    <xdr:ext cx="762000" cy="259045"/>
    <xdr:sp macro="" textlink="">
      <xdr:nvSpPr>
        <xdr:cNvPr id="462" name="将来負担の状況該当値テキスト"/>
        <xdr:cNvSpPr txBox="1"/>
      </xdr:nvSpPr>
      <xdr:spPr>
        <a:xfrm>
          <a:off x="17106900" y="37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23</xdr:col>
      <xdr:colOff>355600</xdr:colOff>
      <xdr:row>22</xdr:row>
      <xdr:rowOff>62795</xdr:rowOff>
    </xdr:from>
    <xdr:to>
      <xdr:col>23</xdr:col>
      <xdr:colOff>457200</xdr:colOff>
      <xdr:row>22</xdr:row>
      <xdr:rowOff>164395</xdr:rowOff>
    </xdr:to>
    <xdr:sp macro="" textlink="">
      <xdr:nvSpPr>
        <xdr:cNvPr id="463" name="円/楕円 462"/>
        <xdr:cNvSpPr/>
      </xdr:nvSpPr>
      <xdr:spPr>
        <a:xfrm>
          <a:off x="16129000" y="38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149172</xdr:rowOff>
    </xdr:from>
    <xdr:ext cx="736600" cy="259045"/>
    <xdr:sp macro="" textlink="">
      <xdr:nvSpPr>
        <xdr:cNvPr id="464" name="テキスト ボックス 463"/>
        <xdr:cNvSpPr txBox="1"/>
      </xdr:nvSpPr>
      <xdr:spPr>
        <a:xfrm>
          <a:off x="15798800" y="3921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44027</xdr:rowOff>
    </xdr:from>
    <xdr:to>
      <xdr:col>22</xdr:col>
      <xdr:colOff>254000</xdr:colOff>
      <xdr:row>22</xdr:row>
      <xdr:rowOff>145627</xdr:rowOff>
    </xdr:to>
    <xdr:sp macro="" textlink="">
      <xdr:nvSpPr>
        <xdr:cNvPr id="465" name="円/楕円 464"/>
        <xdr:cNvSpPr/>
      </xdr:nvSpPr>
      <xdr:spPr>
        <a:xfrm>
          <a:off x="15240000" y="38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130404</xdr:rowOff>
    </xdr:from>
    <xdr:ext cx="762000" cy="259045"/>
    <xdr:sp macro="" textlink="">
      <xdr:nvSpPr>
        <xdr:cNvPr id="466" name="テキスト ボックス 465"/>
        <xdr:cNvSpPr txBox="1"/>
      </xdr:nvSpPr>
      <xdr:spPr>
        <a:xfrm>
          <a:off x="14909800" y="390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132362</xdr:rowOff>
    </xdr:from>
    <xdr:to>
      <xdr:col>21</xdr:col>
      <xdr:colOff>50800</xdr:colOff>
      <xdr:row>22</xdr:row>
      <xdr:rowOff>62512</xdr:rowOff>
    </xdr:to>
    <xdr:sp macro="" textlink="">
      <xdr:nvSpPr>
        <xdr:cNvPr id="467" name="円/楕円 466"/>
        <xdr:cNvSpPr/>
      </xdr:nvSpPr>
      <xdr:spPr>
        <a:xfrm>
          <a:off x="14351000" y="373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47289</xdr:rowOff>
    </xdr:from>
    <xdr:ext cx="762000" cy="259045"/>
    <xdr:sp macro="" textlink="">
      <xdr:nvSpPr>
        <xdr:cNvPr id="468" name="テキスト ボックス 467"/>
        <xdr:cNvSpPr txBox="1"/>
      </xdr:nvSpPr>
      <xdr:spPr>
        <a:xfrm>
          <a:off x="14020800" y="381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147108</xdr:rowOff>
    </xdr:from>
    <xdr:to>
      <xdr:col>19</xdr:col>
      <xdr:colOff>533400</xdr:colOff>
      <xdr:row>22</xdr:row>
      <xdr:rowOff>77258</xdr:rowOff>
    </xdr:to>
    <xdr:sp macro="" textlink="">
      <xdr:nvSpPr>
        <xdr:cNvPr id="469" name="円/楕円 468"/>
        <xdr:cNvSpPr/>
      </xdr:nvSpPr>
      <xdr:spPr>
        <a:xfrm>
          <a:off x="13462000" y="374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62035</xdr:rowOff>
    </xdr:from>
    <xdr:ext cx="762000" cy="259045"/>
    <xdr:sp macro="" textlink="">
      <xdr:nvSpPr>
        <xdr:cNvPr id="470" name="テキスト ボックス 469"/>
        <xdr:cNvSpPr txBox="1"/>
      </xdr:nvSpPr>
      <xdr:spPr>
        <a:xfrm>
          <a:off x="13131800" y="383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福井県福井市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265,796
261,829
536.41
105,657,739
104,347,684
776,279
58,561,352
153,883,364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111.8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平成２</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年度以降、類似団体内平均値を上回っているが、技能労務職員の退職不補充や組織の再編、業務の効率化、民間委託の推進等、定員適正化計画に基づき職員数の削減に努め</a:t>
          </a:r>
          <a:r>
            <a:rPr kumimoji="1" lang="ja-JP" altLang="en-US" sz="1200">
              <a:solidFill>
                <a:schemeClr val="dk1"/>
              </a:solidFill>
              <a:effectLst/>
              <a:latin typeface="+mn-lt"/>
              <a:ea typeface="+mn-ea"/>
              <a:cs typeface="+mn-cs"/>
            </a:rPr>
            <a:t>ているところである。</a:t>
          </a:r>
          <a:endParaRPr lang="ja-JP" altLang="ja-JP" sz="1200">
            <a:effectLst/>
          </a:endParaRPr>
        </a:p>
        <a:p>
          <a:r>
            <a:rPr kumimoji="1" lang="ja-JP" altLang="ja-JP" sz="1200">
              <a:solidFill>
                <a:schemeClr val="dk1"/>
              </a:solidFill>
              <a:effectLst/>
              <a:latin typeface="+mn-lt"/>
              <a:ea typeface="+mn-ea"/>
              <a:cs typeface="+mn-cs"/>
            </a:rPr>
            <a:t>　今後は、平成３０年度の国体開催や３１年度の中核市移行等による増加要因はあるものの、平成２７年度から始まった第４次定員適正化計画に基づき、人件費の削減を図っていく。</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130810</xdr:rowOff>
    </xdr:from>
    <xdr:to>
      <xdr:col>7</xdr:col>
      <xdr:colOff>15875</xdr:colOff>
      <xdr:row>38</xdr:row>
      <xdr:rowOff>20320</xdr:rowOff>
    </xdr:to>
    <xdr:cxnSp macro="">
      <xdr:nvCxnSpPr>
        <xdr:cNvPr id="66" name="直線コネクタ 65"/>
        <xdr:cNvCxnSpPr/>
      </xdr:nvCxnSpPr>
      <xdr:spPr>
        <a:xfrm>
          <a:off x="3987800" y="64744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5097</xdr:rowOff>
    </xdr:from>
    <xdr:ext cx="762000" cy="259045"/>
    <xdr:sp macro="" textlink="">
      <xdr:nvSpPr>
        <xdr:cNvPr id="67" name="人件費平均値テキスト"/>
        <xdr:cNvSpPr txBox="1"/>
      </xdr:nvSpPr>
      <xdr:spPr>
        <a:xfrm>
          <a:off x="4914900" y="617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130810</xdr:rowOff>
    </xdr:from>
    <xdr:to>
      <xdr:col>5</xdr:col>
      <xdr:colOff>549275</xdr:colOff>
      <xdr:row>38</xdr:row>
      <xdr:rowOff>12700</xdr:rowOff>
    </xdr:to>
    <xdr:cxnSp macro="">
      <xdr:nvCxnSpPr>
        <xdr:cNvPr id="69" name="直線コネクタ 68"/>
        <xdr:cNvCxnSpPr/>
      </xdr:nvCxnSpPr>
      <xdr:spPr>
        <a:xfrm flipV="1">
          <a:off x="3098800" y="6474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138430</xdr:rowOff>
    </xdr:from>
    <xdr:to>
      <xdr:col>4</xdr:col>
      <xdr:colOff>346075</xdr:colOff>
      <xdr:row>38</xdr:row>
      <xdr:rowOff>12700</xdr:rowOff>
    </xdr:to>
    <xdr:cxnSp macro="">
      <xdr:nvCxnSpPr>
        <xdr:cNvPr id="72" name="直線コネクタ 71"/>
        <xdr:cNvCxnSpPr/>
      </xdr:nvCxnSpPr>
      <xdr:spPr>
        <a:xfrm>
          <a:off x="2209800" y="648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138430</xdr:rowOff>
    </xdr:from>
    <xdr:to>
      <xdr:col>3</xdr:col>
      <xdr:colOff>142875</xdr:colOff>
      <xdr:row>38</xdr:row>
      <xdr:rowOff>50800</xdr:rowOff>
    </xdr:to>
    <xdr:cxnSp macro="">
      <xdr:nvCxnSpPr>
        <xdr:cNvPr id="75" name="直線コネクタ 74"/>
        <xdr:cNvCxnSpPr/>
      </xdr:nvCxnSpPr>
      <xdr:spPr>
        <a:xfrm flipV="1">
          <a:off x="1320800" y="6482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140970</xdr:rowOff>
    </xdr:from>
    <xdr:to>
      <xdr:col>7</xdr:col>
      <xdr:colOff>66675</xdr:colOff>
      <xdr:row>38</xdr:row>
      <xdr:rowOff>71120</xdr:rowOff>
    </xdr:to>
    <xdr:sp macro="" textlink="">
      <xdr:nvSpPr>
        <xdr:cNvPr id="85" name="円/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80010</xdr:rowOff>
    </xdr:from>
    <xdr:to>
      <xdr:col>5</xdr:col>
      <xdr:colOff>600075</xdr:colOff>
      <xdr:row>38</xdr:row>
      <xdr:rowOff>10160</xdr:rowOff>
    </xdr:to>
    <xdr:sp macro="" textlink="">
      <xdr:nvSpPr>
        <xdr:cNvPr id="87" name="円/楕円 86"/>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166387</xdr:rowOff>
    </xdr:from>
    <xdr:ext cx="736600" cy="259045"/>
    <xdr:sp macro="" textlink="">
      <xdr:nvSpPr>
        <xdr:cNvPr id="88" name="テキスト ボックス 87"/>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133350</xdr:rowOff>
    </xdr:from>
    <xdr:to>
      <xdr:col>4</xdr:col>
      <xdr:colOff>396875</xdr:colOff>
      <xdr:row>38</xdr:row>
      <xdr:rowOff>63500</xdr:rowOff>
    </xdr:to>
    <xdr:sp macro="" textlink="">
      <xdr:nvSpPr>
        <xdr:cNvPr id="89" name="円/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91" name="円/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93" name="円/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94" name="テキスト ボックス 93"/>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平成２</a:t>
          </a:r>
          <a:r>
            <a:rPr kumimoji="1" lang="ja-JP" altLang="en-US" sz="1200">
              <a:solidFill>
                <a:schemeClr val="dk1"/>
              </a:solidFill>
              <a:effectLst/>
              <a:latin typeface="+mn-lt"/>
              <a:ea typeface="+mn-ea"/>
              <a:cs typeface="+mn-cs"/>
            </a:rPr>
            <a:t>１</a:t>
          </a:r>
          <a:r>
            <a:rPr kumimoji="1" lang="ja-JP" altLang="ja-JP" sz="1200">
              <a:solidFill>
                <a:schemeClr val="dk1"/>
              </a:solidFill>
              <a:effectLst/>
              <a:latin typeface="+mn-lt"/>
              <a:ea typeface="+mn-ea"/>
              <a:cs typeface="+mn-cs"/>
            </a:rPr>
            <a:t>年度以降、類似団体内平均値を下回っている。</a:t>
          </a:r>
          <a:endParaRPr lang="ja-JP" altLang="ja-JP" sz="1200">
            <a:effectLst/>
          </a:endParaRPr>
        </a:p>
        <a:p>
          <a:r>
            <a:rPr kumimoji="1" lang="ja-JP" altLang="ja-JP" sz="1200">
              <a:solidFill>
                <a:schemeClr val="dk1"/>
              </a:solidFill>
              <a:effectLst/>
              <a:latin typeface="+mn-lt"/>
              <a:ea typeface="+mn-ea"/>
              <a:cs typeface="+mn-cs"/>
            </a:rPr>
            <a:t>　これは、民間委託や指定管理者制度を積極的に活用し、コスト削減に取り組んでいるためである。</a:t>
          </a:r>
          <a:endParaRPr lang="ja-JP" altLang="ja-JP" sz="1200">
            <a:effectLst/>
          </a:endParaRPr>
        </a:p>
        <a:p>
          <a:r>
            <a:rPr kumimoji="1" lang="ja-JP" altLang="ja-JP" sz="1200">
              <a:solidFill>
                <a:schemeClr val="dk1"/>
              </a:solidFill>
              <a:effectLst/>
              <a:latin typeface="+mn-lt"/>
              <a:ea typeface="+mn-ea"/>
              <a:cs typeface="+mn-cs"/>
            </a:rPr>
            <a:t>　今後も行政サービス全般において見直しを行い、行政運営の効率化を図ることで更なる削減に努める。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95250</xdr:rowOff>
    </xdr:from>
    <xdr:to>
      <xdr:col>24</xdr:col>
      <xdr:colOff>31750</xdr:colOff>
      <xdr:row>14</xdr:row>
      <xdr:rowOff>114300</xdr:rowOff>
    </xdr:to>
    <xdr:cxnSp macro="">
      <xdr:nvCxnSpPr>
        <xdr:cNvPr id="127" name="直線コネクタ 126"/>
        <xdr:cNvCxnSpPr/>
      </xdr:nvCxnSpPr>
      <xdr:spPr>
        <a:xfrm>
          <a:off x="15671800" y="23241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69850</xdr:rowOff>
    </xdr:from>
    <xdr:to>
      <xdr:col>22</xdr:col>
      <xdr:colOff>565150</xdr:colOff>
      <xdr:row>13</xdr:row>
      <xdr:rowOff>95250</xdr:rowOff>
    </xdr:to>
    <xdr:cxnSp macro="">
      <xdr:nvCxnSpPr>
        <xdr:cNvPr id="130" name="直線コネクタ 129"/>
        <xdr:cNvCxnSpPr/>
      </xdr:nvCxnSpPr>
      <xdr:spPr>
        <a:xfrm>
          <a:off x="14782800" y="2298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156227</xdr:rowOff>
    </xdr:from>
    <xdr:ext cx="736600" cy="259045"/>
    <xdr:sp macro="" textlink="">
      <xdr:nvSpPr>
        <xdr:cNvPr id="132" name="テキスト ボックス 131"/>
        <xdr:cNvSpPr txBox="1"/>
      </xdr:nvSpPr>
      <xdr:spPr>
        <a:xfrm>
          <a:off x="15290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69850</xdr:rowOff>
    </xdr:from>
    <xdr:to>
      <xdr:col>21</xdr:col>
      <xdr:colOff>361950</xdr:colOff>
      <xdr:row>13</xdr:row>
      <xdr:rowOff>69850</xdr:rowOff>
    </xdr:to>
    <xdr:cxnSp macro="">
      <xdr:nvCxnSpPr>
        <xdr:cNvPr id="133" name="直線コネクタ 132"/>
        <xdr:cNvCxnSpPr/>
      </xdr:nvCxnSpPr>
      <xdr:spPr>
        <a:xfrm>
          <a:off x="13893800" y="229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31750</xdr:rowOff>
    </xdr:from>
    <xdr:to>
      <xdr:col>20</xdr:col>
      <xdr:colOff>158750</xdr:colOff>
      <xdr:row>13</xdr:row>
      <xdr:rowOff>69850</xdr:rowOff>
    </xdr:to>
    <xdr:cxnSp macro="">
      <xdr:nvCxnSpPr>
        <xdr:cNvPr id="136" name="直線コネクタ 135"/>
        <xdr:cNvCxnSpPr/>
      </xdr:nvCxnSpPr>
      <xdr:spPr>
        <a:xfrm>
          <a:off x="13004800" y="226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63500</xdr:rowOff>
    </xdr:from>
    <xdr:to>
      <xdr:col>24</xdr:col>
      <xdr:colOff>82550</xdr:colOff>
      <xdr:row>14</xdr:row>
      <xdr:rowOff>165100</xdr:rowOff>
    </xdr:to>
    <xdr:sp macro="" textlink="">
      <xdr:nvSpPr>
        <xdr:cNvPr id="146" name="円/楕円 145"/>
        <xdr:cNvSpPr/>
      </xdr:nvSpPr>
      <xdr:spPr>
        <a:xfrm>
          <a:off x="164592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80027</xdr:rowOff>
    </xdr:from>
    <xdr:ext cx="762000" cy="259045"/>
    <xdr:sp macro="" textlink="">
      <xdr:nvSpPr>
        <xdr:cNvPr id="147" name="物件費該当値テキスト"/>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44450</xdr:rowOff>
    </xdr:from>
    <xdr:to>
      <xdr:col>22</xdr:col>
      <xdr:colOff>615950</xdr:colOff>
      <xdr:row>13</xdr:row>
      <xdr:rowOff>146050</xdr:rowOff>
    </xdr:to>
    <xdr:sp macro="" textlink="">
      <xdr:nvSpPr>
        <xdr:cNvPr id="148" name="円/楕円 147"/>
        <xdr:cNvSpPr/>
      </xdr:nvSpPr>
      <xdr:spPr>
        <a:xfrm>
          <a:off x="156210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156227</xdr:rowOff>
    </xdr:from>
    <xdr:ext cx="736600" cy="259045"/>
    <xdr:sp macro="" textlink="">
      <xdr:nvSpPr>
        <xdr:cNvPr id="149" name="テキスト ボックス 148"/>
        <xdr:cNvSpPr txBox="1"/>
      </xdr:nvSpPr>
      <xdr:spPr>
        <a:xfrm>
          <a:off x="15290800" y="204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19050</xdr:rowOff>
    </xdr:from>
    <xdr:to>
      <xdr:col>21</xdr:col>
      <xdr:colOff>412750</xdr:colOff>
      <xdr:row>13</xdr:row>
      <xdr:rowOff>120650</xdr:rowOff>
    </xdr:to>
    <xdr:sp macro="" textlink="">
      <xdr:nvSpPr>
        <xdr:cNvPr id="150" name="円/楕円 149"/>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130827</xdr:rowOff>
    </xdr:from>
    <xdr:ext cx="762000" cy="259045"/>
    <xdr:sp macro="" textlink="">
      <xdr:nvSpPr>
        <xdr:cNvPr id="151" name="テキスト ボックス 150"/>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19050</xdr:rowOff>
    </xdr:from>
    <xdr:to>
      <xdr:col>20</xdr:col>
      <xdr:colOff>209550</xdr:colOff>
      <xdr:row>13</xdr:row>
      <xdr:rowOff>120650</xdr:rowOff>
    </xdr:to>
    <xdr:sp macro="" textlink="">
      <xdr:nvSpPr>
        <xdr:cNvPr id="152" name="円/楕円 151"/>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130827</xdr:rowOff>
    </xdr:from>
    <xdr:ext cx="762000" cy="259045"/>
    <xdr:sp macro="" textlink="">
      <xdr:nvSpPr>
        <xdr:cNvPr id="153" name="テキスト ボックス 152"/>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152400</xdr:rowOff>
    </xdr:from>
    <xdr:to>
      <xdr:col>19</xdr:col>
      <xdr:colOff>6350</xdr:colOff>
      <xdr:row>13</xdr:row>
      <xdr:rowOff>82550</xdr:rowOff>
    </xdr:to>
    <xdr:sp macro="" textlink="">
      <xdr:nvSpPr>
        <xdr:cNvPr id="154" name="円/楕円 153"/>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92727</xdr:rowOff>
    </xdr:from>
    <xdr:ext cx="762000" cy="259045"/>
    <xdr:sp macro="" textlink="">
      <xdr:nvSpPr>
        <xdr:cNvPr id="155" name="テキスト ボックス 154"/>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類似団体内平均値を下回っているものの、毎年、その負担については上昇傾向にある。</a:t>
          </a:r>
          <a:endParaRPr lang="ja-JP" altLang="ja-JP" sz="1200">
            <a:effectLst/>
          </a:endParaRPr>
        </a:p>
        <a:p>
          <a:r>
            <a:rPr kumimoji="1" lang="ja-JP" altLang="ja-JP" sz="1200">
              <a:solidFill>
                <a:schemeClr val="dk1"/>
              </a:solidFill>
              <a:effectLst/>
              <a:latin typeface="+mn-lt"/>
              <a:ea typeface="+mn-ea"/>
              <a:cs typeface="+mn-cs"/>
            </a:rPr>
            <a:t>　子どもや高齢者、障がい者に対する福祉施策の充実などにより、扶助費を抑制することは困難な状況であるが、資格審査等の適正化や細やかな生活指導等を行い、財政を圧迫する上昇傾向をできる限り抑制するよう努め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56</xdr:row>
      <xdr:rowOff>12700</xdr:rowOff>
    </xdr:to>
    <xdr:cxnSp macro="">
      <xdr:nvCxnSpPr>
        <xdr:cNvPr id="188" name="直線コネクタ 187"/>
        <xdr:cNvCxnSpPr/>
      </xdr:nvCxnSpPr>
      <xdr:spPr>
        <a:xfrm>
          <a:off x="3987800" y="94234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139700</xdr:rowOff>
    </xdr:from>
    <xdr:to>
      <xdr:col>5</xdr:col>
      <xdr:colOff>549275</xdr:colOff>
      <xdr:row>54</xdr:row>
      <xdr:rowOff>165100</xdr:rowOff>
    </xdr:to>
    <xdr:cxnSp macro="">
      <xdr:nvCxnSpPr>
        <xdr:cNvPr id="191" name="直線コネクタ 190"/>
        <xdr:cNvCxnSpPr/>
      </xdr:nvCxnSpPr>
      <xdr:spPr>
        <a:xfrm>
          <a:off x="3098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3" name="テキスト ボックス 192"/>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101600</xdr:rowOff>
    </xdr:from>
    <xdr:to>
      <xdr:col>4</xdr:col>
      <xdr:colOff>346075</xdr:colOff>
      <xdr:row>54</xdr:row>
      <xdr:rowOff>139700</xdr:rowOff>
    </xdr:to>
    <xdr:cxnSp macro="">
      <xdr:nvCxnSpPr>
        <xdr:cNvPr id="194" name="直線コネクタ 193"/>
        <xdr:cNvCxnSpPr/>
      </xdr:nvCxnSpPr>
      <xdr:spPr>
        <a:xfrm>
          <a:off x="2209800" y="935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63500</xdr:rowOff>
    </xdr:from>
    <xdr:to>
      <xdr:col>3</xdr:col>
      <xdr:colOff>142875</xdr:colOff>
      <xdr:row>54</xdr:row>
      <xdr:rowOff>101600</xdr:rowOff>
    </xdr:to>
    <xdr:cxnSp macro="">
      <xdr:nvCxnSpPr>
        <xdr:cNvPr id="197" name="直線コネクタ 196"/>
        <xdr:cNvCxnSpPr/>
      </xdr:nvCxnSpPr>
      <xdr:spPr>
        <a:xfrm>
          <a:off x="1320800" y="932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199" name="テキスト ボックス 198"/>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41927</xdr:rowOff>
    </xdr:from>
    <xdr:ext cx="762000" cy="259045"/>
    <xdr:sp macro="" textlink="">
      <xdr:nvSpPr>
        <xdr:cNvPr id="201" name="テキスト ボックス 200"/>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7" name="円/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08"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09" name="円/楕円 208"/>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10" name="テキスト ボックス 209"/>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88900</xdr:rowOff>
    </xdr:from>
    <xdr:to>
      <xdr:col>4</xdr:col>
      <xdr:colOff>396875</xdr:colOff>
      <xdr:row>55</xdr:row>
      <xdr:rowOff>19050</xdr:rowOff>
    </xdr:to>
    <xdr:sp macro="" textlink="">
      <xdr:nvSpPr>
        <xdr:cNvPr id="211" name="円/楕円 210"/>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29227</xdr:rowOff>
    </xdr:from>
    <xdr:ext cx="762000" cy="259045"/>
    <xdr:sp macro="" textlink="">
      <xdr:nvSpPr>
        <xdr:cNvPr id="212" name="テキスト ボックス 211"/>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50800</xdr:rowOff>
    </xdr:from>
    <xdr:to>
      <xdr:col>3</xdr:col>
      <xdr:colOff>193675</xdr:colOff>
      <xdr:row>54</xdr:row>
      <xdr:rowOff>152400</xdr:rowOff>
    </xdr:to>
    <xdr:sp macro="" textlink="">
      <xdr:nvSpPr>
        <xdr:cNvPr id="213" name="円/楕円 212"/>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162577</xdr:rowOff>
    </xdr:from>
    <xdr:ext cx="762000" cy="259045"/>
    <xdr:sp macro="" textlink="">
      <xdr:nvSpPr>
        <xdr:cNvPr id="214" name="テキスト ボックス 213"/>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xdr:rowOff>
    </xdr:from>
    <xdr:to>
      <xdr:col>1</xdr:col>
      <xdr:colOff>676275</xdr:colOff>
      <xdr:row>54</xdr:row>
      <xdr:rowOff>114300</xdr:rowOff>
    </xdr:to>
    <xdr:sp macro="" textlink="">
      <xdr:nvSpPr>
        <xdr:cNvPr id="215" name="円/楕円 214"/>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124477</xdr:rowOff>
    </xdr:from>
    <xdr:ext cx="762000" cy="259045"/>
    <xdr:sp macro="" textlink="">
      <xdr:nvSpPr>
        <xdr:cNvPr id="216" name="テキスト ボックス 215"/>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その他に係る経費は、類似団体内平均値を下回っている。</a:t>
          </a:r>
          <a:endParaRPr lang="ja-JP" altLang="ja-JP" sz="1200">
            <a:effectLst/>
          </a:endParaRPr>
        </a:p>
        <a:p>
          <a:r>
            <a:rPr kumimoji="1" lang="ja-JP" altLang="ja-JP" sz="1200">
              <a:solidFill>
                <a:schemeClr val="dk1"/>
              </a:solidFill>
              <a:effectLst/>
              <a:latin typeface="+mn-lt"/>
              <a:ea typeface="+mn-ea"/>
              <a:cs typeface="+mn-cs"/>
            </a:rPr>
            <a:t>　その大部分が国民健康保険や介護保険等、他の特別会計への繰出金で構成されている。</a:t>
          </a:r>
          <a:endParaRPr lang="ja-JP" altLang="ja-JP" sz="1200">
            <a:effectLst/>
          </a:endParaRPr>
        </a:p>
        <a:p>
          <a:r>
            <a:rPr kumimoji="1" lang="ja-JP" altLang="ja-JP" sz="1200">
              <a:solidFill>
                <a:schemeClr val="dk1"/>
              </a:solidFill>
              <a:effectLst/>
              <a:latin typeface="+mn-lt"/>
              <a:ea typeface="+mn-ea"/>
              <a:cs typeface="+mn-cs"/>
            </a:rPr>
            <a:t>　今後、予防関係事業の充実や、独立採算の原則に立ち返った料金の適正化などにより、普通会計の負担を軽減していけるよう努める。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19050</xdr:rowOff>
    </xdr:from>
    <xdr:to>
      <xdr:col>24</xdr:col>
      <xdr:colOff>31750</xdr:colOff>
      <xdr:row>55</xdr:row>
      <xdr:rowOff>120650</xdr:rowOff>
    </xdr:to>
    <xdr:cxnSp macro="">
      <xdr:nvCxnSpPr>
        <xdr:cNvPr id="249" name="直線コネクタ 248"/>
        <xdr:cNvCxnSpPr/>
      </xdr:nvCxnSpPr>
      <xdr:spPr>
        <a:xfrm>
          <a:off x="15671800" y="9448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19050</xdr:rowOff>
    </xdr:from>
    <xdr:to>
      <xdr:col>22</xdr:col>
      <xdr:colOff>565150</xdr:colOff>
      <xdr:row>55</xdr:row>
      <xdr:rowOff>95250</xdr:rowOff>
    </xdr:to>
    <xdr:cxnSp macro="">
      <xdr:nvCxnSpPr>
        <xdr:cNvPr id="252" name="直線コネクタ 251"/>
        <xdr:cNvCxnSpPr/>
      </xdr:nvCxnSpPr>
      <xdr:spPr>
        <a:xfrm flipV="1">
          <a:off x="14782800" y="944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44450</xdr:rowOff>
    </xdr:from>
    <xdr:to>
      <xdr:col>21</xdr:col>
      <xdr:colOff>361950</xdr:colOff>
      <xdr:row>55</xdr:row>
      <xdr:rowOff>95250</xdr:rowOff>
    </xdr:to>
    <xdr:cxnSp macro="">
      <xdr:nvCxnSpPr>
        <xdr:cNvPr id="255" name="直線コネクタ 254"/>
        <xdr:cNvCxnSpPr/>
      </xdr:nvCxnSpPr>
      <xdr:spPr>
        <a:xfrm>
          <a:off x="13893800" y="947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57" name="テキスト ボックス 25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44450</xdr:rowOff>
    </xdr:from>
    <xdr:to>
      <xdr:col>20</xdr:col>
      <xdr:colOff>158750</xdr:colOff>
      <xdr:row>55</xdr:row>
      <xdr:rowOff>44450</xdr:rowOff>
    </xdr:to>
    <xdr:cxnSp macro="">
      <xdr:nvCxnSpPr>
        <xdr:cNvPr id="258" name="直線コネクタ 257"/>
        <xdr:cNvCxnSpPr/>
      </xdr:nvCxnSpPr>
      <xdr:spPr>
        <a:xfrm>
          <a:off x="13004800" y="947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60" name="テキスト ボックス 259"/>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2" name="テキスト ボックス 261"/>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69850</xdr:rowOff>
    </xdr:from>
    <xdr:to>
      <xdr:col>24</xdr:col>
      <xdr:colOff>82550</xdr:colOff>
      <xdr:row>56</xdr:row>
      <xdr:rowOff>0</xdr:rowOff>
    </xdr:to>
    <xdr:sp macro="" textlink="">
      <xdr:nvSpPr>
        <xdr:cNvPr id="268" name="円/楕円 267"/>
        <xdr:cNvSpPr/>
      </xdr:nvSpPr>
      <xdr:spPr>
        <a:xfrm>
          <a:off x="16459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86377</xdr:rowOff>
    </xdr:from>
    <xdr:ext cx="762000" cy="259045"/>
    <xdr:sp macro="" textlink="">
      <xdr:nvSpPr>
        <xdr:cNvPr id="269" name="その他該当値テキスト"/>
        <xdr:cNvSpPr txBox="1"/>
      </xdr:nvSpPr>
      <xdr:spPr>
        <a:xfrm>
          <a:off x="16598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139700</xdr:rowOff>
    </xdr:from>
    <xdr:to>
      <xdr:col>22</xdr:col>
      <xdr:colOff>615950</xdr:colOff>
      <xdr:row>55</xdr:row>
      <xdr:rowOff>69850</xdr:rowOff>
    </xdr:to>
    <xdr:sp macro="" textlink="">
      <xdr:nvSpPr>
        <xdr:cNvPr id="270" name="円/楕円 269"/>
        <xdr:cNvSpPr/>
      </xdr:nvSpPr>
      <xdr:spPr>
        <a:xfrm>
          <a:off x="15621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80027</xdr:rowOff>
    </xdr:from>
    <xdr:ext cx="736600" cy="259045"/>
    <xdr:sp macro="" textlink="">
      <xdr:nvSpPr>
        <xdr:cNvPr id="271" name="テキスト ボックス 270"/>
        <xdr:cNvSpPr txBox="1"/>
      </xdr:nvSpPr>
      <xdr:spPr>
        <a:xfrm>
          <a:off x="15290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44450</xdr:rowOff>
    </xdr:from>
    <xdr:to>
      <xdr:col>21</xdr:col>
      <xdr:colOff>412750</xdr:colOff>
      <xdr:row>55</xdr:row>
      <xdr:rowOff>146050</xdr:rowOff>
    </xdr:to>
    <xdr:sp macro="" textlink="">
      <xdr:nvSpPr>
        <xdr:cNvPr id="272" name="円/楕円 271"/>
        <xdr:cNvSpPr/>
      </xdr:nvSpPr>
      <xdr:spPr>
        <a:xfrm>
          <a:off x="14732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156227</xdr:rowOff>
    </xdr:from>
    <xdr:ext cx="762000" cy="259045"/>
    <xdr:sp macro="" textlink="">
      <xdr:nvSpPr>
        <xdr:cNvPr id="273" name="テキスト ボックス 272"/>
        <xdr:cNvSpPr txBox="1"/>
      </xdr:nvSpPr>
      <xdr:spPr>
        <a:xfrm>
          <a:off x="14401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165100</xdr:rowOff>
    </xdr:from>
    <xdr:to>
      <xdr:col>20</xdr:col>
      <xdr:colOff>209550</xdr:colOff>
      <xdr:row>55</xdr:row>
      <xdr:rowOff>95250</xdr:rowOff>
    </xdr:to>
    <xdr:sp macro="" textlink="">
      <xdr:nvSpPr>
        <xdr:cNvPr id="274" name="円/楕円 273"/>
        <xdr:cNvSpPr/>
      </xdr:nvSpPr>
      <xdr:spPr>
        <a:xfrm>
          <a:off x="13843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105427</xdr:rowOff>
    </xdr:from>
    <xdr:ext cx="762000" cy="259045"/>
    <xdr:sp macro="" textlink="">
      <xdr:nvSpPr>
        <xdr:cNvPr id="275" name="テキスト ボックス 274"/>
        <xdr:cNvSpPr txBox="1"/>
      </xdr:nvSpPr>
      <xdr:spPr>
        <a:xfrm>
          <a:off x="13512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165100</xdr:rowOff>
    </xdr:from>
    <xdr:to>
      <xdr:col>19</xdr:col>
      <xdr:colOff>6350</xdr:colOff>
      <xdr:row>55</xdr:row>
      <xdr:rowOff>95250</xdr:rowOff>
    </xdr:to>
    <xdr:sp macro="" textlink="">
      <xdr:nvSpPr>
        <xdr:cNvPr id="276" name="円/楕円 275"/>
        <xdr:cNvSpPr/>
      </xdr:nvSpPr>
      <xdr:spPr>
        <a:xfrm>
          <a:off x="12954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105427</xdr:rowOff>
    </xdr:from>
    <xdr:ext cx="762000" cy="259045"/>
    <xdr:sp macro="" textlink="">
      <xdr:nvSpPr>
        <xdr:cNvPr id="277" name="テキスト ボックス 276"/>
        <xdr:cNvSpPr txBox="1"/>
      </xdr:nvSpPr>
      <xdr:spPr>
        <a:xfrm>
          <a:off x="12623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事業の終了等により、類似団体内平均値を下回っているが、下水道事業会計に対する補助金が依然として経常的補助費等の半分近くを占めており、経常収支悪化の要因となっている。</a:t>
          </a:r>
          <a:endParaRPr lang="ja-JP" altLang="ja-JP" sz="1200">
            <a:effectLst/>
          </a:endParaRPr>
        </a:p>
        <a:p>
          <a:r>
            <a:rPr kumimoji="1" lang="ja-JP" altLang="ja-JP" sz="1200">
              <a:solidFill>
                <a:schemeClr val="dk1"/>
              </a:solidFill>
              <a:effectLst/>
              <a:latin typeface="+mn-lt"/>
              <a:ea typeface="+mn-ea"/>
              <a:cs typeface="+mn-cs"/>
            </a:rPr>
            <a:t>　下水道事業の公債費負担を抑制するため、経営健全化計画を策定し、公的資金の繰上償還を行ってきたところであり、今後もコスト縮減や料金適正化を図っていく。</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35</xdr:row>
      <xdr:rowOff>10414</xdr:rowOff>
    </xdr:to>
    <xdr:cxnSp macro="">
      <xdr:nvCxnSpPr>
        <xdr:cNvPr id="308" name="直線コネクタ 307"/>
        <xdr:cNvCxnSpPr/>
      </xdr:nvCxnSpPr>
      <xdr:spPr>
        <a:xfrm>
          <a:off x="15671800" y="60020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68851</xdr:rowOff>
    </xdr:from>
    <xdr:ext cx="762000" cy="259045"/>
    <xdr:sp macro="" textlink="">
      <xdr:nvSpPr>
        <xdr:cNvPr id="309" name="補助費等平均値テキスト"/>
        <xdr:cNvSpPr txBox="1"/>
      </xdr:nvSpPr>
      <xdr:spPr>
        <a:xfrm>
          <a:off x="16598900" y="6069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xdr:rowOff>
    </xdr:from>
    <xdr:to>
      <xdr:col>22</xdr:col>
      <xdr:colOff>565150</xdr:colOff>
      <xdr:row>35</xdr:row>
      <xdr:rowOff>10414</xdr:rowOff>
    </xdr:to>
    <xdr:cxnSp macro="">
      <xdr:nvCxnSpPr>
        <xdr:cNvPr id="311" name="直線コネクタ 310"/>
        <xdr:cNvCxnSpPr/>
      </xdr:nvCxnSpPr>
      <xdr:spPr>
        <a:xfrm flipV="1">
          <a:off x="14782800" y="6002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109999</xdr:rowOff>
    </xdr:from>
    <xdr:ext cx="736600" cy="259045"/>
    <xdr:sp macro="" textlink="">
      <xdr:nvSpPr>
        <xdr:cNvPr id="313" name="テキスト ボックス 312"/>
        <xdr:cNvSpPr txBox="1"/>
      </xdr:nvSpPr>
      <xdr:spPr>
        <a:xfrm>
          <a:off x="15290800" y="611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10414</xdr:rowOff>
    </xdr:from>
    <xdr:to>
      <xdr:col>21</xdr:col>
      <xdr:colOff>361950</xdr:colOff>
      <xdr:row>35</xdr:row>
      <xdr:rowOff>129286</xdr:rowOff>
    </xdr:to>
    <xdr:cxnSp macro="">
      <xdr:nvCxnSpPr>
        <xdr:cNvPr id="314" name="直線コネクタ 313"/>
        <xdr:cNvCxnSpPr/>
      </xdr:nvCxnSpPr>
      <xdr:spPr>
        <a:xfrm flipV="1">
          <a:off x="13893800" y="60111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64279</xdr:rowOff>
    </xdr:from>
    <xdr:ext cx="762000" cy="259045"/>
    <xdr:sp macro="" textlink="">
      <xdr:nvSpPr>
        <xdr:cNvPr id="316" name="テキスト ボックス 315"/>
        <xdr:cNvSpPr txBox="1"/>
      </xdr:nvSpPr>
      <xdr:spPr>
        <a:xfrm>
          <a:off x="14401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129286</xdr:rowOff>
    </xdr:from>
    <xdr:to>
      <xdr:col>20</xdr:col>
      <xdr:colOff>158750</xdr:colOff>
      <xdr:row>35</xdr:row>
      <xdr:rowOff>129286</xdr:rowOff>
    </xdr:to>
    <xdr:cxnSp macro="">
      <xdr:nvCxnSpPr>
        <xdr:cNvPr id="317" name="直線コネクタ 316"/>
        <xdr:cNvCxnSpPr/>
      </xdr:nvCxnSpPr>
      <xdr:spPr>
        <a:xfrm>
          <a:off x="13004800" y="6130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19" name="テキスト ボックス 318"/>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53103</xdr:rowOff>
    </xdr:from>
    <xdr:ext cx="762000" cy="259045"/>
    <xdr:sp macro="" textlink="">
      <xdr:nvSpPr>
        <xdr:cNvPr id="321" name="テキスト ボックス 320"/>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131064</xdr:rowOff>
    </xdr:from>
    <xdr:to>
      <xdr:col>24</xdr:col>
      <xdr:colOff>82550</xdr:colOff>
      <xdr:row>35</xdr:row>
      <xdr:rowOff>61214</xdr:rowOff>
    </xdr:to>
    <xdr:sp macro="" textlink="">
      <xdr:nvSpPr>
        <xdr:cNvPr id="327" name="円/楕円 326"/>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147591</xdr:rowOff>
    </xdr:from>
    <xdr:ext cx="762000" cy="259045"/>
    <xdr:sp macro="" textlink="">
      <xdr:nvSpPr>
        <xdr:cNvPr id="328" name="補助費等該当値テキスト"/>
        <xdr:cNvSpPr txBox="1"/>
      </xdr:nvSpPr>
      <xdr:spPr>
        <a:xfrm>
          <a:off x="16598900" y="580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29" name="円/楕円 328"/>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30" name="テキスト ボックス 329"/>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131064</xdr:rowOff>
    </xdr:from>
    <xdr:to>
      <xdr:col>21</xdr:col>
      <xdr:colOff>412750</xdr:colOff>
      <xdr:row>35</xdr:row>
      <xdr:rowOff>61214</xdr:rowOff>
    </xdr:to>
    <xdr:sp macro="" textlink="">
      <xdr:nvSpPr>
        <xdr:cNvPr id="331" name="円/楕円 330"/>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71391</xdr:rowOff>
    </xdr:from>
    <xdr:ext cx="762000" cy="259045"/>
    <xdr:sp macro="" textlink="">
      <xdr:nvSpPr>
        <xdr:cNvPr id="332" name="テキスト ボックス 331"/>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78486</xdr:rowOff>
    </xdr:from>
    <xdr:to>
      <xdr:col>20</xdr:col>
      <xdr:colOff>209550</xdr:colOff>
      <xdr:row>36</xdr:row>
      <xdr:rowOff>8636</xdr:rowOff>
    </xdr:to>
    <xdr:sp macro="" textlink="">
      <xdr:nvSpPr>
        <xdr:cNvPr id="333" name="円/楕円 332"/>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164863</xdr:rowOff>
    </xdr:from>
    <xdr:ext cx="762000" cy="259045"/>
    <xdr:sp macro="" textlink="">
      <xdr:nvSpPr>
        <xdr:cNvPr id="334" name="テキスト ボックス 333"/>
        <xdr:cNvSpPr txBox="1"/>
      </xdr:nvSpPr>
      <xdr:spPr>
        <a:xfrm>
          <a:off x="135128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78486</xdr:rowOff>
    </xdr:from>
    <xdr:to>
      <xdr:col>19</xdr:col>
      <xdr:colOff>6350</xdr:colOff>
      <xdr:row>36</xdr:row>
      <xdr:rowOff>8636</xdr:rowOff>
    </xdr:to>
    <xdr:sp macro="" textlink="">
      <xdr:nvSpPr>
        <xdr:cNvPr id="335" name="円/楕円 334"/>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164863</xdr:rowOff>
    </xdr:from>
    <xdr:ext cx="762000" cy="259045"/>
    <xdr:sp macro="" textlink="">
      <xdr:nvSpPr>
        <xdr:cNvPr id="336" name="テキスト ボックス 335"/>
        <xdr:cNvSpPr txBox="1"/>
      </xdr:nvSpPr>
      <xdr:spPr>
        <a:xfrm>
          <a:off x="126238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平成２</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年度以降、類似団体内平均値を上回って</a:t>
          </a:r>
          <a:r>
            <a:rPr kumimoji="1" lang="ja-JP" altLang="en-US" sz="1200">
              <a:solidFill>
                <a:schemeClr val="dk1"/>
              </a:solidFill>
              <a:effectLst/>
              <a:latin typeface="+mn-lt"/>
              <a:ea typeface="+mn-ea"/>
              <a:cs typeface="+mn-cs"/>
            </a:rPr>
            <a:t>いるが、</a:t>
          </a:r>
          <a:r>
            <a:rPr kumimoji="1" lang="ja-JP" altLang="ja-JP" sz="1200">
              <a:solidFill>
                <a:schemeClr val="dk1"/>
              </a:solidFill>
              <a:effectLst/>
              <a:latin typeface="+mn-lt"/>
              <a:ea typeface="+mn-ea"/>
              <a:cs typeface="+mn-cs"/>
            </a:rPr>
            <a:t>近年、学校、保育園の耐震補強などの防災・減災対策、私立保育園整備支援などの子育て環境づくり、福井駅西口中央地区市街地再開発事業などの大型事業等、必要不可欠な事業に取り組んだ結果、その財源となる市債発行が増加した</a:t>
          </a:r>
          <a:r>
            <a:rPr kumimoji="1" lang="ja-JP" altLang="en-US" sz="1200">
              <a:solidFill>
                <a:schemeClr val="dk1"/>
              </a:solidFill>
              <a:effectLst/>
              <a:latin typeface="+mn-lt"/>
              <a:ea typeface="+mn-ea"/>
              <a:cs typeface="+mn-cs"/>
            </a:rPr>
            <a:t>ためである</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今後は</a:t>
          </a:r>
          <a:r>
            <a:rPr kumimoji="1" lang="ja-JP" altLang="en-US" sz="1200">
              <a:solidFill>
                <a:schemeClr val="dk1"/>
              </a:solidFill>
              <a:effectLst/>
              <a:latin typeface="+mn-lt"/>
              <a:ea typeface="+mn-ea"/>
              <a:cs typeface="+mn-cs"/>
            </a:rPr>
            <a:t>、将来世代に過度の負担を残すことがないよう、</a:t>
          </a:r>
          <a:r>
            <a:rPr kumimoji="1" lang="ja-JP" altLang="ja-JP" sz="1200">
              <a:solidFill>
                <a:schemeClr val="dk1"/>
              </a:solidFill>
              <a:effectLst/>
              <a:latin typeface="+mn-lt"/>
              <a:ea typeface="+mn-ea"/>
              <a:cs typeface="+mn-cs"/>
            </a:rPr>
            <a:t>事業の必要性等を慎重に見極めながら、市債発行の抑制に努めていく。</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168911</xdr:rowOff>
    </xdr:from>
    <xdr:to>
      <xdr:col>7</xdr:col>
      <xdr:colOff>15875</xdr:colOff>
      <xdr:row>80</xdr:row>
      <xdr:rowOff>66039</xdr:rowOff>
    </xdr:to>
    <xdr:cxnSp macro="">
      <xdr:nvCxnSpPr>
        <xdr:cNvPr id="369" name="直線コネクタ 368"/>
        <xdr:cNvCxnSpPr/>
      </xdr:nvCxnSpPr>
      <xdr:spPr>
        <a:xfrm>
          <a:off x="3987800" y="137134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50816</xdr:rowOff>
    </xdr:from>
    <xdr:ext cx="762000" cy="259045"/>
    <xdr:sp macro="" textlink="">
      <xdr:nvSpPr>
        <xdr:cNvPr id="370" name="公債費平均値テキスト"/>
        <xdr:cNvSpPr txBox="1"/>
      </xdr:nvSpPr>
      <xdr:spPr>
        <a:xfrm>
          <a:off x="4914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168911</xdr:rowOff>
    </xdr:from>
    <xdr:to>
      <xdr:col>5</xdr:col>
      <xdr:colOff>549275</xdr:colOff>
      <xdr:row>80</xdr:row>
      <xdr:rowOff>43180</xdr:rowOff>
    </xdr:to>
    <xdr:cxnSp macro="">
      <xdr:nvCxnSpPr>
        <xdr:cNvPr id="372" name="直線コネクタ 371"/>
        <xdr:cNvCxnSpPr/>
      </xdr:nvCxnSpPr>
      <xdr:spPr>
        <a:xfrm flipV="1">
          <a:off x="3098800" y="13713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74" name="テキスト ボックス 373"/>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43180</xdr:rowOff>
    </xdr:from>
    <xdr:to>
      <xdr:col>4</xdr:col>
      <xdr:colOff>346075</xdr:colOff>
      <xdr:row>80</xdr:row>
      <xdr:rowOff>81280</xdr:rowOff>
    </xdr:to>
    <xdr:cxnSp macro="">
      <xdr:nvCxnSpPr>
        <xdr:cNvPr id="375" name="直線コネクタ 374"/>
        <xdr:cNvCxnSpPr/>
      </xdr:nvCxnSpPr>
      <xdr:spPr>
        <a:xfrm flipV="1">
          <a:off x="2209800" y="1375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66057</xdr:rowOff>
    </xdr:from>
    <xdr:ext cx="762000" cy="259045"/>
    <xdr:sp macro="" textlink="">
      <xdr:nvSpPr>
        <xdr:cNvPr id="377" name="テキスト ボックス 376"/>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20320</xdr:rowOff>
    </xdr:from>
    <xdr:to>
      <xdr:col>3</xdr:col>
      <xdr:colOff>142875</xdr:colOff>
      <xdr:row>80</xdr:row>
      <xdr:rowOff>81280</xdr:rowOff>
    </xdr:to>
    <xdr:cxnSp macro="">
      <xdr:nvCxnSpPr>
        <xdr:cNvPr id="378" name="直線コネクタ 377"/>
        <xdr:cNvCxnSpPr/>
      </xdr:nvCxnSpPr>
      <xdr:spPr>
        <a:xfrm>
          <a:off x="1320800" y="13736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88916</xdr:rowOff>
    </xdr:from>
    <xdr:ext cx="762000" cy="259045"/>
    <xdr:sp macro="" textlink="">
      <xdr:nvSpPr>
        <xdr:cNvPr id="380" name="テキスト ボックス 379"/>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104157</xdr:rowOff>
    </xdr:from>
    <xdr:ext cx="762000" cy="259045"/>
    <xdr:sp macro="" textlink="">
      <xdr:nvSpPr>
        <xdr:cNvPr id="382" name="テキスト ボックス 381"/>
        <xdr:cNvSpPr txBox="1"/>
      </xdr:nvSpPr>
      <xdr:spPr>
        <a:xfrm>
          <a:off x="939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15239</xdr:rowOff>
    </xdr:from>
    <xdr:to>
      <xdr:col>7</xdr:col>
      <xdr:colOff>66675</xdr:colOff>
      <xdr:row>80</xdr:row>
      <xdr:rowOff>116839</xdr:rowOff>
    </xdr:to>
    <xdr:sp macro="" textlink="">
      <xdr:nvSpPr>
        <xdr:cNvPr id="388" name="円/楕円 387"/>
        <xdr:cNvSpPr/>
      </xdr:nvSpPr>
      <xdr:spPr>
        <a:xfrm>
          <a:off x="47752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95266</xdr:rowOff>
    </xdr:from>
    <xdr:ext cx="762000" cy="259045"/>
    <xdr:sp macro="" textlink="">
      <xdr:nvSpPr>
        <xdr:cNvPr id="389" name="公債費該当値テキスト"/>
        <xdr:cNvSpPr txBox="1"/>
      </xdr:nvSpPr>
      <xdr:spPr>
        <a:xfrm>
          <a:off x="4914900" y="1363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118111</xdr:rowOff>
    </xdr:from>
    <xdr:to>
      <xdr:col>5</xdr:col>
      <xdr:colOff>600075</xdr:colOff>
      <xdr:row>80</xdr:row>
      <xdr:rowOff>48261</xdr:rowOff>
    </xdr:to>
    <xdr:sp macro="" textlink="">
      <xdr:nvSpPr>
        <xdr:cNvPr id="390" name="円/楕円 389"/>
        <xdr:cNvSpPr/>
      </xdr:nvSpPr>
      <xdr:spPr>
        <a:xfrm>
          <a:off x="3937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33038</xdr:rowOff>
    </xdr:from>
    <xdr:ext cx="736600" cy="259045"/>
    <xdr:sp macro="" textlink="">
      <xdr:nvSpPr>
        <xdr:cNvPr id="391" name="テキスト ボックス 390"/>
        <xdr:cNvSpPr txBox="1"/>
      </xdr:nvSpPr>
      <xdr:spPr>
        <a:xfrm>
          <a:off x="3606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163830</xdr:rowOff>
    </xdr:from>
    <xdr:to>
      <xdr:col>4</xdr:col>
      <xdr:colOff>396875</xdr:colOff>
      <xdr:row>80</xdr:row>
      <xdr:rowOff>93980</xdr:rowOff>
    </xdr:to>
    <xdr:sp macro="" textlink="">
      <xdr:nvSpPr>
        <xdr:cNvPr id="392" name="円/楕円 391"/>
        <xdr:cNvSpPr/>
      </xdr:nvSpPr>
      <xdr:spPr>
        <a:xfrm>
          <a:off x="3048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78757</xdr:rowOff>
    </xdr:from>
    <xdr:ext cx="762000" cy="259045"/>
    <xdr:sp macro="" textlink="">
      <xdr:nvSpPr>
        <xdr:cNvPr id="393" name="テキスト ボックス 392"/>
        <xdr:cNvSpPr txBox="1"/>
      </xdr:nvSpPr>
      <xdr:spPr>
        <a:xfrm>
          <a:off x="2717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30480</xdr:rowOff>
    </xdr:from>
    <xdr:to>
      <xdr:col>3</xdr:col>
      <xdr:colOff>193675</xdr:colOff>
      <xdr:row>80</xdr:row>
      <xdr:rowOff>132080</xdr:rowOff>
    </xdr:to>
    <xdr:sp macro="" textlink="">
      <xdr:nvSpPr>
        <xdr:cNvPr id="394" name="円/楕円 393"/>
        <xdr:cNvSpPr/>
      </xdr:nvSpPr>
      <xdr:spPr>
        <a:xfrm>
          <a:off x="2159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116857</xdr:rowOff>
    </xdr:from>
    <xdr:ext cx="762000" cy="259045"/>
    <xdr:sp macro="" textlink="">
      <xdr:nvSpPr>
        <xdr:cNvPr id="395" name="テキスト ボックス 394"/>
        <xdr:cNvSpPr txBox="1"/>
      </xdr:nvSpPr>
      <xdr:spPr>
        <a:xfrm>
          <a:off x="1828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140970</xdr:rowOff>
    </xdr:from>
    <xdr:to>
      <xdr:col>1</xdr:col>
      <xdr:colOff>676275</xdr:colOff>
      <xdr:row>80</xdr:row>
      <xdr:rowOff>71120</xdr:rowOff>
    </xdr:to>
    <xdr:sp macro="" textlink="">
      <xdr:nvSpPr>
        <xdr:cNvPr id="396" name="円/楕円 395"/>
        <xdr:cNvSpPr/>
      </xdr:nvSpPr>
      <xdr:spPr>
        <a:xfrm>
          <a:off x="1270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55897</xdr:rowOff>
    </xdr:from>
    <xdr:ext cx="762000" cy="259045"/>
    <xdr:sp macro="" textlink="">
      <xdr:nvSpPr>
        <xdr:cNvPr id="397" name="テキスト ボックス 396"/>
        <xdr:cNvSpPr txBox="1"/>
      </xdr:nvSpPr>
      <xdr:spPr>
        <a:xfrm>
          <a:off x="939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平成２０年度までは類似団体と同水準で推移していたが、平成２１年度からは類似団体を下回っている。</a:t>
          </a:r>
          <a:endParaRPr lang="ja-JP" altLang="ja-JP" sz="1200">
            <a:effectLst/>
          </a:endParaRPr>
        </a:p>
        <a:p>
          <a:r>
            <a:rPr kumimoji="1" lang="ja-JP" altLang="ja-JP" sz="1200">
              <a:solidFill>
                <a:schemeClr val="dk1"/>
              </a:solidFill>
              <a:effectLst/>
              <a:latin typeface="+mn-lt"/>
              <a:ea typeface="+mn-ea"/>
              <a:cs typeface="+mn-cs"/>
            </a:rPr>
            <a:t>　公債費の伸びを吸収するため人件費等その他の経費を圧縮した結果、公債費以外について類似団体の水準を下回ったためである。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21844</xdr:rowOff>
    </xdr:from>
    <xdr:to>
      <xdr:col>24</xdr:col>
      <xdr:colOff>31750</xdr:colOff>
      <xdr:row>77</xdr:row>
      <xdr:rowOff>65278</xdr:rowOff>
    </xdr:to>
    <xdr:cxnSp macro="">
      <xdr:nvCxnSpPr>
        <xdr:cNvPr id="428" name="直線コネクタ 427"/>
        <xdr:cNvCxnSpPr/>
      </xdr:nvCxnSpPr>
      <xdr:spPr>
        <a:xfrm>
          <a:off x="15671800" y="13052044"/>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105427</xdr:rowOff>
    </xdr:from>
    <xdr:ext cx="762000" cy="259045"/>
    <xdr:sp macro="" textlink="">
      <xdr:nvSpPr>
        <xdr:cNvPr id="429" name="公債費以外平均値テキスト"/>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21844</xdr:rowOff>
    </xdr:from>
    <xdr:to>
      <xdr:col>22</xdr:col>
      <xdr:colOff>565150</xdr:colOff>
      <xdr:row>76</xdr:row>
      <xdr:rowOff>67563</xdr:rowOff>
    </xdr:to>
    <xdr:cxnSp macro="">
      <xdr:nvCxnSpPr>
        <xdr:cNvPr id="431" name="直線コネクタ 430"/>
        <xdr:cNvCxnSpPr/>
      </xdr:nvCxnSpPr>
      <xdr:spPr>
        <a:xfrm flipV="1">
          <a:off x="14782800" y="130520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96283</xdr:rowOff>
    </xdr:from>
    <xdr:ext cx="736600" cy="259045"/>
    <xdr:sp macro="" textlink="">
      <xdr:nvSpPr>
        <xdr:cNvPr id="433" name="テキスト ボックス 432"/>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67563</xdr:rowOff>
    </xdr:from>
    <xdr:to>
      <xdr:col>21</xdr:col>
      <xdr:colOff>361950</xdr:colOff>
      <xdr:row>76</xdr:row>
      <xdr:rowOff>67563</xdr:rowOff>
    </xdr:to>
    <xdr:cxnSp macro="">
      <xdr:nvCxnSpPr>
        <xdr:cNvPr id="434" name="直線コネクタ 433"/>
        <xdr:cNvCxnSpPr/>
      </xdr:nvCxnSpPr>
      <xdr:spPr>
        <a:xfrm>
          <a:off x="13893800" y="130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36" name="テキスト ボックス 435"/>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67563</xdr:rowOff>
    </xdr:from>
    <xdr:to>
      <xdr:col>20</xdr:col>
      <xdr:colOff>158750</xdr:colOff>
      <xdr:row>76</xdr:row>
      <xdr:rowOff>90424</xdr:rowOff>
    </xdr:to>
    <xdr:cxnSp macro="">
      <xdr:nvCxnSpPr>
        <xdr:cNvPr id="437" name="直線コネクタ 436"/>
        <xdr:cNvCxnSpPr/>
      </xdr:nvCxnSpPr>
      <xdr:spPr>
        <a:xfrm flipV="1">
          <a:off x="13004800" y="130977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45990</xdr:rowOff>
    </xdr:from>
    <xdr:ext cx="762000" cy="259045"/>
    <xdr:sp macro="" textlink="">
      <xdr:nvSpPr>
        <xdr:cNvPr id="439" name="テキスト ボックス 438"/>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41419</xdr:rowOff>
    </xdr:from>
    <xdr:ext cx="762000" cy="259045"/>
    <xdr:sp macro="" textlink="">
      <xdr:nvSpPr>
        <xdr:cNvPr id="441" name="テキスト ボックス 440"/>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47" name="円/楕円 446"/>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31005</xdr:rowOff>
    </xdr:from>
    <xdr:ext cx="762000" cy="259045"/>
    <xdr:sp macro="" textlink="">
      <xdr:nvSpPr>
        <xdr:cNvPr id="448" name="公債費以外該当値テキスト"/>
        <xdr:cNvSpPr txBox="1"/>
      </xdr:nvSpPr>
      <xdr:spPr>
        <a:xfrm>
          <a:off x="16598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142494</xdr:rowOff>
    </xdr:from>
    <xdr:to>
      <xdr:col>22</xdr:col>
      <xdr:colOff>615950</xdr:colOff>
      <xdr:row>76</xdr:row>
      <xdr:rowOff>72644</xdr:rowOff>
    </xdr:to>
    <xdr:sp macro="" textlink="">
      <xdr:nvSpPr>
        <xdr:cNvPr id="449" name="円/楕円 448"/>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82821</xdr:rowOff>
    </xdr:from>
    <xdr:ext cx="736600" cy="259045"/>
    <xdr:sp macro="" textlink="">
      <xdr:nvSpPr>
        <xdr:cNvPr id="450" name="テキスト ボックス 449"/>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xdr:rowOff>
    </xdr:from>
    <xdr:to>
      <xdr:col>21</xdr:col>
      <xdr:colOff>412750</xdr:colOff>
      <xdr:row>76</xdr:row>
      <xdr:rowOff>118363</xdr:rowOff>
    </xdr:to>
    <xdr:sp macro="" textlink="">
      <xdr:nvSpPr>
        <xdr:cNvPr id="451" name="円/楕円 450"/>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128541</xdr:rowOff>
    </xdr:from>
    <xdr:ext cx="762000" cy="259045"/>
    <xdr:sp macro="" textlink="">
      <xdr:nvSpPr>
        <xdr:cNvPr id="452" name="テキスト ボックス 451"/>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xdr:rowOff>
    </xdr:from>
    <xdr:to>
      <xdr:col>20</xdr:col>
      <xdr:colOff>209550</xdr:colOff>
      <xdr:row>76</xdr:row>
      <xdr:rowOff>118363</xdr:rowOff>
    </xdr:to>
    <xdr:sp macro="" textlink="">
      <xdr:nvSpPr>
        <xdr:cNvPr id="453" name="円/楕円 452"/>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128541</xdr:rowOff>
    </xdr:from>
    <xdr:ext cx="762000" cy="259045"/>
    <xdr:sp macro="" textlink="">
      <xdr:nvSpPr>
        <xdr:cNvPr id="454" name="テキスト ボックス 453"/>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39624</xdr:rowOff>
    </xdr:from>
    <xdr:to>
      <xdr:col>19</xdr:col>
      <xdr:colOff>6350</xdr:colOff>
      <xdr:row>76</xdr:row>
      <xdr:rowOff>141224</xdr:rowOff>
    </xdr:to>
    <xdr:sp macro="" textlink="">
      <xdr:nvSpPr>
        <xdr:cNvPr id="455" name="円/楕円 454"/>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151401</xdr:rowOff>
    </xdr:from>
    <xdr:ext cx="762000" cy="259045"/>
    <xdr:sp macro="" textlink="">
      <xdr:nvSpPr>
        <xdr:cNvPr id="456" name="テキスト ボックス 455"/>
        <xdr:cNvSpPr txBox="1"/>
      </xdr:nvSpPr>
      <xdr:spPr>
        <a:xfrm>
          <a:off x="12623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福井県福井市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157970</xdr:rowOff>
    </xdr:from>
    <xdr:to>
      <xdr:col>4</xdr:col>
      <xdr:colOff>1117600</xdr:colOff>
      <xdr:row>14</xdr:row>
      <xdr:rowOff>171392</xdr:rowOff>
    </xdr:to>
    <xdr:cxnSp macro="">
      <xdr:nvCxnSpPr>
        <xdr:cNvPr id="52" name="直線コネクタ 51"/>
        <xdr:cNvCxnSpPr/>
      </xdr:nvCxnSpPr>
      <xdr:spPr bwMode="auto">
        <a:xfrm>
          <a:off x="5003800" y="2605895"/>
          <a:ext cx="647700" cy="1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32188</xdr:rowOff>
    </xdr:from>
    <xdr:ext cx="762000" cy="259045"/>
    <xdr:sp macro="" textlink="">
      <xdr:nvSpPr>
        <xdr:cNvPr id="53" name="人口1人当たり決算額の推移平均値テキスト130"/>
        <xdr:cNvSpPr txBox="1"/>
      </xdr:nvSpPr>
      <xdr:spPr>
        <a:xfrm>
          <a:off x="5740400" y="282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157970</xdr:rowOff>
    </xdr:from>
    <xdr:to>
      <xdr:col>4</xdr:col>
      <xdr:colOff>469900</xdr:colOff>
      <xdr:row>15</xdr:row>
      <xdr:rowOff>24957</xdr:rowOff>
    </xdr:to>
    <xdr:cxnSp macro="">
      <xdr:nvCxnSpPr>
        <xdr:cNvPr id="55" name="直線コネクタ 54"/>
        <xdr:cNvCxnSpPr/>
      </xdr:nvCxnSpPr>
      <xdr:spPr bwMode="auto">
        <a:xfrm flipV="1">
          <a:off x="4305300" y="2605895"/>
          <a:ext cx="698500" cy="38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126371</xdr:rowOff>
    </xdr:from>
    <xdr:ext cx="736600" cy="259045"/>
    <xdr:sp macro="" textlink="">
      <xdr:nvSpPr>
        <xdr:cNvPr id="57" name="テキスト ボックス 56"/>
        <xdr:cNvSpPr txBox="1"/>
      </xdr:nvSpPr>
      <xdr:spPr>
        <a:xfrm>
          <a:off x="4622800" y="291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24957</xdr:rowOff>
    </xdr:from>
    <xdr:to>
      <xdr:col>3</xdr:col>
      <xdr:colOff>904875</xdr:colOff>
      <xdr:row>15</xdr:row>
      <xdr:rowOff>145136</xdr:rowOff>
    </xdr:to>
    <xdr:cxnSp macro="">
      <xdr:nvCxnSpPr>
        <xdr:cNvPr id="58" name="直線コネクタ 57"/>
        <xdr:cNvCxnSpPr/>
      </xdr:nvCxnSpPr>
      <xdr:spPr bwMode="auto">
        <a:xfrm flipV="1">
          <a:off x="3606800" y="2644332"/>
          <a:ext cx="698500" cy="120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168140</xdr:rowOff>
    </xdr:from>
    <xdr:ext cx="762000" cy="259045"/>
    <xdr:sp macro="" textlink="">
      <xdr:nvSpPr>
        <xdr:cNvPr id="60" name="テキスト ボックス 59"/>
        <xdr:cNvSpPr txBox="1"/>
      </xdr:nvSpPr>
      <xdr:spPr>
        <a:xfrm>
          <a:off x="3924300" y="295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39033</xdr:rowOff>
    </xdr:from>
    <xdr:to>
      <xdr:col>3</xdr:col>
      <xdr:colOff>206375</xdr:colOff>
      <xdr:row>15</xdr:row>
      <xdr:rowOff>145136</xdr:rowOff>
    </xdr:to>
    <xdr:cxnSp macro="">
      <xdr:nvCxnSpPr>
        <xdr:cNvPr id="61" name="直線コネクタ 60"/>
        <xdr:cNvCxnSpPr/>
      </xdr:nvCxnSpPr>
      <xdr:spPr bwMode="auto">
        <a:xfrm>
          <a:off x="2908300" y="2658408"/>
          <a:ext cx="698500" cy="106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55015</xdr:rowOff>
    </xdr:from>
    <xdr:ext cx="762000" cy="259045"/>
    <xdr:sp macro="" textlink="">
      <xdr:nvSpPr>
        <xdr:cNvPr id="63" name="テキスト ボックス 62"/>
        <xdr:cNvSpPr txBox="1"/>
      </xdr:nvSpPr>
      <xdr:spPr>
        <a:xfrm>
          <a:off x="32258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7140</xdr:rowOff>
    </xdr:from>
    <xdr:ext cx="762000" cy="259045"/>
    <xdr:sp macro="" textlink="">
      <xdr:nvSpPr>
        <xdr:cNvPr id="65" name="テキスト ボックス 64"/>
        <xdr:cNvSpPr txBox="1"/>
      </xdr:nvSpPr>
      <xdr:spPr>
        <a:xfrm>
          <a:off x="25273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120592</xdr:rowOff>
    </xdr:from>
    <xdr:to>
      <xdr:col>5</xdr:col>
      <xdr:colOff>34925</xdr:colOff>
      <xdr:row>15</xdr:row>
      <xdr:rowOff>50742</xdr:rowOff>
    </xdr:to>
    <xdr:sp macro="" textlink="">
      <xdr:nvSpPr>
        <xdr:cNvPr id="71" name="円/楕円 70"/>
        <xdr:cNvSpPr/>
      </xdr:nvSpPr>
      <xdr:spPr bwMode="auto">
        <a:xfrm>
          <a:off x="5600700" y="2568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137119</xdr:rowOff>
    </xdr:from>
    <xdr:ext cx="762000" cy="259045"/>
    <xdr:sp macro="" textlink="">
      <xdr:nvSpPr>
        <xdr:cNvPr id="72" name="人口1人当たり決算額の推移該当値テキスト130"/>
        <xdr:cNvSpPr txBox="1"/>
      </xdr:nvSpPr>
      <xdr:spPr>
        <a:xfrm>
          <a:off x="5740400" y="241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70,349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107170</xdr:rowOff>
    </xdr:from>
    <xdr:to>
      <xdr:col>4</xdr:col>
      <xdr:colOff>520700</xdr:colOff>
      <xdr:row>15</xdr:row>
      <xdr:rowOff>37320</xdr:rowOff>
    </xdr:to>
    <xdr:sp macro="" textlink="">
      <xdr:nvSpPr>
        <xdr:cNvPr id="73" name="円/楕円 72"/>
        <xdr:cNvSpPr/>
      </xdr:nvSpPr>
      <xdr:spPr bwMode="auto">
        <a:xfrm>
          <a:off x="4953000" y="255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47497</xdr:rowOff>
    </xdr:from>
    <xdr:ext cx="736600" cy="259045"/>
    <xdr:sp macro="" textlink="">
      <xdr:nvSpPr>
        <xdr:cNvPr id="74" name="テキスト ボックス 73"/>
        <xdr:cNvSpPr txBox="1"/>
      </xdr:nvSpPr>
      <xdr:spPr>
        <a:xfrm>
          <a:off x="4622800" y="2323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70,760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145607</xdr:rowOff>
    </xdr:from>
    <xdr:to>
      <xdr:col>3</xdr:col>
      <xdr:colOff>955675</xdr:colOff>
      <xdr:row>15</xdr:row>
      <xdr:rowOff>75757</xdr:rowOff>
    </xdr:to>
    <xdr:sp macro="" textlink="">
      <xdr:nvSpPr>
        <xdr:cNvPr id="75" name="円/楕円 74"/>
        <xdr:cNvSpPr/>
      </xdr:nvSpPr>
      <xdr:spPr bwMode="auto">
        <a:xfrm>
          <a:off x="4254500" y="2593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85934</xdr:rowOff>
    </xdr:from>
    <xdr:ext cx="762000" cy="259045"/>
    <xdr:sp macro="" textlink="">
      <xdr:nvSpPr>
        <xdr:cNvPr id="76" name="テキスト ボックス 75"/>
        <xdr:cNvSpPr txBox="1"/>
      </xdr:nvSpPr>
      <xdr:spPr>
        <a:xfrm>
          <a:off x="3924300" y="236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69,583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94336</xdr:rowOff>
    </xdr:from>
    <xdr:to>
      <xdr:col>3</xdr:col>
      <xdr:colOff>257175</xdr:colOff>
      <xdr:row>16</xdr:row>
      <xdr:rowOff>24486</xdr:rowOff>
    </xdr:to>
    <xdr:sp macro="" textlink="">
      <xdr:nvSpPr>
        <xdr:cNvPr id="77" name="円/楕円 76"/>
        <xdr:cNvSpPr/>
      </xdr:nvSpPr>
      <xdr:spPr bwMode="auto">
        <a:xfrm>
          <a:off x="3556000" y="2713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34663</xdr:rowOff>
    </xdr:from>
    <xdr:ext cx="762000" cy="259045"/>
    <xdr:sp macro="" textlink="">
      <xdr:nvSpPr>
        <xdr:cNvPr id="78" name="テキスト ボックス 77"/>
        <xdr:cNvSpPr txBox="1"/>
      </xdr:nvSpPr>
      <xdr:spPr>
        <a:xfrm>
          <a:off x="3225800" y="24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65,903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159683</xdr:rowOff>
    </xdr:from>
    <xdr:to>
      <xdr:col>2</xdr:col>
      <xdr:colOff>692150</xdr:colOff>
      <xdr:row>15</xdr:row>
      <xdr:rowOff>89833</xdr:rowOff>
    </xdr:to>
    <xdr:sp macro="" textlink="">
      <xdr:nvSpPr>
        <xdr:cNvPr id="79" name="円/楕円 78"/>
        <xdr:cNvSpPr/>
      </xdr:nvSpPr>
      <xdr:spPr bwMode="auto">
        <a:xfrm>
          <a:off x="2857500" y="2607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100010</xdr:rowOff>
    </xdr:from>
    <xdr:ext cx="762000" cy="259045"/>
    <xdr:sp macro="" textlink="">
      <xdr:nvSpPr>
        <xdr:cNvPr id="80" name="テキスト ボックス 79"/>
        <xdr:cNvSpPr txBox="1"/>
      </xdr:nvSpPr>
      <xdr:spPr>
        <a:xfrm>
          <a:off x="2527300" y="237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70422</xdr:rowOff>
    </xdr:from>
    <xdr:to>
      <xdr:col>4</xdr:col>
      <xdr:colOff>1117600</xdr:colOff>
      <xdr:row>34</xdr:row>
      <xdr:rowOff>110274</xdr:rowOff>
    </xdr:to>
    <xdr:cxnSp macro="">
      <xdr:nvCxnSpPr>
        <xdr:cNvPr id="113" name="直線コネクタ 112"/>
        <xdr:cNvCxnSpPr/>
      </xdr:nvCxnSpPr>
      <xdr:spPr bwMode="auto">
        <a:xfrm>
          <a:off x="5003800" y="6337872"/>
          <a:ext cx="647700" cy="39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153166</xdr:rowOff>
    </xdr:from>
    <xdr:ext cx="762000" cy="259045"/>
    <xdr:sp macro="" textlink="">
      <xdr:nvSpPr>
        <xdr:cNvPr id="114" name="人口1人当たり決算額の推移平均値テキスト445"/>
        <xdr:cNvSpPr txBox="1"/>
      </xdr:nvSpPr>
      <xdr:spPr>
        <a:xfrm>
          <a:off x="5740400" y="6763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70422</xdr:rowOff>
    </xdr:from>
    <xdr:to>
      <xdr:col>4</xdr:col>
      <xdr:colOff>469900</xdr:colOff>
      <xdr:row>34</xdr:row>
      <xdr:rowOff>123380</xdr:rowOff>
    </xdr:to>
    <xdr:cxnSp macro="">
      <xdr:nvCxnSpPr>
        <xdr:cNvPr id="116" name="直線コネクタ 115"/>
        <xdr:cNvCxnSpPr/>
      </xdr:nvCxnSpPr>
      <xdr:spPr bwMode="auto">
        <a:xfrm flipV="1">
          <a:off x="4305300" y="6337872"/>
          <a:ext cx="698500" cy="52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223575</xdr:rowOff>
    </xdr:from>
    <xdr:ext cx="736600" cy="259045"/>
    <xdr:sp macro="" textlink="">
      <xdr:nvSpPr>
        <xdr:cNvPr id="118" name="テキスト ボックス 117"/>
        <xdr:cNvSpPr txBox="1"/>
      </xdr:nvSpPr>
      <xdr:spPr>
        <a:xfrm>
          <a:off x="4622800" y="68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25616</xdr:rowOff>
    </xdr:from>
    <xdr:to>
      <xdr:col>3</xdr:col>
      <xdr:colOff>904875</xdr:colOff>
      <xdr:row>34</xdr:row>
      <xdr:rowOff>123380</xdr:rowOff>
    </xdr:to>
    <xdr:cxnSp macro="">
      <xdr:nvCxnSpPr>
        <xdr:cNvPr id="119" name="直線コネクタ 118"/>
        <xdr:cNvCxnSpPr/>
      </xdr:nvCxnSpPr>
      <xdr:spPr bwMode="auto">
        <a:xfrm>
          <a:off x="3606800" y="6293066"/>
          <a:ext cx="698500" cy="97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209935</xdr:rowOff>
    </xdr:from>
    <xdr:ext cx="762000" cy="259045"/>
    <xdr:sp macro="" textlink="">
      <xdr:nvSpPr>
        <xdr:cNvPr id="121" name="テキスト ボックス 120"/>
        <xdr:cNvSpPr txBox="1"/>
      </xdr:nvSpPr>
      <xdr:spPr>
        <a:xfrm>
          <a:off x="39243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25616</xdr:rowOff>
    </xdr:from>
    <xdr:to>
      <xdr:col>3</xdr:col>
      <xdr:colOff>206375</xdr:colOff>
      <xdr:row>34</xdr:row>
      <xdr:rowOff>58763</xdr:rowOff>
    </xdr:to>
    <xdr:cxnSp macro="">
      <xdr:nvCxnSpPr>
        <xdr:cNvPr id="122" name="直線コネクタ 121"/>
        <xdr:cNvCxnSpPr/>
      </xdr:nvCxnSpPr>
      <xdr:spPr bwMode="auto">
        <a:xfrm flipV="1">
          <a:off x="2908300" y="6293066"/>
          <a:ext cx="698500" cy="33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128668</xdr:rowOff>
    </xdr:from>
    <xdr:ext cx="762000" cy="259045"/>
    <xdr:sp macro="" textlink="">
      <xdr:nvSpPr>
        <xdr:cNvPr id="124" name="テキスト ボックス 123"/>
        <xdr:cNvSpPr txBox="1"/>
      </xdr:nvSpPr>
      <xdr:spPr>
        <a:xfrm>
          <a:off x="32258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94569</xdr:rowOff>
    </xdr:from>
    <xdr:ext cx="762000" cy="259045"/>
    <xdr:sp macro="" textlink="">
      <xdr:nvSpPr>
        <xdr:cNvPr id="126" name="テキスト ボックス 125"/>
        <xdr:cNvSpPr txBox="1"/>
      </xdr:nvSpPr>
      <xdr:spPr>
        <a:xfrm>
          <a:off x="2527300" y="670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59474</xdr:rowOff>
    </xdr:from>
    <xdr:to>
      <xdr:col>5</xdr:col>
      <xdr:colOff>34925</xdr:colOff>
      <xdr:row>34</xdr:row>
      <xdr:rowOff>161074</xdr:rowOff>
    </xdr:to>
    <xdr:sp macro="" textlink="">
      <xdr:nvSpPr>
        <xdr:cNvPr id="132" name="円/楕円 131"/>
        <xdr:cNvSpPr/>
      </xdr:nvSpPr>
      <xdr:spPr bwMode="auto">
        <a:xfrm>
          <a:off x="5600700" y="6326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247451</xdr:rowOff>
    </xdr:from>
    <xdr:ext cx="762000" cy="259045"/>
    <xdr:sp macro="" textlink="">
      <xdr:nvSpPr>
        <xdr:cNvPr id="133" name="人口1人当たり決算額の推移該当値テキスト445"/>
        <xdr:cNvSpPr txBox="1"/>
      </xdr:nvSpPr>
      <xdr:spPr>
        <a:xfrm>
          <a:off x="5740400" y="617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20,939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19622</xdr:rowOff>
    </xdr:from>
    <xdr:to>
      <xdr:col>4</xdr:col>
      <xdr:colOff>520700</xdr:colOff>
      <xdr:row>34</xdr:row>
      <xdr:rowOff>121222</xdr:rowOff>
    </xdr:to>
    <xdr:sp macro="" textlink="">
      <xdr:nvSpPr>
        <xdr:cNvPr id="134" name="円/楕円 133"/>
        <xdr:cNvSpPr/>
      </xdr:nvSpPr>
      <xdr:spPr bwMode="auto">
        <a:xfrm>
          <a:off x="4953000" y="6287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131399</xdr:rowOff>
    </xdr:from>
    <xdr:ext cx="736600" cy="259045"/>
    <xdr:sp macro="" textlink="">
      <xdr:nvSpPr>
        <xdr:cNvPr id="135" name="テキスト ボックス 134"/>
        <xdr:cNvSpPr txBox="1"/>
      </xdr:nvSpPr>
      <xdr:spPr>
        <a:xfrm>
          <a:off x="4622800" y="605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21,985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72580</xdr:rowOff>
    </xdr:from>
    <xdr:to>
      <xdr:col>3</xdr:col>
      <xdr:colOff>955675</xdr:colOff>
      <xdr:row>34</xdr:row>
      <xdr:rowOff>174180</xdr:rowOff>
    </xdr:to>
    <xdr:sp macro="" textlink="">
      <xdr:nvSpPr>
        <xdr:cNvPr id="136" name="円/楕円 135"/>
        <xdr:cNvSpPr/>
      </xdr:nvSpPr>
      <xdr:spPr bwMode="auto">
        <a:xfrm>
          <a:off x="4254500" y="6340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184357</xdr:rowOff>
    </xdr:from>
    <xdr:ext cx="762000" cy="259045"/>
    <xdr:sp macro="" textlink="">
      <xdr:nvSpPr>
        <xdr:cNvPr id="137" name="テキスト ボックス 136"/>
        <xdr:cNvSpPr txBox="1"/>
      </xdr:nvSpPr>
      <xdr:spPr>
        <a:xfrm>
          <a:off x="3924300" y="610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20,595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317716</xdr:rowOff>
    </xdr:from>
    <xdr:to>
      <xdr:col>3</xdr:col>
      <xdr:colOff>257175</xdr:colOff>
      <xdr:row>34</xdr:row>
      <xdr:rowOff>76416</xdr:rowOff>
    </xdr:to>
    <xdr:sp macro="" textlink="">
      <xdr:nvSpPr>
        <xdr:cNvPr id="138" name="円/楕円 137"/>
        <xdr:cNvSpPr/>
      </xdr:nvSpPr>
      <xdr:spPr bwMode="auto">
        <a:xfrm>
          <a:off x="3556000" y="6242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86593</xdr:rowOff>
    </xdr:from>
    <xdr:ext cx="762000" cy="259045"/>
    <xdr:sp macro="" textlink="">
      <xdr:nvSpPr>
        <xdr:cNvPr id="139" name="テキスト ボックス 138"/>
        <xdr:cNvSpPr txBox="1"/>
      </xdr:nvSpPr>
      <xdr:spPr>
        <a:xfrm>
          <a:off x="3225800" y="601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23,161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7963</xdr:rowOff>
    </xdr:from>
    <xdr:to>
      <xdr:col>2</xdr:col>
      <xdr:colOff>692150</xdr:colOff>
      <xdr:row>34</xdr:row>
      <xdr:rowOff>109563</xdr:rowOff>
    </xdr:to>
    <xdr:sp macro="" textlink="">
      <xdr:nvSpPr>
        <xdr:cNvPr id="140" name="円/楕円 139"/>
        <xdr:cNvSpPr/>
      </xdr:nvSpPr>
      <xdr:spPr bwMode="auto">
        <a:xfrm>
          <a:off x="2857500" y="6275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119740</xdr:rowOff>
    </xdr:from>
    <xdr:ext cx="762000" cy="259045"/>
    <xdr:sp macro="" textlink="">
      <xdr:nvSpPr>
        <xdr:cNvPr id="141" name="テキスト ボックス 140"/>
        <xdr:cNvSpPr txBox="1"/>
      </xdr:nvSpPr>
      <xdr:spPr>
        <a:xfrm>
          <a:off x="2527300" y="60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福井県福井市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265,796
261,829
536.41
105,657,739
104,347,684
776,279
58,561,352
153,883,364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111.8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109045</xdr:rowOff>
    </xdr:from>
    <xdr:to>
      <xdr:col>6</xdr:col>
      <xdr:colOff>511175</xdr:colOff>
      <xdr:row>32</xdr:row>
      <xdr:rowOff>145804</xdr:rowOff>
    </xdr:to>
    <xdr:cxnSp macro="">
      <xdr:nvCxnSpPr>
        <xdr:cNvPr id="59" name="直線コネクタ 58"/>
        <xdr:cNvCxnSpPr/>
      </xdr:nvCxnSpPr>
      <xdr:spPr>
        <a:xfrm>
          <a:off x="3797300" y="5595445"/>
          <a:ext cx="8382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105823</xdr:rowOff>
    </xdr:from>
    <xdr:ext cx="534377" cy="259045"/>
    <xdr:sp macro="" textlink="">
      <xdr:nvSpPr>
        <xdr:cNvPr id="60" name="人件費平均値テキスト"/>
        <xdr:cNvSpPr txBox="1"/>
      </xdr:nvSpPr>
      <xdr:spPr>
        <a:xfrm>
          <a:off x="4686300" y="576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109045</xdr:rowOff>
    </xdr:from>
    <xdr:to>
      <xdr:col>5</xdr:col>
      <xdr:colOff>358775</xdr:colOff>
      <xdr:row>32</xdr:row>
      <xdr:rowOff>110668</xdr:rowOff>
    </xdr:to>
    <xdr:cxnSp macro="">
      <xdr:nvCxnSpPr>
        <xdr:cNvPr id="62" name="直線コネクタ 61"/>
        <xdr:cNvCxnSpPr/>
      </xdr:nvCxnSpPr>
      <xdr:spPr>
        <a:xfrm flipV="1">
          <a:off x="2908300" y="5595445"/>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11732</xdr:rowOff>
    </xdr:from>
    <xdr:ext cx="534377" cy="259045"/>
    <xdr:sp macro="" textlink="">
      <xdr:nvSpPr>
        <xdr:cNvPr id="64" name="テキスト ボックス 63"/>
        <xdr:cNvSpPr txBox="1"/>
      </xdr:nvSpPr>
      <xdr:spPr>
        <a:xfrm>
          <a:off x="3530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110668</xdr:rowOff>
    </xdr:from>
    <xdr:to>
      <xdr:col>4</xdr:col>
      <xdr:colOff>155575</xdr:colOff>
      <xdr:row>33</xdr:row>
      <xdr:rowOff>43116</xdr:rowOff>
    </xdr:to>
    <xdr:cxnSp macro="">
      <xdr:nvCxnSpPr>
        <xdr:cNvPr id="65" name="直線コネクタ 64"/>
        <xdr:cNvCxnSpPr/>
      </xdr:nvCxnSpPr>
      <xdr:spPr>
        <a:xfrm flipV="1">
          <a:off x="2019300" y="5597068"/>
          <a:ext cx="889000" cy="10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28008</xdr:rowOff>
    </xdr:from>
    <xdr:ext cx="534377" cy="259045"/>
    <xdr:sp macro="" textlink="">
      <xdr:nvSpPr>
        <xdr:cNvPr id="67" name="テキスト ボックス 66"/>
        <xdr:cNvSpPr txBox="1"/>
      </xdr:nvSpPr>
      <xdr:spPr>
        <a:xfrm>
          <a:off x="2641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99672</xdr:rowOff>
    </xdr:from>
    <xdr:to>
      <xdr:col>2</xdr:col>
      <xdr:colOff>638175</xdr:colOff>
      <xdr:row>33</xdr:row>
      <xdr:rowOff>43116</xdr:rowOff>
    </xdr:to>
    <xdr:cxnSp macro="">
      <xdr:nvCxnSpPr>
        <xdr:cNvPr id="68" name="直線コネクタ 67"/>
        <xdr:cNvCxnSpPr/>
      </xdr:nvCxnSpPr>
      <xdr:spPr>
        <a:xfrm>
          <a:off x="1130300" y="5586072"/>
          <a:ext cx="889000" cy="11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55097</xdr:rowOff>
    </xdr:from>
    <xdr:ext cx="534377" cy="259045"/>
    <xdr:sp macro="" textlink="">
      <xdr:nvSpPr>
        <xdr:cNvPr id="70" name="テキスト ボックス 69"/>
        <xdr:cNvSpPr txBox="1"/>
      </xdr:nvSpPr>
      <xdr:spPr>
        <a:xfrm>
          <a:off x="1752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6840</xdr:rowOff>
    </xdr:from>
    <xdr:ext cx="534377" cy="259045"/>
    <xdr:sp macro="" textlink="">
      <xdr:nvSpPr>
        <xdr:cNvPr id="72" name="テキスト ボックス 71"/>
        <xdr:cNvSpPr txBox="1"/>
      </xdr:nvSpPr>
      <xdr:spPr>
        <a:xfrm>
          <a:off x="863111" y="58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95004</xdr:rowOff>
    </xdr:from>
    <xdr:to>
      <xdr:col>6</xdr:col>
      <xdr:colOff>561975</xdr:colOff>
      <xdr:row>33</xdr:row>
      <xdr:rowOff>25154</xdr:rowOff>
    </xdr:to>
    <xdr:sp macro="" textlink="">
      <xdr:nvSpPr>
        <xdr:cNvPr id="78" name="円/楕円 77"/>
        <xdr:cNvSpPr/>
      </xdr:nvSpPr>
      <xdr:spPr>
        <a:xfrm>
          <a:off x="4584700" y="558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117881</xdr:rowOff>
    </xdr:from>
    <xdr:ext cx="534377" cy="259045"/>
    <xdr:sp macro="" textlink="">
      <xdr:nvSpPr>
        <xdr:cNvPr id="79" name="人件費該当値テキスト"/>
        <xdr:cNvSpPr txBox="1"/>
      </xdr:nvSpPr>
      <xdr:spPr>
        <a:xfrm>
          <a:off x="4686300" y="543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64,733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58245</xdr:rowOff>
    </xdr:from>
    <xdr:to>
      <xdr:col>5</xdr:col>
      <xdr:colOff>409575</xdr:colOff>
      <xdr:row>32</xdr:row>
      <xdr:rowOff>159845</xdr:rowOff>
    </xdr:to>
    <xdr:sp macro="" textlink="">
      <xdr:nvSpPr>
        <xdr:cNvPr id="80" name="円/楕円 79"/>
        <xdr:cNvSpPr/>
      </xdr:nvSpPr>
      <xdr:spPr>
        <a:xfrm>
          <a:off x="3746500" y="55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4922</xdr:rowOff>
    </xdr:from>
    <xdr:ext cx="534377" cy="259045"/>
    <xdr:sp macro="" textlink="">
      <xdr:nvSpPr>
        <xdr:cNvPr id="81" name="テキスト ボックス 80"/>
        <xdr:cNvSpPr txBox="1"/>
      </xdr:nvSpPr>
      <xdr:spPr>
        <a:xfrm>
          <a:off x="3530111" y="531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59868</xdr:rowOff>
    </xdr:from>
    <xdr:to>
      <xdr:col>4</xdr:col>
      <xdr:colOff>206375</xdr:colOff>
      <xdr:row>32</xdr:row>
      <xdr:rowOff>161468</xdr:rowOff>
    </xdr:to>
    <xdr:sp macro="" textlink="">
      <xdr:nvSpPr>
        <xdr:cNvPr id="82" name="円/楕円 81"/>
        <xdr:cNvSpPr/>
      </xdr:nvSpPr>
      <xdr:spPr>
        <a:xfrm>
          <a:off x="2857500" y="554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6545</xdr:rowOff>
    </xdr:from>
    <xdr:ext cx="534377" cy="259045"/>
    <xdr:sp macro="" textlink="">
      <xdr:nvSpPr>
        <xdr:cNvPr id="83" name="テキスト ボックス 82"/>
        <xdr:cNvSpPr txBox="1"/>
      </xdr:nvSpPr>
      <xdr:spPr>
        <a:xfrm>
          <a:off x="2641111" y="532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66,270</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163766</xdr:rowOff>
    </xdr:from>
    <xdr:to>
      <xdr:col>3</xdr:col>
      <xdr:colOff>3175</xdr:colOff>
      <xdr:row>33</xdr:row>
      <xdr:rowOff>93916</xdr:rowOff>
    </xdr:to>
    <xdr:sp macro="" textlink="">
      <xdr:nvSpPr>
        <xdr:cNvPr id="84" name="円/楕円 83"/>
        <xdr:cNvSpPr/>
      </xdr:nvSpPr>
      <xdr:spPr>
        <a:xfrm>
          <a:off x="1968500" y="565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110443</xdr:rowOff>
    </xdr:from>
    <xdr:ext cx="534377" cy="259045"/>
    <xdr:sp macro="" textlink="">
      <xdr:nvSpPr>
        <xdr:cNvPr id="85" name="テキスト ボックス 84"/>
        <xdr:cNvSpPr txBox="1"/>
      </xdr:nvSpPr>
      <xdr:spPr>
        <a:xfrm>
          <a:off x="1752111" y="542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48872</xdr:rowOff>
    </xdr:from>
    <xdr:to>
      <xdr:col>1</xdr:col>
      <xdr:colOff>485775</xdr:colOff>
      <xdr:row>32</xdr:row>
      <xdr:rowOff>150472</xdr:rowOff>
    </xdr:to>
    <xdr:sp macro="" textlink="">
      <xdr:nvSpPr>
        <xdr:cNvPr id="86" name="円/楕円 85"/>
        <xdr:cNvSpPr/>
      </xdr:nvSpPr>
      <xdr:spPr>
        <a:xfrm>
          <a:off x="1079500" y="553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166999</xdr:rowOff>
    </xdr:from>
    <xdr:ext cx="534377" cy="259045"/>
    <xdr:sp macro="" textlink="">
      <xdr:nvSpPr>
        <xdr:cNvPr id="87" name="テキスト ボックス 86"/>
        <xdr:cNvSpPr txBox="1"/>
      </xdr:nvSpPr>
      <xdr:spPr>
        <a:xfrm>
          <a:off x="863111" y="53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64,779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72149</xdr:rowOff>
    </xdr:from>
    <xdr:to>
      <xdr:col>6</xdr:col>
      <xdr:colOff>511175</xdr:colOff>
      <xdr:row>54</xdr:row>
      <xdr:rowOff>108839</xdr:rowOff>
    </xdr:to>
    <xdr:cxnSp macro="">
      <xdr:nvCxnSpPr>
        <xdr:cNvPr id="117" name="直線コネクタ 116"/>
        <xdr:cNvCxnSpPr/>
      </xdr:nvCxnSpPr>
      <xdr:spPr>
        <a:xfrm flipV="1">
          <a:off x="3797300" y="9330449"/>
          <a:ext cx="8382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156557</xdr:rowOff>
    </xdr:from>
    <xdr:ext cx="534377" cy="259045"/>
    <xdr:sp macro="" textlink="">
      <xdr:nvSpPr>
        <xdr:cNvPr id="118" name="物件費平均値テキスト"/>
        <xdr:cNvSpPr txBox="1"/>
      </xdr:nvSpPr>
      <xdr:spPr>
        <a:xfrm>
          <a:off x="4686300" y="9414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102362</xdr:rowOff>
    </xdr:from>
    <xdr:to>
      <xdr:col>5</xdr:col>
      <xdr:colOff>358775</xdr:colOff>
      <xdr:row>54</xdr:row>
      <xdr:rowOff>108839</xdr:rowOff>
    </xdr:to>
    <xdr:cxnSp macro="">
      <xdr:nvCxnSpPr>
        <xdr:cNvPr id="120" name="直線コネクタ 119"/>
        <xdr:cNvCxnSpPr/>
      </xdr:nvCxnSpPr>
      <xdr:spPr>
        <a:xfrm>
          <a:off x="2908300" y="936066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117162</xdr:rowOff>
    </xdr:from>
    <xdr:ext cx="534377" cy="259045"/>
    <xdr:sp macro="" textlink="">
      <xdr:nvSpPr>
        <xdr:cNvPr id="122" name="テキスト ボックス 121"/>
        <xdr:cNvSpPr txBox="1"/>
      </xdr:nvSpPr>
      <xdr:spPr>
        <a:xfrm>
          <a:off x="3530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102362</xdr:rowOff>
    </xdr:from>
    <xdr:to>
      <xdr:col>4</xdr:col>
      <xdr:colOff>155575</xdr:colOff>
      <xdr:row>55</xdr:row>
      <xdr:rowOff>69253</xdr:rowOff>
    </xdr:to>
    <xdr:cxnSp macro="">
      <xdr:nvCxnSpPr>
        <xdr:cNvPr id="123" name="直線コネクタ 122"/>
        <xdr:cNvCxnSpPr/>
      </xdr:nvCxnSpPr>
      <xdr:spPr>
        <a:xfrm flipV="1">
          <a:off x="2019300" y="9360662"/>
          <a:ext cx="889000" cy="13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164025</xdr:rowOff>
    </xdr:from>
    <xdr:ext cx="534377" cy="259045"/>
    <xdr:sp macro="" textlink="">
      <xdr:nvSpPr>
        <xdr:cNvPr id="125" name="テキスト ボックス 124"/>
        <xdr:cNvSpPr txBox="1"/>
      </xdr:nvSpPr>
      <xdr:spPr>
        <a:xfrm>
          <a:off x="2641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38316</xdr:rowOff>
    </xdr:from>
    <xdr:to>
      <xdr:col>2</xdr:col>
      <xdr:colOff>638175</xdr:colOff>
      <xdr:row>55</xdr:row>
      <xdr:rowOff>69253</xdr:rowOff>
    </xdr:to>
    <xdr:cxnSp macro="">
      <xdr:nvCxnSpPr>
        <xdr:cNvPr id="126" name="直線コネクタ 125"/>
        <xdr:cNvCxnSpPr/>
      </xdr:nvCxnSpPr>
      <xdr:spPr>
        <a:xfrm>
          <a:off x="1130300" y="9468066"/>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114761</xdr:rowOff>
    </xdr:from>
    <xdr:ext cx="534377" cy="259045"/>
    <xdr:sp macro="" textlink="">
      <xdr:nvSpPr>
        <xdr:cNvPr id="128" name="テキスト ボックス 127"/>
        <xdr:cNvSpPr txBox="1"/>
      </xdr:nvSpPr>
      <xdr:spPr>
        <a:xfrm>
          <a:off x="1752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118533</xdr:rowOff>
    </xdr:from>
    <xdr:ext cx="534377" cy="259045"/>
    <xdr:sp macro="" textlink="">
      <xdr:nvSpPr>
        <xdr:cNvPr id="130" name="テキスト ボックス 129"/>
        <xdr:cNvSpPr txBox="1"/>
      </xdr:nvSpPr>
      <xdr:spPr>
        <a:xfrm>
          <a:off x="863111" y="97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21349</xdr:rowOff>
    </xdr:from>
    <xdr:to>
      <xdr:col>6</xdr:col>
      <xdr:colOff>561975</xdr:colOff>
      <xdr:row>54</xdr:row>
      <xdr:rowOff>122949</xdr:rowOff>
    </xdr:to>
    <xdr:sp macro="" textlink="">
      <xdr:nvSpPr>
        <xdr:cNvPr id="136" name="円/楕円 135"/>
        <xdr:cNvSpPr/>
      </xdr:nvSpPr>
      <xdr:spPr>
        <a:xfrm>
          <a:off x="4584700" y="92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44226</xdr:rowOff>
    </xdr:from>
    <xdr:ext cx="534377" cy="259045"/>
    <xdr:sp macro="" textlink="">
      <xdr:nvSpPr>
        <xdr:cNvPr id="137" name="物件費該当値テキスト"/>
        <xdr:cNvSpPr txBox="1"/>
      </xdr:nvSpPr>
      <xdr:spPr>
        <a:xfrm>
          <a:off x="4686300" y="913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51,773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58039</xdr:rowOff>
    </xdr:from>
    <xdr:to>
      <xdr:col>5</xdr:col>
      <xdr:colOff>409575</xdr:colOff>
      <xdr:row>54</xdr:row>
      <xdr:rowOff>159639</xdr:rowOff>
    </xdr:to>
    <xdr:sp macro="" textlink="">
      <xdr:nvSpPr>
        <xdr:cNvPr id="138" name="円/楕円 137"/>
        <xdr:cNvSpPr/>
      </xdr:nvSpPr>
      <xdr:spPr>
        <a:xfrm>
          <a:off x="3746500" y="931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4716</xdr:rowOff>
    </xdr:from>
    <xdr:ext cx="534377" cy="259045"/>
    <xdr:sp macro="" textlink="">
      <xdr:nvSpPr>
        <xdr:cNvPr id="139" name="テキスト ボックス 138"/>
        <xdr:cNvSpPr txBox="1"/>
      </xdr:nvSpPr>
      <xdr:spPr>
        <a:xfrm>
          <a:off x="3530111" y="909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51562</xdr:rowOff>
    </xdr:from>
    <xdr:to>
      <xdr:col>4</xdr:col>
      <xdr:colOff>206375</xdr:colOff>
      <xdr:row>54</xdr:row>
      <xdr:rowOff>153162</xdr:rowOff>
    </xdr:to>
    <xdr:sp macro="" textlink="">
      <xdr:nvSpPr>
        <xdr:cNvPr id="140" name="円/楕円 139"/>
        <xdr:cNvSpPr/>
      </xdr:nvSpPr>
      <xdr:spPr>
        <a:xfrm>
          <a:off x="2857500" y="930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169689</xdr:rowOff>
    </xdr:from>
    <xdr:ext cx="534377" cy="259045"/>
    <xdr:sp macro="" textlink="">
      <xdr:nvSpPr>
        <xdr:cNvPr id="141" name="テキスト ボックス 140"/>
        <xdr:cNvSpPr txBox="1"/>
      </xdr:nvSpPr>
      <xdr:spPr>
        <a:xfrm>
          <a:off x="2641111" y="90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50,980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18453</xdr:rowOff>
    </xdr:from>
    <xdr:to>
      <xdr:col>3</xdr:col>
      <xdr:colOff>3175</xdr:colOff>
      <xdr:row>55</xdr:row>
      <xdr:rowOff>120053</xdr:rowOff>
    </xdr:to>
    <xdr:sp macro="" textlink="">
      <xdr:nvSpPr>
        <xdr:cNvPr id="142" name="円/楕円 141"/>
        <xdr:cNvSpPr/>
      </xdr:nvSpPr>
      <xdr:spPr>
        <a:xfrm>
          <a:off x="1968500" y="944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136580</xdr:rowOff>
    </xdr:from>
    <xdr:ext cx="534377" cy="259045"/>
    <xdr:sp macro="" textlink="">
      <xdr:nvSpPr>
        <xdr:cNvPr id="143" name="テキスト ボックス 142"/>
        <xdr:cNvSpPr txBox="1"/>
      </xdr:nvSpPr>
      <xdr:spPr>
        <a:xfrm>
          <a:off x="1752111" y="922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47,349</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158966</xdr:rowOff>
    </xdr:from>
    <xdr:to>
      <xdr:col>1</xdr:col>
      <xdr:colOff>485775</xdr:colOff>
      <xdr:row>55</xdr:row>
      <xdr:rowOff>89116</xdr:rowOff>
    </xdr:to>
    <xdr:sp macro="" textlink="">
      <xdr:nvSpPr>
        <xdr:cNvPr id="144" name="円/楕円 143"/>
        <xdr:cNvSpPr/>
      </xdr:nvSpPr>
      <xdr:spPr>
        <a:xfrm>
          <a:off x="1079500" y="94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105643</xdr:rowOff>
    </xdr:from>
    <xdr:ext cx="534377" cy="259045"/>
    <xdr:sp macro="" textlink="">
      <xdr:nvSpPr>
        <xdr:cNvPr id="145" name="テキスト ボックス 144"/>
        <xdr:cNvSpPr txBox="1"/>
      </xdr:nvSpPr>
      <xdr:spPr>
        <a:xfrm>
          <a:off x="863111" y="919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87427</xdr:rowOff>
    </xdr:from>
    <xdr:to>
      <xdr:col>6</xdr:col>
      <xdr:colOff>511175</xdr:colOff>
      <xdr:row>77</xdr:row>
      <xdr:rowOff>89866</xdr:rowOff>
    </xdr:to>
    <xdr:cxnSp macro="">
      <xdr:nvCxnSpPr>
        <xdr:cNvPr id="174" name="直線コネクタ 173"/>
        <xdr:cNvCxnSpPr/>
      </xdr:nvCxnSpPr>
      <xdr:spPr>
        <a:xfrm>
          <a:off x="3797300" y="13289077"/>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12640</xdr:rowOff>
    </xdr:from>
    <xdr:ext cx="469744" cy="259045"/>
    <xdr:sp macro="" textlink="">
      <xdr:nvSpPr>
        <xdr:cNvPr id="175" name="維持補修費平均値テキスト"/>
        <xdr:cNvSpPr txBox="1"/>
      </xdr:nvSpPr>
      <xdr:spPr>
        <a:xfrm>
          <a:off x="4686300" y="1304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12064</xdr:rowOff>
    </xdr:from>
    <xdr:to>
      <xdr:col>5</xdr:col>
      <xdr:colOff>358775</xdr:colOff>
      <xdr:row>77</xdr:row>
      <xdr:rowOff>87427</xdr:rowOff>
    </xdr:to>
    <xdr:cxnSp macro="">
      <xdr:nvCxnSpPr>
        <xdr:cNvPr id="177" name="直線コネクタ 176"/>
        <xdr:cNvCxnSpPr/>
      </xdr:nvCxnSpPr>
      <xdr:spPr>
        <a:xfrm>
          <a:off x="2908300" y="13213714"/>
          <a:ext cx="889000" cy="7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131666</xdr:rowOff>
    </xdr:from>
    <xdr:ext cx="469744" cy="259045"/>
    <xdr:sp macro="" textlink="">
      <xdr:nvSpPr>
        <xdr:cNvPr id="179" name="テキスト ボックス 178"/>
        <xdr:cNvSpPr txBox="1"/>
      </xdr:nvSpPr>
      <xdr:spPr>
        <a:xfrm>
          <a:off x="3562427" y="1299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12064</xdr:rowOff>
    </xdr:from>
    <xdr:to>
      <xdr:col>4</xdr:col>
      <xdr:colOff>155575</xdr:colOff>
      <xdr:row>77</xdr:row>
      <xdr:rowOff>81483</xdr:rowOff>
    </xdr:to>
    <xdr:cxnSp macro="">
      <xdr:nvCxnSpPr>
        <xdr:cNvPr id="180" name="直線コネクタ 179"/>
        <xdr:cNvCxnSpPr/>
      </xdr:nvCxnSpPr>
      <xdr:spPr>
        <a:xfrm flipV="1">
          <a:off x="2019300" y="13213714"/>
          <a:ext cx="8890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95445</xdr:rowOff>
    </xdr:from>
    <xdr:ext cx="469744" cy="259045"/>
    <xdr:sp macro="" textlink="">
      <xdr:nvSpPr>
        <xdr:cNvPr id="182" name="テキスト ボックス 181"/>
        <xdr:cNvSpPr txBox="1"/>
      </xdr:nvSpPr>
      <xdr:spPr>
        <a:xfrm>
          <a:off x="2673427" y="132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11607</xdr:rowOff>
    </xdr:from>
    <xdr:to>
      <xdr:col>2</xdr:col>
      <xdr:colOff>638175</xdr:colOff>
      <xdr:row>77</xdr:row>
      <xdr:rowOff>81483</xdr:rowOff>
    </xdr:to>
    <xdr:cxnSp macro="">
      <xdr:nvCxnSpPr>
        <xdr:cNvPr id="183" name="直線コネクタ 182"/>
        <xdr:cNvCxnSpPr/>
      </xdr:nvCxnSpPr>
      <xdr:spPr>
        <a:xfrm>
          <a:off x="1130300" y="13213257"/>
          <a:ext cx="889000" cy="6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140200</xdr:rowOff>
    </xdr:from>
    <xdr:ext cx="469744" cy="259045"/>
    <xdr:sp macro="" textlink="">
      <xdr:nvSpPr>
        <xdr:cNvPr id="185" name="テキスト ボックス 184"/>
        <xdr:cNvSpPr txBox="1"/>
      </xdr:nvSpPr>
      <xdr:spPr>
        <a:xfrm>
          <a:off x="1784427" y="129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114952</xdr:rowOff>
    </xdr:from>
    <xdr:ext cx="469744" cy="259045"/>
    <xdr:sp macro="" textlink="">
      <xdr:nvSpPr>
        <xdr:cNvPr id="187" name="テキスト ボックス 186"/>
        <xdr:cNvSpPr txBox="1"/>
      </xdr:nvSpPr>
      <xdr:spPr>
        <a:xfrm>
          <a:off x="895427" y="133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39066</xdr:rowOff>
    </xdr:from>
    <xdr:to>
      <xdr:col>6</xdr:col>
      <xdr:colOff>561975</xdr:colOff>
      <xdr:row>77</xdr:row>
      <xdr:rowOff>140666</xdr:rowOff>
    </xdr:to>
    <xdr:sp macro="" textlink="">
      <xdr:nvSpPr>
        <xdr:cNvPr id="193" name="円/楕円 192"/>
        <xdr:cNvSpPr/>
      </xdr:nvSpPr>
      <xdr:spPr>
        <a:xfrm>
          <a:off x="4584700" y="132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17493</xdr:rowOff>
    </xdr:from>
    <xdr:ext cx="469744" cy="259045"/>
    <xdr:sp macro="" textlink="">
      <xdr:nvSpPr>
        <xdr:cNvPr id="194" name="維持補修費該当値テキスト"/>
        <xdr:cNvSpPr txBox="1"/>
      </xdr:nvSpPr>
      <xdr:spPr>
        <a:xfrm>
          <a:off x="4686300" y="13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36627</xdr:rowOff>
    </xdr:from>
    <xdr:to>
      <xdr:col>5</xdr:col>
      <xdr:colOff>409575</xdr:colOff>
      <xdr:row>77</xdr:row>
      <xdr:rowOff>138227</xdr:rowOff>
    </xdr:to>
    <xdr:sp macro="" textlink="">
      <xdr:nvSpPr>
        <xdr:cNvPr id="195" name="円/楕円 194"/>
        <xdr:cNvSpPr/>
      </xdr:nvSpPr>
      <xdr:spPr>
        <a:xfrm>
          <a:off x="3746500" y="1323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129354</xdr:rowOff>
    </xdr:from>
    <xdr:ext cx="469744" cy="259045"/>
    <xdr:sp macro="" textlink="">
      <xdr:nvSpPr>
        <xdr:cNvPr id="196" name="テキスト ボックス 195"/>
        <xdr:cNvSpPr txBox="1"/>
      </xdr:nvSpPr>
      <xdr:spPr>
        <a:xfrm>
          <a:off x="3562427" y="1333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132714</xdr:rowOff>
    </xdr:from>
    <xdr:to>
      <xdr:col>4</xdr:col>
      <xdr:colOff>206375</xdr:colOff>
      <xdr:row>77</xdr:row>
      <xdr:rowOff>62864</xdr:rowOff>
    </xdr:to>
    <xdr:sp macro="" textlink="">
      <xdr:nvSpPr>
        <xdr:cNvPr id="197" name="円/楕円 196"/>
        <xdr:cNvSpPr/>
      </xdr:nvSpPr>
      <xdr:spPr>
        <a:xfrm>
          <a:off x="2857500" y="131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79392</xdr:rowOff>
    </xdr:from>
    <xdr:ext cx="469744" cy="259045"/>
    <xdr:sp macro="" textlink="">
      <xdr:nvSpPr>
        <xdr:cNvPr id="198" name="テキスト ボックス 197"/>
        <xdr:cNvSpPr txBox="1"/>
      </xdr:nvSpPr>
      <xdr:spPr>
        <a:xfrm>
          <a:off x="2673427" y="1293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30683</xdr:rowOff>
    </xdr:from>
    <xdr:to>
      <xdr:col>3</xdr:col>
      <xdr:colOff>3175</xdr:colOff>
      <xdr:row>77</xdr:row>
      <xdr:rowOff>132283</xdr:rowOff>
    </xdr:to>
    <xdr:sp macro="" textlink="">
      <xdr:nvSpPr>
        <xdr:cNvPr id="199" name="円/楕円 198"/>
        <xdr:cNvSpPr/>
      </xdr:nvSpPr>
      <xdr:spPr>
        <a:xfrm>
          <a:off x="1968500" y="1323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123410</xdr:rowOff>
    </xdr:from>
    <xdr:ext cx="469744" cy="259045"/>
    <xdr:sp macro="" textlink="">
      <xdr:nvSpPr>
        <xdr:cNvPr id="200" name="テキスト ボックス 199"/>
        <xdr:cNvSpPr txBox="1"/>
      </xdr:nvSpPr>
      <xdr:spPr>
        <a:xfrm>
          <a:off x="1784427" y="133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132257</xdr:rowOff>
    </xdr:from>
    <xdr:to>
      <xdr:col>1</xdr:col>
      <xdr:colOff>485775</xdr:colOff>
      <xdr:row>77</xdr:row>
      <xdr:rowOff>62407</xdr:rowOff>
    </xdr:to>
    <xdr:sp macro="" textlink="">
      <xdr:nvSpPr>
        <xdr:cNvPr id="201" name="円/楕円 200"/>
        <xdr:cNvSpPr/>
      </xdr:nvSpPr>
      <xdr:spPr>
        <a:xfrm>
          <a:off x="1079500" y="131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78935</xdr:rowOff>
    </xdr:from>
    <xdr:ext cx="469744" cy="259045"/>
    <xdr:sp macro="" textlink="">
      <xdr:nvSpPr>
        <xdr:cNvPr id="202" name="テキスト ボックス 201"/>
        <xdr:cNvSpPr txBox="1"/>
      </xdr:nvSpPr>
      <xdr:spPr>
        <a:xfrm>
          <a:off x="895427" y="129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106381</xdr:rowOff>
    </xdr:from>
    <xdr:to>
      <xdr:col>6</xdr:col>
      <xdr:colOff>511175</xdr:colOff>
      <xdr:row>95</xdr:row>
      <xdr:rowOff>156483</xdr:rowOff>
    </xdr:to>
    <xdr:cxnSp macro="">
      <xdr:nvCxnSpPr>
        <xdr:cNvPr id="232" name="直線コネクタ 231"/>
        <xdr:cNvCxnSpPr/>
      </xdr:nvCxnSpPr>
      <xdr:spPr>
        <a:xfrm flipV="1">
          <a:off x="3797300" y="16394131"/>
          <a:ext cx="838200" cy="5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76833</xdr:rowOff>
    </xdr:from>
    <xdr:ext cx="534377" cy="259045"/>
    <xdr:sp macro="" textlink="">
      <xdr:nvSpPr>
        <xdr:cNvPr id="233" name="扶助費平均値テキスト"/>
        <xdr:cNvSpPr txBox="1"/>
      </xdr:nvSpPr>
      <xdr:spPr>
        <a:xfrm>
          <a:off x="4686300" y="16364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156483</xdr:rowOff>
    </xdr:from>
    <xdr:to>
      <xdr:col>5</xdr:col>
      <xdr:colOff>358775</xdr:colOff>
      <xdr:row>96</xdr:row>
      <xdr:rowOff>40182</xdr:rowOff>
    </xdr:to>
    <xdr:cxnSp macro="">
      <xdr:nvCxnSpPr>
        <xdr:cNvPr id="235" name="直線コネクタ 234"/>
        <xdr:cNvCxnSpPr/>
      </xdr:nvCxnSpPr>
      <xdr:spPr>
        <a:xfrm flipV="1">
          <a:off x="2908300" y="16444233"/>
          <a:ext cx="889000" cy="5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75823</xdr:rowOff>
    </xdr:from>
    <xdr:ext cx="534377" cy="259045"/>
    <xdr:sp macro="" textlink="">
      <xdr:nvSpPr>
        <xdr:cNvPr id="237" name="テキスト ボックス 236"/>
        <xdr:cNvSpPr txBox="1"/>
      </xdr:nvSpPr>
      <xdr:spPr>
        <a:xfrm>
          <a:off x="3530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40182</xdr:rowOff>
    </xdr:from>
    <xdr:to>
      <xdr:col>4</xdr:col>
      <xdr:colOff>155575</xdr:colOff>
      <xdr:row>96</xdr:row>
      <xdr:rowOff>152330</xdr:rowOff>
    </xdr:to>
    <xdr:cxnSp macro="">
      <xdr:nvCxnSpPr>
        <xdr:cNvPr id="238" name="直線コネクタ 237"/>
        <xdr:cNvCxnSpPr/>
      </xdr:nvCxnSpPr>
      <xdr:spPr>
        <a:xfrm flipV="1">
          <a:off x="2019300" y="16499382"/>
          <a:ext cx="889000" cy="1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141127</xdr:rowOff>
    </xdr:from>
    <xdr:ext cx="534377" cy="259045"/>
    <xdr:sp macro="" textlink="">
      <xdr:nvSpPr>
        <xdr:cNvPr id="240" name="テキスト ボックス 239"/>
        <xdr:cNvSpPr txBox="1"/>
      </xdr:nvSpPr>
      <xdr:spPr>
        <a:xfrm>
          <a:off x="2641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152330</xdr:rowOff>
    </xdr:from>
    <xdr:to>
      <xdr:col>2</xdr:col>
      <xdr:colOff>638175</xdr:colOff>
      <xdr:row>96</xdr:row>
      <xdr:rowOff>170466</xdr:rowOff>
    </xdr:to>
    <xdr:cxnSp macro="">
      <xdr:nvCxnSpPr>
        <xdr:cNvPr id="241" name="直線コネクタ 240"/>
        <xdr:cNvCxnSpPr/>
      </xdr:nvCxnSpPr>
      <xdr:spPr>
        <a:xfrm flipV="1">
          <a:off x="1130300" y="16611530"/>
          <a:ext cx="8890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66603</xdr:rowOff>
    </xdr:from>
    <xdr:ext cx="534377" cy="259045"/>
    <xdr:sp macro="" textlink="">
      <xdr:nvSpPr>
        <xdr:cNvPr id="243" name="テキスト ボックス 242"/>
        <xdr:cNvSpPr txBox="1"/>
      </xdr:nvSpPr>
      <xdr:spPr>
        <a:xfrm>
          <a:off x="1752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97235</xdr:rowOff>
    </xdr:from>
    <xdr:ext cx="534377" cy="259045"/>
    <xdr:sp macro="" textlink="">
      <xdr:nvSpPr>
        <xdr:cNvPr id="245" name="テキスト ボックス 244"/>
        <xdr:cNvSpPr txBox="1"/>
      </xdr:nvSpPr>
      <xdr:spPr>
        <a:xfrm>
          <a:off x="863111" y="167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55581</xdr:rowOff>
    </xdr:from>
    <xdr:to>
      <xdr:col>6</xdr:col>
      <xdr:colOff>561975</xdr:colOff>
      <xdr:row>95</xdr:row>
      <xdr:rowOff>157181</xdr:rowOff>
    </xdr:to>
    <xdr:sp macro="" textlink="">
      <xdr:nvSpPr>
        <xdr:cNvPr id="251" name="円/楕円 250"/>
        <xdr:cNvSpPr/>
      </xdr:nvSpPr>
      <xdr:spPr>
        <a:xfrm>
          <a:off x="4584700" y="163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78458</xdr:rowOff>
    </xdr:from>
    <xdr:ext cx="534377" cy="259045"/>
    <xdr:sp macro="" textlink="">
      <xdr:nvSpPr>
        <xdr:cNvPr id="252" name="扶助費該当値テキスト"/>
        <xdr:cNvSpPr txBox="1"/>
      </xdr:nvSpPr>
      <xdr:spPr>
        <a:xfrm>
          <a:off x="4686300" y="1619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92,749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105683</xdr:rowOff>
    </xdr:from>
    <xdr:to>
      <xdr:col>5</xdr:col>
      <xdr:colOff>409575</xdr:colOff>
      <xdr:row>96</xdr:row>
      <xdr:rowOff>35833</xdr:rowOff>
    </xdr:to>
    <xdr:sp macro="" textlink="">
      <xdr:nvSpPr>
        <xdr:cNvPr id="253" name="円/楕円 252"/>
        <xdr:cNvSpPr/>
      </xdr:nvSpPr>
      <xdr:spPr>
        <a:xfrm>
          <a:off x="3746500" y="1639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52360</xdr:rowOff>
    </xdr:from>
    <xdr:ext cx="534377" cy="259045"/>
    <xdr:sp macro="" textlink="">
      <xdr:nvSpPr>
        <xdr:cNvPr id="254" name="テキスト ボックス 253"/>
        <xdr:cNvSpPr txBox="1"/>
      </xdr:nvSpPr>
      <xdr:spPr>
        <a:xfrm>
          <a:off x="3530111" y="1616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90,119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160832</xdr:rowOff>
    </xdr:from>
    <xdr:to>
      <xdr:col>4</xdr:col>
      <xdr:colOff>206375</xdr:colOff>
      <xdr:row>96</xdr:row>
      <xdr:rowOff>90982</xdr:rowOff>
    </xdr:to>
    <xdr:sp macro="" textlink="">
      <xdr:nvSpPr>
        <xdr:cNvPr id="255" name="円/楕円 254"/>
        <xdr:cNvSpPr/>
      </xdr:nvSpPr>
      <xdr:spPr>
        <a:xfrm>
          <a:off x="2857500" y="164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107509</xdr:rowOff>
    </xdr:from>
    <xdr:ext cx="534377" cy="259045"/>
    <xdr:sp macro="" textlink="">
      <xdr:nvSpPr>
        <xdr:cNvPr id="256" name="テキスト ボックス 255"/>
        <xdr:cNvSpPr txBox="1"/>
      </xdr:nvSpPr>
      <xdr:spPr>
        <a:xfrm>
          <a:off x="2641111" y="162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87,224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101530</xdr:rowOff>
    </xdr:from>
    <xdr:to>
      <xdr:col>3</xdr:col>
      <xdr:colOff>3175</xdr:colOff>
      <xdr:row>97</xdr:row>
      <xdr:rowOff>31680</xdr:rowOff>
    </xdr:to>
    <xdr:sp macro="" textlink="">
      <xdr:nvSpPr>
        <xdr:cNvPr id="257" name="円/楕円 256"/>
        <xdr:cNvSpPr/>
      </xdr:nvSpPr>
      <xdr:spPr>
        <a:xfrm>
          <a:off x="1968500" y="165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48207</xdr:rowOff>
    </xdr:from>
    <xdr:ext cx="534377" cy="259045"/>
    <xdr:sp macro="" textlink="">
      <xdr:nvSpPr>
        <xdr:cNvPr id="258" name="テキスト ボックス 257"/>
        <xdr:cNvSpPr txBox="1"/>
      </xdr:nvSpPr>
      <xdr:spPr>
        <a:xfrm>
          <a:off x="1752111" y="1633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81,337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119666</xdr:rowOff>
    </xdr:from>
    <xdr:to>
      <xdr:col>1</xdr:col>
      <xdr:colOff>485775</xdr:colOff>
      <xdr:row>97</xdr:row>
      <xdr:rowOff>49816</xdr:rowOff>
    </xdr:to>
    <xdr:sp macro="" textlink="">
      <xdr:nvSpPr>
        <xdr:cNvPr id="259" name="円/楕円 258"/>
        <xdr:cNvSpPr/>
      </xdr:nvSpPr>
      <xdr:spPr>
        <a:xfrm>
          <a:off x="1079500" y="1657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66343</xdr:rowOff>
    </xdr:from>
    <xdr:ext cx="534377" cy="259045"/>
    <xdr:sp macro="" textlink="">
      <xdr:nvSpPr>
        <xdr:cNvPr id="260" name="テキスト ボックス 259"/>
        <xdr:cNvSpPr txBox="1"/>
      </xdr:nvSpPr>
      <xdr:spPr>
        <a:xfrm>
          <a:off x="863111" y="1635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65,450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167665</xdr:rowOff>
    </xdr:from>
    <xdr:to>
      <xdr:col>15</xdr:col>
      <xdr:colOff>180975</xdr:colOff>
      <xdr:row>35</xdr:row>
      <xdr:rowOff>30010</xdr:rowOff>
    </xdr:to>
    <xdr:cxnSp macro="">
      <xdr:nvCxnSpPr>
        <xdr:cNvPr id="289" name="直線コネクタ 288"/>
        <xdr:cNvCxnSpPr/>
      </xdr:nvCxnSpPr>
      <xdr:spPr>
        <a:xfrm flipV="1">
          <a:off x="9639300" y="5996965"/>
          <a:ext cx="8382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55402</xdr:rowOff>
    </xdr:from>
    <xdr:ext cx="534377" cy="259045"/>
    <xdr:sp macro="" textlink="">
      <xdr:nvSpPr>
        <xdr:cNvPr id="290" name="補助費等平均値テキスト"/>
        <xdr:cNvSpPr txBox="1"/>
      </xdr:nvSpPr>
      <xdr:spPr>
        <a:xfrm>
          <a:off x="10528300" y="6056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30010</xdr:rowOff>
    </xdr:from>
    <xdr:to>
      <xdr:col>14</xdr:col>
      <xdr:colOff>28575</xdr:colOff>
      <xdr:row>35</xdr:row>
      <xdr:rowOff>100495</xdr:rowOff>
    </xdr:to>
    <xdr:cxnSp macro="">
      <xdr:nvCxnSpPr>
        <xdr:cNvPr id="292" name="直線コネクタ 291"/>
        <xdr:cNvCxnSpPr/>
      </xdr:nvCxnSpPr>
      <xdr:spPr>
        <a:xfrm flipV="1">
          <a:off x="8750300" y="603076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12806</xdr:rowOff>
    </xdr:from>
    <xdr:ext cx="534377" cy="259045"/>
    <xdr:sp macro="" textlink="">
      <xdr:nvSpPr>
        <xdr:cNvPr id="294" name="テキスト ボックス 293"/>
        <xdr:cNvSpPr txBox="1"/>
      </xdr:nvSpPr>
      <xdr:spPr>
        <a:xfrm>
          <a:off x="9372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95618</xdr:rowOff>
    </xdr:from>
    <xdr:to>
      <xdr:col>12</xdr:col>
      <xdr:colOff>511175</xdr:colOff>
      <xdr:row>35</xdr:row>
      <xdr:rowOff>100495</xdr:rowOff>
    </xdr:to>
    <xdr:cxnSp macro="">
      <xdr:nvCxnSpPr>
        <xdr:cNvPr id="295" name="直線コネクタ 294"/>
        <xdr:cNvCxnSpPr/>
      </xdr:nvCxnSpPr>
      <xdr:spPr>
        <a:xfrm>
          <a:off x="7861300" y="6096368"/>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61441</xdr:rowOff>
    </xdr:from>
    <xdr:ext cx="534377" cy="259045"/>
    <xdr:sp macro="" textlink="">
      <xdr:nvSpPr>
        <xdr:cNvPr id="297" name="テキスト ボックス 296"/>
        <xdr:cNvSpPr txBox="1"/>
      </xdr:nvSpPr>
      <xdr:spPr>
        <a:xfrm>
          <a:off x="8483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95618</xdr:rowOff>
    </xdr:from>
    <xdr:to>
      <xdr:col>11</xdr:col>
      <xdr:colOff>307975</xdr:colOff>
      <xdr:row>35</xdr:row>
      <xdr:rowOff>103105</xdr:rowOff>
    </xdr:to>
    <xdr:cxnSp macro="">
      <xdr:nvCxnSpPr>
        <xdr:cNvPr id="298" name="直線コネクタ 297"/>
        <xdr:cNvCxnSpPr/>
      </xdr:nvCxnSpPr>
      <xdr:spPr>
        <a:xfrm flipV="1">
          <a:off x="6972300" y="6096368"/>
          <a:ext cx="889000" cy="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19569</xdr:rowOff>
    </xdr:from>
    <xdr:ext cx="534377" cy="259045"/>
    <xdr:sp macro="" textlink="">
      <xdr:nvSpPr>
        <xdr:cNvPr id="300" name="テキスト ボックス 299"/>
        <xdr:cNvSpPr txBox="1"/>
      </xdr:nvSpPr>
      <xdr:spPr>
        <a:xfrm>
          <a:off x="7594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80091</xdr:rowOff>
    </xdr:from>
    <xdr:ext cx="534377" cy="259045"/>
    <xdr:sp macro="" textlink="">
      <xdr:nvSpPr>
        <xdr:cNvPr id="302" name="テキスト ボックス 301"/>
        <xdr:cNvSpPr txBox="1"/>
      </xdr:nvSpPr>
      <xdr:spPr>
        <a:xfrm>
          <a:off x="6705111" y="62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116865</xdr:rowOff>
    </xdr:from>
    <xdr:to>
      <xdr:col>15</xdr:col>
      <xdr:colOff>231775</xdr:colOff>
      <xdr:row>35</xdr:row>
      <xdr:rowOff>47015</xdr:rowOff>
    </xdr:to>
    <xdr:sp macro="" textlink="">
      <xdr:nvSpPr>
        <xdr:cNvPr id="308" name="円/楕円 307"/>
        <xdr:cNvSpPr/>
      </xdr:nvSpPr>
      <xdr:spPr>
        <a:xfrm>
          <a:off x="10426700" y="59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139742</xdr:rowOff>
    </xdr:from>
    <xdr:ext cx="534377" cy="259045"/>
    <xdr:sp macro="" textlink="">
      <xdr:nvSpPr>
        <xdr:cNvPr id="309" name="補助費等該当値テキスト"/>
        <xdr:cNvSpPr txBox="1"/>
      </xdr:nvSpPr>
      <xdr:spPr>
        <a:xfrm>
          <a:off x="10528300" y="579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38,532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150660</xdr:rowOff>
    </xdr:from>
    <xdr:to>
      <xdr:col>14</xdr:col>
      <xdr:colOff>79375</xdr:colOff>
      <xdr:row>35</xdr:row>
      <xdr:rowOff>80810</xdr:rowOff>
    </xdr:to>
    <xdr:sp macro="" textlink="">
      <xdr:nvSpPr>
        <xdr:cNvPr id="310" name="円/楕円 309"/>
        <xdr:cNvSpPr/>
      </xdr:nvSpPr>
      <xdr:spPr>
        <a:xfrm>
          <a:off x="9588500" y="597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97337</xdr:rowOff>
    </xdr:from>
    <xdr:ext cx="534377" cy="259045"/>
    <xdr:sp macro="" textlink="">
      <xdr:nvSpPr>
        <xdr:cNvPr id="311" name="テキスト ボックス 310"/>
        <xdr:cNvSpPr txBox="1"/>
      </xdr:nvSpPr>
      <xdr:spPr>
        <a:xfrm>
          <a:off x="9372111" y="575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49695</xdr:rowOff>
    </xdr:from>
    <xdr:to>
      <xdr:col>12</xdr:col>
      <xdr:colOff>561975</xdr:colOff>
      <xdr:row>35</xdr:row>
      <xdr:rowOff>151295</xdr:rowOff>
    </xdr:to>
    <xdr:sp macro="" textlink="">
      <xdr:nvSpPr>
        <xdr:cNvPr id="312" name="円/楕円 311"/>
        <xdr:cNvSpPr/>
      </xdr:nvSpPr>
      <xdr:spPr>
        <a:xfrm>
          <a:off x="8699500" y="605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167822</xdr:rowOff>
    </xdr:from>
    <xdr:ext cx="534377" cy="259045"/>
    <xdr:sp macro="" textlink="">
      <xdr:nvSpPr>
        <xdr:cNvPr id="313" name="テキスト ボックス 312"/>
        <xdr:cNvSpPr txBox="1"/>
      </xdr:nvSpPr>
      <xdr:spPr>
        <a:xfrm>
          <a:off x="8483111" y="582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33,058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44818</xdr:rowOff>
    </xdr:from>
    <xdr:to>
      <xdr:col>11</xdr:col>
      <xdr:colOff>358775</xdr:colOff>
      <xdr:row>35</xdr:row>
      <xdr:rowOff>146418</xdr:rowOff>
    </xdr:to>
    <xdr:sp macro="" textlink="">
      <xdr:nvSpPr>
        <xdr:cNvPr id="314" name="円/楕円 313"/>
        <xdr:cNvSpPr/>
      </xdr:nvSpPr>
      <xdr:spPr>
        <a:xfrm>
          <a:off x="7810500" y="60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162945</xdr:rowOff>
    </xdr:from>
    <xdr:ext cx="534377" cy="259045"/>
    <xdr:sp macro="" textlink="">
      <xdr:nvSpPr>
        <xdr:cNvPr id="315" name="テキスト ボックス 314"/>
        <xdr:cNvSpPr txBox="1"/>
      </xdr:nvSpPr>
      <xdr:spPr>
        <a:xfrm>
          <a:off x="7594111" y="582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52305</xdr:rowOff>
    </xdr:from>
    <xdr:to>
      <xdr:col>10</xdr:col>
      <xdr:colOff>155575</xdr:colOff>
      <xdr:row>35</xdr:row>
      <xdr:rowOff>153905</xdr:rowOff>
    </xdr:to>
    <xdr:sp macro="" textlink="">
      <xdr:nvSpPr>
        <xdr:cNvPr id="316" name="円/楕円 315"/>
        <xdr:cNvSpPr/>
      </xdr:nvSpPr>
      <xdr:spPr>
        <a:xfrm>
          <a:off x="6921500" y="605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170432</xdr:rowOff>
    </xdr:from>
    <xdr:ext cx="534377" cy="259045"/>
    <xdr:sp macro="" textlink="">
      <xdr:nvSpPr>
        <xdr:cNvPr id="317" name="テキスト ボックス 316"/>
        <xdr:cNvSpPr txBox="1"/>
      </xdr:nvSpPr>
      <xdr:spPr>
        <a:xfrm>
          <a:off x="6705111" y="582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126164</xdr:rowOff>
    </xdr:from>
    <xdr:to>
      <xdr:col>15</xdr:col>
      <xdr:colOff>180975</xdr:colOff>
      <xdr:row>57</xdr:row>
      <xdr:rowOff>13741</xdr:rowOff>
    </xdr:to>
    <xdr:cxnSp macro="">
      <xdr:nvCxnSpPr>
        <xdr:cNvPr id="349" name="直線コネクタ 348"/>
        <xdr:cNvCxnSpPr/>
      </xdr:nvCxnSpPr>
      <xdr:spPr>
        <a:xfrm>
          <a:off x="9639300" y="9213014"/>
          <a:ext cx="838200" cy="57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690</xdr:rowOff>
    </xdr:from>
    <xdr:ext cx="534377" cy="259045"/>
    <xdr:sp macro="" textlink="">
      <xdr:nvSpPr>
        <xdr:cNvPr id="350" name="普通建設事業費平均値テキスト"/>
        <xdr:cNvSpPr txBox="1"/>
      </xdr:nvSpPr>
      <xdr:spPr>
        <a:xfrm>
          <a:off x="10528300" y="977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126164</xdr:rowOff>
    </xdr:from>
    <xdr:to>
      <xdr:col>14</xdr:col>
      <xdr:colOff>28575</xdr:colOff>
      <xdr:row>55</xdr:row>
      <xdr:rowOff>55412</xdr:rowOff>
    </xdr:to>
    <xdr:cxnSp macro="">
      <xdr:nvCxnSpPr>
        <xdr:cNvPr id="352" name="直線コネクタ 351"/>
        <xdr:cNvCxnSpPr/>
      </xdr:nvCxnSpPr>
      <xdr:spPr>
        <a:xfrm flipV="1">
          <a:off x="8750300" y="9213014"/>
          <a:ext cx="889000" cy="27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99103</xdr:rowOff>
    </xdr:from>
    <xdr:ext cx="534377" cy="259045"/>
    <xdr:sp macro="" textlink="">
      <xdr:nvSpPr>
        <xdr:cNvPr id="354" name="テキスト ボックス 353"/>
        <xdr:cNvSpPr txBox="1"/>
      </xdr:nvSpPr>
      <xdr:spPr>
        <a:xfrm>
          <a:off x="9372111" y="98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44455</xdr:rowOff>
    </xdr:from>
    <xdr:to>
      <xdr:col>12</xdr:col>
      <xdr:colOff>511175</xdr:colOff>
      <xdr:row>55</xdr:row>
      <xdr:rowOff>55412</xdr:rowOff>
    </xdr:to>
    <xdr:cxnSp macro="">
      <xdr:nvCxnSpPr>
        <xdr:cNvPr id="355" name="直線コネクタ 354"/>
        <xdr:cNvCxnSpPr/>
      </xdr:nvCxnSpPr>
      <xdr:spPr>
        <a:xfrm>
          <a:off x="7861300" y="9474205"/>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126730</xdr:rowOff>
    </xdr:from>
    <xdr:ext cx="534377" cy="259045"/>
    <xdr:sp macro="" textlink="">
      <xdr:nvSpPr>
        <xdr:cNvPr id="357" name="テキスト ボックス 356"/>
        <xdr:cNvSpPr txBox="1"/>
      </xdr:nvSpPr>
      <xdr:spPr>
        <a:xfrm>
          <a:off x="8483111" y="989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44455</xdr:rowOff>
    </xdr:from>
    <xdr:to>
      <xdr:col>11</xdr:col>
      <xdr:colOff>307975</xdr:colOff>
      <xdr:row>55</xdr:row>
      <xdr:rowOff>141611</xdr:rowOff>
    </xdr:to>
    <xdr:cxnSp macro="">
      <xdr:nvCxnSpPr>
        <xdr:cNvPr id="358" name="直線コネクタ 357"/>
        <xdr:cNvCxnSpPr/>
      </xdr:nvCxnSpPr>
      <xdr:spPr>
        <a:xfrm flipV="1">
          <a:off x="6972300" y="9474205"/>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136968</xdr:rowOff>
    </xdr:from>
    <xdr:ext cx="534377" cy="259045"/>
    <xdr:sp macro="" textlink="">
      <xdr:nvSpPr>
        <xdr:cNvPr id="360" name="テキスト ボックス 359"/>
        <xdr:cNvSpPr txBox="1"/>
      </xdr:nvSpPr>
      <xdr:spPr>
        <a:xfrm>
          <a:off x="7594111" y="99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1164</xdr:rowOff>
    </xdr:from>
    <xdr:ext cx="534377" cy="259045"/>
    <xdr:sp macro="" textlink="">
      <xdr:nvSpPr>
        <xdr:cNvPr id="362" name="テキスト ボックス 361"/>
        <xdr:cNvSpPr txBox="1"/>
      </xdr:nvSpPr>
      <xdr:spPr>
        <a:xfrm>
          <a:off x="6705111" y="99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134391</xdr:rowOff>
    </xdr:from>
    <xdr:to>
      <xdr:col>15</xdr:col>
      <xdr:colOff>231775</xdr:colOff>
      <xdr:row>57</xdr:row>
      <xdr:rowOff>64541</xdr:rowOff>
    </xdr:to>
    <xdr:sp macro="" textlink="">
      <xdr:nvSpPr>
        <xdr:cNvPr id="368" name="円/楕円 367"/>
        <xdr:cNvSpPr/>
      </xdr:nvSpPr>
      <xdr:spPr>
        <a:xfrm>
          <a:off x="10426700" y="97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157268</xdr:rowOff>
    </xdr:from>
    <xdr:ext cx="534377" cy="259045"/>
    <xdr:sp macro="" textlink="">
      <xdr:nvSpPr>
        <xdr:cNvPr id="369" name="普通建設事業費該当値テキスト"/>
        <xdr:cNvSpPr txBox="1"/>
      </xdr:nvSpPr>
      <xdr:spPr>
        <a:xfrm>
          <a:off x="10528300" y="95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46,214</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75364</xdr:rowOff>
    </xdr:from>
    <xdr:to>
      <xdr:col>14</xdr:col>
      <xdr:colOff>79375</xdr:colOff>
      <xdr:row>54</xdr:row>
      <xdr:rowOff>5514</xdr:rowOff>
    </xdr:to>
    <xdr:sp macro="" textlink="">
      <xdr:nvSpPr>
        <xdr:cNvPr id="370" name="円/楕円 369"/>
        <xdr:cNvSpPr/>
      </xdr:nvSpPr>
      <xdr:spPr>
        <a:xfrm>
          <a:off x="9588500" y="91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22041</xdr:rowOff>
    </xdr:from>
    <xdr:ext cx="534377" cy="259045"/>
    <xdr:sp macro="" textlink="">
      <xdr:nvSpPr>
        <xdr:cNvPr id="371" name="テキスト ボックス 370"/>
        <xdr:cNvSpPr txBox="1"/>
      </xdr:nvSpPr>
      <xdr:spPr>
        <a:xfrm>
          <a:off x="9372111" y="893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81,329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4612</xdr:rowOff>
    </xdr:from>
    <xdr:to>
      <xdr:col>12</xdr:col>
      <xdr:colOff>561975</xdr:colOff>
      <xdr:row>55</xdr:row>
      <xdr:rowOff>106212</xdr:rowOff>
    </xdr:to>
    <xdr:sp macro="" textlink="">
      <xdr:nvSpPr>
        <xdr:cNvPr id="372" name="円/楕円 371"/>
        <xdr:cNvSpPr/>
      </xdr:nvSpPr>
      <xdr:spPr>
        <a:xfrm>
          <a:off x="8699500" y="943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122739</xdr:rowOff>
    </xdr:from>
    <xdr:ext cx="534377" cy="259045"/>
    <xdr:sp macro="" textlink="">
      <xdr:nvSpPr>
        <xdr:cNvPr id="373" name="テキスト ボックス 372"/>
        <xdr:cNvSpPr txBox="1"/>
      </xdr:nvSpPr>
      <xdr:spPr>
        <a:xfrm>
          <a:off x="8483111" y="920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165105</xdr:rowOff>
    </xdr:from>
    <xdr:to>
      <xdr:col>11</xdr:col>
      <xdr:colOff>358775</xdr:colOff>
      <xdr:row>55</xdr:row>
      <xdr:rowOff>95255</xdr:rowOff>
    </xdr:to>
    <xdr:sp macro="" textlink="">
      <xdr:nvSpPr>
        <xdr:cNvPr id="374" name="円/楕円 373"/>
        <xdr:cNvSpPr/>
      </xdr:nvSpPr>
      <xdr:spPr>
        <a:xfrm>
          <a:off x="7810500" y="94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111782</xdr:rowOff>
    </xdr:from>
    <xdr:ext cx="534377" cy="259045"/>
    <xdr:sp macro="" textlink="">
      <xdr:nvSpPr>
        <xdr:cNvPr id="375" name="テキスト ボックス 374"/>
        <xdr:cNvSpPr txBox="1"/>
      </xdr:nvSpPr>
      <xdr:spPr>
        <a:xfrm>
          <a:off x="7594111" y="919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65,333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90811</xdr:rowOff>
    </xdr:from>
    <xdr:to>
      <xdr:col>10</xdr:col>
      <xdr:colOff>155575</xdr:colOff>
      <xdr:row>56</xdr:row>
      <xdr:rowOff>20961</xdr:rowOff>
    </xdr:to>
    <xdr:sp macro="" textlink="">
      <xdr:nvSpPr>
        <xdr:cNvPr id="376" name="円/楕円 375"/>
        <xdr:cNvSpPr/>
      </xdr:nvSpPr>
      <xdr:spPr>
        <a:xfrm>
          <a:off x="6921500" y="95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37488</xdr:rowOff>
    </xdr:from>
    <xdr:ext cx="534377" cy="259045"/>
    <xdr:sp macro="" textlink="">
      <xdr:nvSpPr>
        <xdr:cNvPr id="377" name="テキスト ボックス 376"/>
        <xdr:cNvSpPr txBox="1"/>
      </xdr:nvSpPr>
      <xdr:spPr>
        <a:xfrm>
          <a:off x="6705111" y="929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119256</xdr:rowOff>
    </xdr:from>
    <xdr:to>
      <xdr:col>15</xdr:col>
      <xdr:colOff>180340</xdr:colOff>
      <xdr:row>79</xdr:row>
      <xdr:rowOff>92151</xdr:rowOff>
    </xdr:to>
    <xdr:cxnSp macro="">
      <xdr:nvCxnSpPr>
        <xdr:cNvPr id="403" name="直線コネクタ 402"/>
        <xdr:cNvCxnSpPr/>
      </xdr:nvCxnSpPr>
      <xdr:spPr>
        <a:xfrm flipV="1">
          <a:off x="10475595" y="12292206"/>
          <a:ext cx="1270" cy="1344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95978</xdr:rowOff>
    </xdr:from>
    <xdr:ext cx="378565" cy="259045"/>
    <xdr:sp macro="" textlink="">
      <xdr:nvSpPr>
        <xdr:cNvPr id="404" name="普通建設事業費 （ うち新規整備　）最小値テキスト"/>
        <xdr:cNvSpPr txBox="1"/>
      </xdr:nvSpPr>
      <xdr:spPr>
        <a:xfrm>
          <a:off x="10528300" y="13640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92151</xdr:rowOff>
    </xdr:from>
    <xdr:to>
      <xdr:col>15</xdr:col>
      <xdr:colOff>269875</xdr:colOff>
      <xdr:row>79</xdr:row>
      <xdr:rowOff>92151</xdr:rowOff>
    </xdr:to>
    <xdr:cxnSp macro="">
      <xdr:nvCxnSpPr>
        <xdr:cNvPr id="405" name="直線コネクタ 404"/>
        <xdr:cNvCxnSpPr/>
      </xdr:nvCxnSpPr>
      <xdr:spPr>
        <a:xfrm>
          <a:off x="10388600" y="13636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65933</xdr:rowOff>
    </xdr:from>
    <xdr:ext cx="534377" cy="259045"/>
    <xdr:sp macro="" textlink="">
      <xdr:nvSpPr>
        <xdr:cNvPr id="406" name="普通建設事業費 （ うち新規整備　）最大値テキスト"/>
        <xdr:cNvSpPr txBox="1"/>
      </xdr:nvSpPr>
      <xdr:spPr>
        <a:xfrm>
          <a:off x="10528300" y="1206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71</xdr:row>
      <xdr:rowOff>119256</xdr:rowOff>
    </xdr:from>
    <xdr:to>
      <xdr:col>15</xdr:col>
      <xdr:colOff>269875</xdr:colOff>
      <xdr:row>71</xdr:row>
      <xdr:rowOff>119256</xdr:rowOff>
    </xdr:to>
    <xdr:cxnSp macro="">
      <xdr:nvCxnSpPr>
        <xdr:cNvPr id="407" name="直線コネクタ 406"/>
        <xdr:cNvCxnSpPr/>
      </xdr:nvCxnSpPr>
      <xdr:spPr>
        <a:xfrm>
          <a:off x="10388600" y="122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16844</xdr:rowOff>
    </xdr:from>
    <xdr:to>
      <xdr:col>15</xdr:col>
      <xdr:colOff>180975</xdr:colOff>
      <xdr:row>75</xdr:row>
      <xdr:rowOff>165630</xdr:rowOff>
    </xdr:to>
    <xdr:cxnSp macro="">
      <xdr:nvCxnSpPr>
        <xdr:cNvPr id="408" name="直線コネクタ 407"/>
        <xdr:cNvCxnSpPr/>
      </xdr:nvCxnSpPr>
      <xdr:spPr>
        <a:xfrm>
          <a:off x="9639300" y="12018344"/>
          <a:ext cx="838200" cy="100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122615</xdr:rowOff>
    </xdr:from>
    <xdr:ext cx="534377" cy="259045"/>
    <xdr:sp macro="" textlink="">
      <xdr:nvSpPr>
        <xdr:cNvPr id="409" name="普通建設事業費 （ うち新規整備　）平均値テキスト"/>
        <xdr:cNvSpPr txBox="1"/>
      </xdr:nvSpPr>
      <xdr:spPr>
        <a:xfrm>
          <a:off x="10528300" y="13152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144188</xdr:rowOff>
    </xdr:from>
    <xdr:to>
      <xdr:col>15</xdr:col>
      <xdr:colOff>231775</xdr:colOff>
      <xdr:row>77</xdr:row>
      <xdr:rowOff>74338</xdr:rowOff>
    </xdr:to>
    <xdr:sp macro="" textlink="">
      <xdr:nvSpPr>
        <xdr:cNvPr id="410" name="フローチャート : 判断 409"/>
        <xdr:cNvSpPr/>
      </xdr:nvSpPr>
      <xdr:spPr>
        <a:xfrm>
          <a:off x="10426700" y="131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16844</xdr:rowOff>
    </xdr:from>
    <xdr:to>
      <xdr:col>14</xdr:col>
      <xdr:colOff>28575</xdr:colOff>
      <xdr:row>73</xdr:row>
      <xdr:rowOff>148844</xdr:rowOff>
    </xdr:to>
    <xdr:cxnSp macro="">
      <xdr:nvCxnSpPr>
        <xdr:cNvPr id="411" name="直線コネクタ 410"/>
        <xdr:cNvCxnSpPr/>
      </xdr:nvCxnSpPr>
      <xdr:spPr>
        <a:xfrm flipV="1">
          <a:off x="8750300" y="12018344"/>
          <a:ext cx="889000" cy="64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22999</xdr:rowOff>
    </xdr:from>
    <xdr:to>
      <xdr:col>14</xdr:col>
      <xdr:colOff>79375</xdr:colOff>
      <xdr:row>76</xdr:row>
      <xdr:rowOff>124599</xdr:rowOff>
    </xdr:to>
    <xdr:sp macro="" textlink="">
      <xdr:nvSpPr>
        <xdr:cNvPr id="412" name="フローチャート : 判断 411"/>
        <xdr:cNvSpPr/>
      </xdr:nvSpPr>
      <xdr:spPr>
        <a:xfrm>
          <a:off x="9588500" y="1305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115726</xdr:rowOff>
    </xdr:from>
    <xdr:ext cx="534377" cy="259045"/>
    <xdr:sp macro="" textlink="">
      <xdr:nvSpPr>
        <xdr:cNvPr id="413" name="テキスト ボックス 412"/>
        <xdr:cNvSpPr txBox="1"/>
      </xdr:nvSpPr>
      <xdr:spPr>
        <a:xfrm>
          <a:off x="9372111" y="1314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106469</xdr:rowOff>
    </xdr:from>
    <xdr:to>
      <xdr:col>12</xdr:col>
      <xdr:colOff>561975</xdr:colOff>
      <xdr:row>77</xdr:row>
      <xdr:rowOff>36619</xdr:rowOff>
    </xdr:to>
    <xdr:sp macro="" textlink="">
      <xdr:nvSpPr>
        <xdr:cNvPr id="414" name="フローチャート : 判断 413"/>
        <xdr:cNvSpPr/>
      </xdr:nvSpPr>
      <xdr:spPr>
        <a:xfrm>
          <a:off x="8699500" y="1313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27746</xdr:rowOff>
    </xdr:from>
    <xdr:ext cx="534377" cy="259045"/>
    <xdr:sp macro="" textlink="">
      <xdr:nvSpPr>
        <xdr:cNvPr id="415" name="テキスト ボックス 414"/>
        <xdr:cNvSpPr txBox="1"/>
      </xdr:nvSpPr>
      <xdr:spPr>
        <a:xfrm>
          <a:off x="8483111" y="132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114829</xdr:rowOff>
    </xdr:from>
    <xdr:to>
      <xdr:col>15</xdr:col>
      <xdr:colOff>231775</xdr:colOff>
      <xdr:row>76</xdr:row>
      <xdr:rowOff>44980</xdr:rowOff>
    </xdr:to>
    <xdr:sp macro="" textlink="">
      <xdr:nvSpPr>
        <xdr:cNvPr id="421" name="円/楕円 420"/>
        <xdr:cNvSpPr/>
      </xdr:nvSpPr>
      <xdr:spPr>
        <a:xfrm>
          <a:off x="10426700" y="129735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137706</xdr:rowOff>
    </xdr:from>
    <xdr:ext cx="534377" cy="259045"/>
    <xdr:sp macro="" textlink="">
      <xdr:nvSpPr>
        <xdr:cNvPr id="422" name="普通建設事業費 （ うち新規整備　）該当値テキスト"/>
        <xdr:cNvSpPr txBox="1"/>
      </xdr:nvSpPr>
      <xdr:spPr>
        <a:xfrm>
          <a:off x="10528300" y="1282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18,956</a:t>
          </a:r>
          <a:endParaRPr kumimoji="1" lang="ja-JP" altLang="en-US" sz="1000" b="1">
            <a:solidFill>
              <a:srgbClr val="FF0000"/>
            </a:solidFill>
            <a:latin typeface="ＭＳ Ｐゴシック"/>
          </a:endParaRPr>
        </a:p>
      </xdr:txBody>
    </xdr:sp>
    <xdr:clientData/>
  </xdr:oneCellAnchor>
  <xdr:twoCellAnchor>
    <xdr:from>
      <xdr:col>13</xdr:col>
      <xdr:colOff>663575</xdr:colOff>
      <xdr:row>69</xdr:row>
      <xdr:rowOff>137494</xdr:rowOff>
    </xdr:from>
    <xdr:to>
      <xdr:col>14</xdr:col>
      <xdr:colOff>79375</xdr:colOff>
      <xdr:row>70</xdr:row>
      <xdr:rowOff>67644</xdr:rowOff>
    </xdr:to>
    <xdr:sp macro="" textlink="">
      <xdr:nvSpPr>
        <xdr:cNvPr id="423" name="円/楕円 422"/>
        <xdr:cNvSpPr/>
      </xdr:nvSpPr>
      <xdr:spPr>
        <a:xfrm>
          <a:off x="9588500" y="1196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68</xdr:row>
      <xdr:rowOff>84171</xdr:rowOff>
    </xdr:from>
    <xdr:ext cx="534377" cy="259045"/>
    <xdr:sp macro="" textlink="">
      <xdr:nvSpPr>
        <xdr:cNvPr id="424" name="テキスト ボックス 423"/>
        <xdr:cNvSpPr txBox="1"/>
      </xdr:nvSpPr>
      <xdr:spPr>
        <a:xfrm>
          <a:off x="9372111" y="117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49,762</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98044</xdr:rowOff>
    </xdr:from>
    <xdr:to>
      <xdr:col>12</xdr:col>
      <xdr:colOff>561975</xdr:colOff>
      <xdr:row>74</xdr:row>
      <xdr:rowOff>28194</xdr:rowOff>
    </xdr:to>
    <xdr:sp macro="" textlink="">
      <xdr:nvSpPr>
        <xdr:cNvPr id="425" name="円/楕円 424"/>
        <xdr:cNvSpPr/>
      </xdr:nvSpPr>
      <xdr:spPr>
        <a:xfrm>
          <a:off x="8699500" y="1261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44721</xdr:rowOff>
    </xdr:from>
    <xdr:ext cx="534377" cy="259045"/>
    <xdr:sp macro="" textlink="">
      <xdr:nvSpPr>
        <xdr:cNvPr id="426" name="テキスト ボックス 425"/>
        <xdr:cNvSpPr txBox="1"/>
      </xdr:nvSpPr>
      <xdr:spPr>
        <a:xfrm>
          <a:off x="8483111" y="1238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42,393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50" name="直線コネクタ 449"/>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51"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2" name="直線コネクタ 451"/>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3"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4" name="直線コネクタ 453"/>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85522</xdr:rowOff>
    </xdr:from>
    <xdr:to>
      <xdr:col>15</xdr:col>
      <xdr:colOff>180975</xdr:colOff>
      <xdr:row>97</xdr:row>
      <xdr:rowOff>107981</xdr:rowOff>
    </xdr:to>
    <xdr:cxnSp macro="">
      <xdr:nvCxnSpPr>
        <xdr:cNvPr id="455" name="直線コネクタ 454"/>
        <xdr:cNvCxnSpPr/>
      </xdr:nvCxnSpPr>
      <xdr:spPr>
        <a:xfrm flipV="1">
          <a:off x="9639300" y="16716172"/>
          <a:ext cx="838200" cy="2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129398</xdr:rowOff>
    </xdr:from>
    <xdr:ext cx="534377" cy="259045"/>
    <xdr:sp macro="" textlink="">
      <xdr:nvSpPr>
        <xdr:cNvPr id="456" name="普通建設事業費 （ うち更新整備　）平均値テキスト"/>
        <xdr:cNvSpPr txBox="1"/>
      </xdr:nvSpPr>
      <xdr:spPr>
        <a:xfrm>
          <a:off x="10528300" y="16417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7" name="フローチャート : 判断 456"/>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40811</xdr:rowOff>
    </xdr:from>
    <xdr:to>
      <xdr:col>14</xdr:col>
      <xdr:colOff>28575</xdr:colOff>
      <xdr:row>97</xdr:row>
      <xdr:rowOff>107981</xdr:rowOff>
    </xdr:to>
    <xdr:cxnSp macro="">
      <xdr:nvCxnSpPr>
        <xdr:cNvPr id="458" name="直線コネクタ 457"/>
        <xdr:cNvCxnSpPr/>
      </xdr:nvCxnSpPr>
      <xdr:spPr>
        <a:xfrm>
          <a:off x="8750300" y="16671461"/>
          <a:ext cx="889000" cy="6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9" name="フローチャート : 判断 458"/>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100595</xdr:rowOff>
    </xdr:from>
    <xdr:ext cx="534377" cy="259045"/>
    <xdr:sp macro="" textlink="">
      <xdr:nvSpPr>
        <xdr:cNvPr id="460" name="テキスト ボックス 459"/>
        <xdr:cNvSpPr txBox="1"/>
      </xdr:nvSpPr>
      <xdr:spPr>
        <a:xfrm>
          <a:off x="9372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61" name="フローチャート : 判断 460"/>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100359</xdr:rowOff>
    </xdr:from>
    <xdr:ext cx="534377" cy="259045"/>
    <xdr:sp macro="" textlink="">
      <xdr:nvSpPr>
        <xdr:cNvPr id="462" name="テキスト ボックス 461"/>
        <xdr:cNvSpPr txBox="1"/>
      </xdr:nvSpPr>
      <xdr:spPr>
        <a:xfrm>
          <a:off x="8483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34722</xdr:rowOff>
    </xdr:from>
    <xdr:to>
      <xdr:col>15</xdr:col>
      <xdr:colOff>231775</xdr:colOff>
      <xdr:row>97</xdr:row>
      <xdr:rowOff>136322</xdr:rowOff>
    </xdr:to>
    <xdr:sp macro="" textlink="">
      <xdr:nvSpPr>
        <xdr:cNvPr id="468" name="円/楕円 467"/>
        <xdr:cNvSpPr/>
      </xdr:nvSpPr>
      <xdr:spPr>
        <a:xfrm>
          <a:off x="10426700" y="1666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13149</xdr:rowOff>
    </xdr:from>
    <xdr:ext cx="534377" cy="259045"/>
    <xdr:sp macro="" textlink="">
      <xdr:nvSpPr>
        <xdr:cNvPr id="469" name="普通建設事業費 （ うち更新整備　）該当値テキスト"/>
        <xdr:cNvSpPr txBox="1"/>
      </xdr:nvSpPr>
      <xdr:spPr>
        <a:xfrm>
          <a:off x="10528300" y="166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15,844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57181</xdr:rowOff>
    </xdr:from>
    <xdr:to>
      <xdr:col>14</xdr:col>
      <xdr:colOff>79375</xdr:colOff>
      <xdr:row>97</xdr:row>
      <xdr:rowOff>158781</xdr:rowOff>
    </xdr:to>
    <xdr:sp macro="" textlink="">
      <xdr:nvSpPr>
        <xdr:cNvPr id="470" name="円/楕円 469"/>
        <xdr:cNvSpPr/>
      </xdr:nvSpPr>
      <xdr:spPr>
        <a:xfrm>
          <a:off x="9588500" y="166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149908</xdr:rowOff>
    </xdr:from>
    <xdr:ext cx="534377" cy="259045"/>
    <xdr:sp macro="" textlink="">
      <xdr:nvSpPr>
        <xdr:cNvPr id="471" name="テキスト ボックス 470"/>
        <xdr:cNvSpPr txBox="1"/>
      </xdr:nvSpPr>
      <xdr:spPr>
        <a:xfrm>
          <a:off x="9372111" y="1678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161461</xdr:rowOff>
    </xdr:from>
    <xdr:to>
      <xdr:col>12</xdr:col>
      <xdr:colOff>561975</xdr:colOff>
      <xdr:row>97</xdr:row>
      <xdr:rowOff>91611</xdr:rowOff>
    </xdr:to>
    <xdr:sp macro="" textlink="">
      <xdr:nvSpPr>
        <xdr:cNvPr id="472" name="円/楕円 471"/>
        <xdr:cNvSpPr/>
      </xdr:nvSpPr>
      <xdr:spPr>
        <a:xfrm>
          <a:off x="8699500" y="1662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108138</xdr:rowOff>
    </xdr:from>
    <xdr:ext cx="534377" cy="259045"/>
    <xdr:sp macro="" textlink="">
      <xdr:nvSpPr>
        <xdr:cNvPr id="473" name="テキスト ボックス 472"/>
        <xdr:cNvSpPr txBox="1"/>
      </xdr:nvSpPr>
      <xdr:spPr>
        <a:xfrm>
          <a:off x="8483111" y="1639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7" name="テキスト ボックス 486"/>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9" name="テキスト ボックス 488"/>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91" name="テキスト ボックス 490"/>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3" name="テキスト ボックス 492"/>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5" name="テキスト ボックス 494"/>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7" name="テキスト ボックス 49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9" name="直線コネクタ 498"/>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2"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3" name="直線コネクタ 502"/>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121739</xdr:rowOff>
    </xdr:from>
    <xdr:to>
      <xdr:col>23</xdr:col>
      <xdr:colOff>517525</xdr:colOff>
      <xdr:row>39</xdr:row>
      <xdr:rowOff>76019</xdr:rowOff>
    </xdr:to>
    <xdr:cxnSp macro="">
      <xdr:nvCxnSpPr>
        <xdr:cNvPr id="504" name="直線コネクタ 503"/>
        <xdr:cNvCxnSpPr/>
      </xdr:nvCxnSpPr>
      <xdr:spPr>
        <a:xfrm>
          <a:off x="15481300" y="6122489"/>
          <a:ext cx="8382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70955</xdr:rowOff>
    </xdr:from>
    <xdr:ext cx="378565" cy="259045"/>
    <xdr:sp macro="" textlink="">
      <xdr:nvSpPr>
        <xdr:cNvPr id="505" name="災害復旧事業費平均値テキスト"/>
        <xdr:cNvSpPr txBox="1"/>
      </xdr:nvSpPr>
      <xdr:spPr>
        <a:xfrm>
          <a:off x="16370300" y="6414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6" name="フローチャート : 判断 505"/>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121739</xdr:rowOff>
    </xdr:from>
    <xdr:to>
      <xdr:col>22</xdr:col>
      <xdr:colOff>365125</xdr:colOff>
      <xdr:row>37</xdr:row>
      <xdr:rowOff>170724</xdr:rowOff>
    </xdr:to>
    <xdr:cxnSp macro="">
      <xdr:nvCxnSpPr>
        <xdr:cNvPr id="507" name="直線コネクタ 506"/>
        <xdr:cNvCxnSpPr/>
      </xdr:nvCxnSpPr>
      <xdr:spPr>
        <a:xfrm flipV="1">
          <a:off x="14592300" y="6122489"/>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8" name="フローチャート : 判断 507"/>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157134</xdr:rowOff>
    </xdr:from>
    <xdr:ext cx="378565" cy="259045"/>
    <xdr:sp macro="" textlink="">
      <xdr:nvSpPr>
        <xdr:cNvPr id="509" name="テキスト ボックス 508"/>
        <xdr:cNvSpPr txBox="1"/>
      </xdr:nvSpPr>
      <xdr:spPr>
        <a:xfrm>
          <a:off x="15292017" y="632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170724</xdr:rowOff>
    </xdr:from>
    <xdr:to>
      <xdr:col>21</xdr:col>
      <xdr:colOff>161925</xdr:colOff>
      <xdr:row>38</xdr:row>
      <xdr:rowOff>62956</xdr:rowOff>
    </xdr:to>
    <xdr:cxnSp macro="">
      <xdr:nvCxnSpPr>
        <xdr:cNvPr id="510" name="直線コネクタ 509"/>
        <xdr:cNvCxnSpPr/>
      </xdr:nvCxnSpPr>
      <xdr:spPr>
        <a:xfrm flipV="1">
          <a:off x="13703300" y="651437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11" name="フローチャート : 判断 510"/>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151510</xdr:rowOff>
    </xdr:from>
    <xdr:ext cx="378565" cy="259045"/>
    <xdr:sp macro="" textlink="">
      <xdr:nvSpPr>
        <xdr:cNvPr id="512" name="テキスト ボックス 511"/>
        <xdr:cNvSpPr txBox="1"/>
      </xdr:nvSpPr>
      <xdr:spPr>
        <a:xfrm>
          <a:off x="14403017" y="598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38463</xdr:rowOff>
    </xdr:from>
    <xdr:to>
      <xdr:col>19</xdr:col>
      <xdr:colOff>644525</xdr:colOff>
      <xdr:row>38</xdr:row>
      <xdr:rowOff>62956</xdr:rowOff>
    </xdr:to>
    <xdr:cxnSp macro="">
      <xdr:nvCxnSpPr>
        <xdr:cNvPr id="513" name="直線コネクタ 512"/>
        <xdr:cNvCxnSpPr/>
      </xdr:nvCxnSpPr>
      <xdr:spPr>
        <a:xfrm>
          <a:off x="12814300" y="638211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4" name="フローチャート : 判断 513"/>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5" name="テキスト ボックス 514"/>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6" name="フローチャート : 判断 515"/>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7" name="テキスト ボックス 516"/>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25219</xdr:rowOff>
    </xdr:from>
    <xdr:to>
      <xdr:col>23</xdr:col>
      <xdr:colOff>568325</xdr:colOff>
      <xdr:row>39</xdr:row>
      <xdr:rowOff>126819</xdr:rowOff>
    </xdr:to>
    <xdr:sp macro="" textlink="">
      <xdr:nvSpPr>
        <xdr:cNvPr id="523" name="円/楕円 522"/>
        <xdr:cNvSpPr/>
      </xdr:nvSpPr>
      <xdr:spPr>
        <a:xfrm>
          <a:off x="162687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111596</xdr:rowOff>
    </xdr:from>
    <xdr:ext cx="313932" cy="259045"/>
    <xdr:sp macro="" textlink="">
      <xdr:nvSpPr>
        <xdr:cNvPr id="524" name="災害復旧事業費該当値テキスト"/>
        <xdr:cNvSpPr txBox="1"/>
      </xdr:nvSpPr>
      <xdr:spPr>
        <a:xfrm>
          <a:off x="16370300" y="6626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70939</xdr:rowOff>
    </xdr:from>
    <xdr:to>
      <xdr:col>22</xdr:col>
      <xdr:colOff>415925</xdr:colOff>
      <xdr:row>36</xdr:row>
      <xdr:rowOff>1089</xdr:rowOff>
    </xdr:to>
    <xdr:sp macro="" textlink="">
      <xdr:nvSpPr>
        <xdr:cNvPr id="525" name="円/楕円 524"/>
        <xdr:cNvSpPr/>
      </xdr:nvSpPr>
      <xdr:spPr>
        <a:xfrm>
          <a:off x="15430500" y="60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34</xdr:row>
      <xdr:rowOff>17616</xdr:rowOff>
    </xdr:from>
    <xdr:ext cx="378565" cy="259045"/>
    <xdr:sp macro="" textlink="">
      <xdr:nvSpPr>
        <xdr:cNvPr id="526" name="テキスト ボックス 525"/>
        <xdr:cNvSpPr txBox="1"/>
      </xdr:nvSpPr>
      <xdr:spPr>
        <a:xfrm>
          <a:off x="15292017" y="584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119924</xdr:rowOff>
    </xdr:from>
    <xdr:to>
      <xdr:col>21</xdr:col>
      <xdr:colOff>212725</xdr:colOff>
      <xdr:row>38</xdr:row>
      <xdr:rowOff>50074</xdr:rowOff>
    </xdr:to>
    <xdr:sp macro="" textlink="">
      <xdr:nvSpPr>
        <xdr:cNvPr id="527" name="円/楕円 526"/>
        <xdr:cNvSpPr/>
      </xdr:nvSpPr>
      <xdr:spPr>
        <a:xfrm>
          <a:off x="14541500" y="64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41201</xdr:rowOff>
    </xdr:from>
    <xdr:ext cx="378565" cy="259045"/>
    <xdr:sp macro="" textlink="">
      <xdr:nvSpPr>
        <xdr:cNvPr id="528" name="テキスト ボックス 527"/>
        <xdr:cNvSpPr txBox="1"/>
      </xdr:nvSpPr>
      <xdr:spPr>
        <a:xfrm>
          <a:off x="14403017" y="6556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12156</xdr:rowOff>
    </xdr:from>
    <xdr:to>
      <xdr:col>20</xdr:col>
      <xdr:colOff>9525</xdr:colOff>
      <xdr:row>38</xdr:row>
      <xdr:rowOff>113756</xdr:rowOff>
    </xdr:to>
    <xdr:sp macro="" textlink="">
      <xdr:nvSpPr>
        <xdr:cNvPr id="529" name="円/楕円 528"/>
        <xdr:cNvSpPr/>
      </xdr:nvSpPr>
      <xdr:spPr>
        <a:xfrm>
          <a:off x="13652500" y="652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104883</xdr:rowOff>
    </xdr:from>
    <xdr:ext cx="378565" cy="259045"/>
    <xdr:sp macro="" textlink="">
      <xdr:nvSpPr>
        <xdr:cNvPr id="530" name="テキスト ボックス 529"/>
        <xdr:cNvSpPr txBox="1"/>
      </xdr:nvSpPr>
      <xdr:spPr>
        <a:xfrm>
          <a:off x="13514017" y="661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159113</xdr:rowOff>
    </xdr:from>
    <xdr:to>
      <xdr:col>18</xdr:col>
      <xdr:colOff>492125</xdr:colOff>
      <xdr:row>37</xdr:row>
      <xdr:rowOff>89263</xdr:rowOff>
    </xdr:to>
    <xdr:sp macro="" textlink="">
      <xdr:nvSpPr>
        <xdr:cNvPr id="531" name="円/楕円 530"/>
        <xdr:cNvSpPr/>
      </xdr:nvSpPr>
      <xdr:spPr>
        <a:xfrm>
          <a:off x="12763500" y="63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80390</xdr:rowOff>
    </xdr:from>
    <xdr:ext cx="378565" cy="259045"/>
    <xdr:sp macro="" textlink="">
      <xdr:nvSpPr>
        <xdr:cNvPr id="532" name="テキスト ボックス 531"/>
        <xdr:cNvSpPr txBox="1"/>
      </xdr:nvSpPr>
      <xdr:spPr>
        <a:xfrm>
          <a:off x="12625017" y="6424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5" name="直線コネクタ 604"/>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6"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7" name="直線コネクタ 606"/>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8"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9" name="直線コネクタ 608"/>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139205</xdr:rowOff>
    </xdr:from>
    <xdr:to>
      <xdr:col>23</xdr:col>
      <xdr:colOff>517525</xdr:colOff>
      <xdr:row>73</xdr:row>
      <xdr:rowOff>157797</xdr:rowOff>
    </xdr:to>
    <xdr:cxnSp macro="">
      <xdr:nvCxnSpPr>
        <xdr:cNvPr id="610" name="直線コネクタ 609"/>
        <xdr:cNvCxnSpPr/>
      </xdr:nvCxnSpPr>
      <xdr:spPr>
        <a:xfrm flipV="1">
          <a:off x="15481300" y="12655055"/>
          <a:ext cx="8382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50620</xdr:rowOff>
    </xdr:from>
    <xdr:ext cx="534377" cy="259045"/>
    <xdr:sp macro="" textlink="">
      <xdr:nvSpPr>
        <xdr:cNvPr id="611" name="公債費平均値テキスト"/>
        <xdr:cNvSpPr txBox="1"/>
      </xdr:nvSpPr>
      <xdr:spPr>
        <a:xfrm>
          <a:off x="16370300" y="12909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2" name="フローチャート : 判断 611"/>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153550</xdr:rowOff>
    </xdr:from>
    <xdr:to>
      <xdr:col>22</xdr:col>
      <xdr:colOff>365125</xdr:colOff>
      <xdr:row>73</xdr:row>
      <xdr:rowOff>157797</xdr:rowOff>
    </xdr:to>
    <xdr:cxnSp macro="">
      <xdr:nvCxnSpPr>
        <xdr:cNvPr id="613" name="直線コネクタ 612"/>
        <xdr:cNvCxnSpPr/>
      </xdr:nvCxnSpPr>
      <xdr:spPr>
        <a:xfrm>
          <a:off x="14592300" y="12669400"/>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4" name="フローチャート : 判断 613"/>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133297</xdr:rowOff>
    </xdr:from>
    <xdr:ext cx="534377" cy="259045"/>
    <xdr:sp macro="" textlink="">
      <xdr:nvSpPr>
        <xdr:cNvPr id="615" name="テキスト ボックス 614"/>
        <xdr:cNvSpPr txBox="1"/>
      </xdr:nvSpPr>
      <xdr:spPr>
        <a:xfrm>
          <a:off x="15214111" y="129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150596</xdr:rowOff>
    </xdr:from>
    <xdr:to>
      <xdr:col>21</xdr:col>
      <xdr:colOff>161925</xdr:colOff>
      <xdr:row>73</xdr:row>
      <xdr:rowOff>153550</xdr:rowOff>
    </xdr:to>
    <xdr:cxnSp macro="">
      <xdr:nvCxnSpPr>
        <xdr:cNvPr id="616" name="直線コネクタ 615"/>
        <xdr:cNvCxnSpPr/>
      </xdr:nvCxnSpPr>
      <xdr:spPr>
        <a:xfrm>
          <a:off x="13703300" y="12666446"/>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7" name="フローチャート : 判断 616"/>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99026</xdr:rowOff>
    </xdr:from>
    <xdr:ext cx="534377" cy="259045"/>
    <xdr:sp macro="" textlink="">
      <xdr:nvSpPr>
        <xdr:cNvPr id="618" name="テキスト ボックス 617"/>
        <xdr:cNvSpPr txBox="1"/>
      </xdr:nvSpPr>
      <xdr:spPr>
        <a:xfrm>
          <a:off x="14325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150596</xdr:rowOff>
    </xdr:from>
    <xdr:to>
      <xdr:col>19</xdr:col>
      <xdr:colOff>644525</xdr:colOff>
      <xdr:row>74</xdr:row>
      <xdr:rowOff>9379</xdr:rowOff>
    </xdr:to>
    <xdr:cxnSp macro="">
      <xdr:nvCxnSpPr>
        <xdr:cNvPr id="619" name="直線コネクタ 618"/>
        <xdr:cNvCxnSpPr/>
      </xdr:nvCxnSpPr>
      <xdr:spPr>
        <a:xfrm flipV="1">
          <a:off x="12814300" y="12666446"/>
          <a:ext cx="889000" cy="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20" name="フローチャート : 判断 619"/>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100055</xdr:rowOff>
    </xdr:from>
    <xdr:ext cx="534377" cy="259045"/>
    <xdr:sp macro="" textlink="">
      <xdr:nvSpPr>
        <xdr:cNvPr id="621" name="テキスト ボックス 620"/>
        <xdr:cNvSpPr txBox="1"/>
      </xdr:nvSpPr>
      <xdr:spPr>
        <a:xfrm>
          <a:off x="13436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2" name="フローチャート : 判断 621"/>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104627</xdr:rowOff>
    </xdr:from>
    <xdr:ext cx="534377" cy="259045"/>
    <xdr:sp macro="" textlink="">
      <xdr:nvSpPr>
        <xdr:cNvPr id="623" name="テキスト ボックス 622"/>
        <xdr:cNvSpPr txBox="1"/>
      </xdr:nvSpPr>
      <xdr:spPr>
        <a:xfrm>
          <a:off x="12547111" y="129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88405</xdr:rowOff>
    </xdr:from>
    <xdr:to>
      <xdr:col>23</xdr:col>
      <xdr:colOff>568325</xdr:colOff>
      <xdr:row>74</xdr:row>
      <xdr:rowOff>18555</xdr:rowOff>
    </xdr:to>
    <xdr:sp macro="" textlink="">
      <xdr:nvSpPr>
        <xdr:cNvPr id="629" name="円/楕円 628"/>
        <xdr:cNvSpPr/>
      </xdr:nvSpPr>
      <xdr:spPr>
        <a:xfrm>
          <a:off x="16268700" y="126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111282</xdr:rowOff>
    </xdr:from>
    <xdr:ext cx="534377" cy="259045"/>
    <xdr:sp macro="" textlink="">
      <xdr:nvSpPr>
        <xdr:cNvPr id="630" name="公債費該当値テキスト"/>
        <xdr:cNvSpPr txBox="1"/>
      </xdr:nvSpPr>
      <xdr:spPr>
        <a:xfrm>
          <a:off x="16370300" y="1245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49,026</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106997</xdr:rowOff>
    </xdr:from>
    <xdr:to>
      <xdr:col>22</xdr:col>
      <xdr:colOff>415925</xdr:colOff>
      <xdr:row>74</xdr:row>
      <xdr:rowOff>37147</xdr:rowOff>
    </xdr:to>
    <xdr:sp macro="" textlink="">
      <xdr:nvSpPr>
        <xdr:cNvPr id="631" name="円/楕円 630"/>
        <xdr:cNvSpPr/>
      </xdr:nvSpPr>
      <xdr:spPr>
        <a:xfrm>
          <a:off x="15430500" y="126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53674</xdr:rowOff>
    </xdr:from>
    <xdr:ext cx="534377" cy="259045"/>
    <xdr:sp macro="" textlink="">
      <xdr:nvSpPr>
        <xdr:cNvPr id="632" name="テキスト ボックス 631"/>
        <xdr:cNvSpPr txBox="1"/>
      </xdr:nvSpPr>
      <xdr:spPr>
        <a:xfrm>
          <a:off x="15214111" y="123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48,050</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102750</xdr:rowOff>
    </xdr:from>
    <xdr:to>
      <xdr:col>21</xdr:col>
      <xdr:colOff>212725</xdr:colOff>
      <xdr:row>74</xdr:row>
      <xdr:rowOff>32900</xdr:rowOff>
    </xdr:to>
    <xdr:sp macro="" textlink="">
      <xdr:nvSpPr>
        <xdr:cNvPr id="633" name="円/楕円 632"/>
        <xdr:cNvSpPr/>
      </xdr:nvSpPr>
      <xdr:spPr>
        <a:xfrm>
          <a:off x="14541500" y="126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49427</xdr:rowOff>
    </xdr:from>
    <xdr:ext cx="534377" cy="259045"/>
    <xdr:sp macro="" textlink="">
      <xdr:nvSpPr>
        <xdr:cNvPr id="634" name="テキスト ボックス 633"/>
        <xdr:cNvSpPr txBox="1"/>
      </xdr:nvSpPr>
      <xdr:spPr>
        <a:xfrm>
          <a:off x="14325111" y="123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48,273</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99796</xdr:rowOff>
    </xdr:from>
    <xdr:to>
      <xdr:col>20</xdr:col>
      <xdr:colOff>9525</xdr:colOff>
      <xdr:row>74</xdr:row>
      <xdr:rowOff>29946</xdr:rowOff>
    </xdr:to>
    <xdr:sp macro="" textlink="">
      <xdr:nvSpPr>
        <xdr:cNvPr id="635" name="円/楕円 634"/>
        <xdr:cNvSpPr/>
      </xdr:nvSpPr>
      <xdr:spPr>
        <a:xfrm>
          <a:off x="13652500" y="126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46473</xdr:rowOff>
    </xdr:from>
    <xdr:ext cx="534377" cy="259045"/>
    <xdr:sp macro="" textlink="">
      <xdr:nvSpPr>
        <xdr:cNvPr id="636" name="テキスト ボックス 635"/>
        <xdr:cNvSpPr txBox="1"/>
      </xdr:nvSpPr>
      <xdr:spPr>
        <a:xfrm>
          <a:off x="13436111" y="1239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48,428</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130029</xdr:rowOff>
    </xdr:from>
    <xdr:to>
      <xdr:col>18</xdr:col>
      <xdr:colOff>492125</xdr:colOff>
      <xdr:row>74</xdr:row>
      <xdr:rowOff>60179</xdr:rowOff>
    </xdr:to>
    <xdr:sp macro="" textlink="">
      <xdr:nvSpPr>
        <xdr:cNvPr id="637" name="円/楕円 636"/>
        <xdr:cNvSpPr/>
      </xdr:nvSpPr>
      <xdr:spPr>
        <a:xfrm>
          <a:off x="12763500" y="126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76706</xdr:rowOff>
    </xdr:from>
    <xdr:ext cx="534377" cy="259045"/>
    <xdr:sp macro="" textlink="">
      <xdr:nvSpPr>
        <xdr:cNvPr id="638" name="テキスト ボックス 637"/>
        <xdr:cNvSpPr txBox="1"/>
      </xdr:nvSpPr>
      <xdr:spPr>
        <a:xfrm>
          <a:off x="12547111" y="124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9" name="直線コネクタ 64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0" name="テキスト ボックス 64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1" name="直線コネクタ 65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52" name="テキスト ボックス 651"/>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3" name="直線コネクタ 65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4" name="テキスト ボックス 653"/>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5" name="直線コネクタ 65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6" name="テキスト ボックス 655"/>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7" name="直線コネクタ 65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8" name="テキスト ボックス 65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9" name="直線コネクタ 65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60" name="テキスト ボックス 65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2" name="テキスト ボックス 66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4" name="直線コネクタ 663"/>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5" name="積立金最小値テキスト"/>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6" name="直線コネクタ 665"/>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7" name="積立金最大値テキスト"/>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8" name="直線コネクタ 667"/>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82006</xdr:rowOff>
    </xdr:from>
    <xdr:to>
      <xdr:col>23</xdr:col>
      <xdr:colOff>517525</xdr:colOff>
      <xdr:row>99</xdr:row>
      <xdr:rowOff>53377</xdr:rowOff>
    </xdr:to>
    <xdr:cxnSp macro="">
      <xdr:nvCxnSpPr>
        <xdr:cNvPr id="669" name="直線コネクタ 668"/>
        <xdr:cNvCxnSpPr/>
      </xdr:nvCxnSpPr>
      <xdr:spPr>
        <a:xfrm>
          <a:off x="15481300" y="16884106"/>
          <a:ext cx="838200" cy="14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136706</xdr:rowOff>
    </xdr:from>
    <xdr:ext cx="469744" cy="259045"/>
    <xdr:sp macro="" textlink="">
      <xdr:nvSpPr>
        <xdr:cNvPr id="670" name="積立金平均値テキスト"/>
        <xdr:cNvSpPr txBox="1"/>
      </xdr:nvSpPr>
      <xdr:spPr>
        <a:xfrm>
          <a:off x="16370300" y="16253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71" name="フローチャート : 判断 670"/>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82006</xdr:rowOff>
    </xdr:from>
    <xdr:to>
      <xdr:col>22</xdr:col>
      <xdr:colOff>365125</xdr:colOff>
      <xdr:row>99</xdr:row>
      <xdr:rowOff>40749</xdr:rowOff>
    </xdr:to>
    <xdr:cxnSp macro="">
      <xdr:nvCxnSpPr>
        <xdr:cNvPr id="672" name="直線コネクタ 671"/>
        <xdr:cNvCxnSpPr/>
      </xdr:nvCxnSpPr>
      <xdr:spPr>
        <a:xfrm flipV="1">
          <a:off x="14592300" y="16884106"/>
          <a:ext cx="889000" cy="13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73" name="フローチャート : 判断 672"/>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55171</xdr:rowOff>
    </xdr:from>
    <xdr:ext cx="469744" cy="259045"/>
    <xdr:sp macro="" textlink="">
      <xdr:nvSpPr>
        <xdr:cNvPr id="674" name="テキスト ボックス 673"/>
        <xdr:cNvSpPr txBox="1"/>
      </xdr:nvSpPr>
      <xdr:spPr>
        <a:xfrm>
          <a:off x="15246427" y="1600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68943</xdr:rowOff>
    </xdr:from>
    <xdr:to>
      <xdr:col>21</xdr:col>
      <xdr:colOff>161925</xdr:colOff>
      <xdr:row>99</xdr:row>
      <xdr:rowOff>40749</xdr:rowOff>
    </xdr:to>
    <xdr:cxnSp macro="">
      <xdr:nvCxnSpPr>
        <xdr:cNvPr id="675" name="直線コネクタ 674"/>
        <xdr:cNvCxnSpPr/>
      </xdr:nvCxnSpPr>
      <xdr:spPr>
        <a:xfrm>
          <a:off x="13703300" y="16871043"/>
          <a:ext cx="889000" cy="1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6" name="フローチャート : 判断 675"/>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46028</xdr:rowOff>
    </xdr:from>
    <xdr:ext cx="469744" cy="259045"/>
    <xdr:sp macro="" textlink="">
      <xdr:nvSpPr>
        <xdr:cNvPr id="677" name="テキスト ボックス 676"/>
        <xdr:cNvSpPr txBox="1"/>
      </xdr:nvSpPr>
      <xdr:spPr>
        <a:xfrm>
          <a:off x="14357427" y="161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68943</xdr:rowOff>
    </xdr:from>
    <xdr:to>
      <xdr:col>19</xdr:col>
      <xdr:colOff>644525</xdr:colOff>
      <xdr:row>99</xdr:row>
      <xdr:rowOff>69704</xdr:rowOff>
    </xdr:to>
    <xdr:cxnSp macro="">
      <xdr:nvCxnSpPr>
        <xdr:cNvPr id="678" name="直線コネクタ 677"/>
        <xdr:cNvCxnSpPr/>
      </xdr:nvCxnSpPr>
      <xdr:spPr>
        <a:xfrm flipV="1">
          <a:off x="12814300" y="16871043"/>
          <a:ext cx="889000" cy="17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9" name="フローチャート : 判断 678"/>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93</xdr:row>
      <xdr:rowOff>75201</xdr:rowOff>
    </xdr:from>
    <xdr:ext cx="469744" cy="259045"/>
    <xdr:sp macro="" textlink="">
      <xdr:nvSpPr>
        <xdr:cNvPr id="680" name="テキスト ボックス 679"/>
        <xdr:cNvSpPr txBox="1"/>
      </xdr:nvSpPr>
      <xdr:spPr>
        <a:xfrm>
          <a:off x="13468427" y="1602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81" name="フローチャート : 判断 680"/>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27630</xdr:rowOff>
    </xdr:from>
    <xdr:ext cx="469744" cy="259045"/>
    <xdr:sp macro="" textlink="">
      <xdr:nvSpPr>
        <xdr:cNvPr id="682" name="テキスト ボックス 681"/>
        <xdr:cNvSpPr txBox="1"/>
      </xdr:nvSpPr>
      <xdr:spPr>
        <a:xfrm>
          <a:off x="12579427" y="1614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2577</xdr:rowOff>
    </xdr:from>
    <xdr:to>
      <xdr:col>23</xdr:col>
      <xdr:colOff>568325</xdr:colOff>
      <xdr:row>99</xdr:row>
      <xdr:rowOff>104177</xdr:rowOff>
    </xdr:to>
    <xdr:sp macro="" textlink="">
      <xdr:nvSpPr>
        <xdr:cNvPr id="688" name="円/楕円 687"/>
        <xdr:cNvSpPr/>
      </xdr:nvSpPr>
      <xdr:spPr>
        <a:xfrm>
          <a:off x="16268700" y="169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88954</xdr:rowOff>
    </xdr:from>
    <xdr:ext cx="378565" cy="259045"/>
    <xdr:sp macro="" textlink="">
      <xdr:nvSpPr>
        <xdr:cNvPr id="689" name="積立金該当値テキスト"/>
        <xdr:cNvSpPr txBox="1"/>
      </xdr:nvSpPr>
      <xdr:spPr>
        <a:xfrm>
          <a:off x="16370300" y="16891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31206</xdr:rowOff>
    </xdr:from>
    <xdr:to>
      <xdr:col>22</xdr:col>
      <xdr:colOff>415925</xdr:colOff>
      <xdr:row>98</xdr:row>
      <xdr:rowOff>132806</xdr:rowOff>
    </xdr:to>
    <xdr:sp macro="" textlink="">
      <xdr:nvSpPr>
        <xdr:cNvPr id="690" name="円/楕円 689"/>
        <xdr:cNvSpPr/>
      </xdr:nvSpPr>
      <xdr:spPr>
        <a:xfrm>
          <a:off x="15430500" y="1683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123933</xdr:rowOff>
    </xdr:from>
    <xdr:ext cx="469744" cy="259045"/>
    <xdr:sp macro="" textlink="">
      <xdr:nvSpPr>
        <xdr:cNvPr id="691" name="テキスト ボックス 690"/>
        <xdr:cNvSpPr txBox="1"/>
      </xdr:nvSpPr>
      <xdr:spPr>
        <a:xfrm>
          <a:off x="15246427" y="169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161399</xdr:rowOff>
    </xdr:from>
    <xdr:to>
      <xdr:col>21</xdr:col>
      <xdr:colOff>212725</xdr:colOff>
      <xdr:row>99</xdr:row>
      <xdr:rowOff>91549</xdr:rowOff>
    </xdr:to>
    <xdr:sp macro="" textlink="">
      <xdr:nvSpPr>
        <xdr:cNvPr id="692" name="円/楕円 691"/>
        <xdr:cNvSpPr/>
      </xdr:nvSpPr>
      <xdr:spPr>
        <a:xfrm>
          <a:off x="14541500" y="1696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82676</xdr:rowOff>
    </xdr:from>
    <xdr:ext cx="378565" cy="259045"/>
    <xdr:sp macro="" textlink="">
      <xdr:nvSpPr>
        <xdr:cNvPr id="693" name="テキスト ボックス 692"/>
        <xdr:cNvSpPr txBox="1"/>
      </xdr:nvSpPr>
      <xdr:spPr>
        <a:xfrm>
          <a:off x="14403017" y="17056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18143</xdr:rowOff>
    </xdr:from>
    <xdr:to>
      <xdr:col>20</xdr:col>
      <xdr:colOff>9525</xdr:colOff>
      <xdr:row>98</xdr:row>
      <xdr:rowOff>119743</xdr:rowOff>
    </xdr:to>
    <xdr:sp macro="" textlink="">
      <xdr:nvSpPr>
        <xdr:cNvPr id="694" name="円/楕円 693"/>
        <xdr:cNvSpPr/>
      </xdr:nvSpPr>
      <xdr:spPr>
        <a:xfrm>
          <a:off x="13652500" y="168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110870</xdr:rowOff>
    </xdr:from>
    <xdr:ext cx="469744" cy="259045"/>
    <xdr:sp macro="" textlink="">
      <xdr:nvSpPr>
        <xdr:cNvPr id="695" name="テキスト ボックス 694"/>
        <xdr:cNvSpPr txBox="1"/>
      </xdr:nvSpPr>
      <xdr:spPr>
        <a:xfrm>
          <a:off x="13468427" y="1691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18904</xdr:rowOff>
    </xdr:from>
    <xdr:to>
      <xdr:col>18</xdr:col>
      <xdr:colOff>492125</xdr:colOff>
      <xdr:row>99</xdr:row>
      <xdr:rowOff>120504</xdr:rowOff>
    </xdr:to>
    <xdr:sp macro="" textlink="">
      <xdr:nvSpPr>
        <xdr:cNvPr id="696" name="円/楕円 695"/>
        <xdr:cNvSpPr/>
      </xdr:nvSpPr>
      <xdr:spPr>
        <a:xfrm>
          <a:off x="12763500" y="169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111631</xdr:rowOff>
    </xdr:from>
    <xdr:ext cx="378565" cy="259045"/>
    <xdr:sp macro="" textlink="">
      <xdr:nvSpPr>
        <xdr:cNvPr id="697" name="テキスト ボックス 696"/>
        <xdr:cNvSpPr txBox="1"/>
      </xdr:nvSpPr>
      <xdr:spPr>
        <a:xfrm>
          <a:off x="12625017" y="17085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8" name="直線コネクタ 70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9" name="テキスト ボックス 70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0" name="直線コネクタ 70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1" name="テキスト ボックス 71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2" name="直線コネクタ 71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3" name="テキスト ボックス 71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4" name="直線コネクタ 71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5" name="テキスト ボックス 71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6" name="直線コネクタ 71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7" name="テキスト ボックス 71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8" name="直線コネクタ 71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9" name="テキスト ボックス 71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23" name="直線コネクタ 722"/>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5" name="直線コネクタ 72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6"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7" name="直線コネクタ 726"/>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19685</xdr:rowOff>
    </xdr:from>
    <xdr:to>
      <xdr:col>32</xdr:col>
      <xdr:colOff>187325</xdr:colOff>
      <xdr:row>39</xdr:row>
      <xdr:rowOff>20338</xdr:rowOff>
    </xdr:to>
    <xdr:cxnSp macro="">
      <xdr:nvCxnSpPr>
        <xdr:cNvPr id="728" name="直線コネクタ 727"/>
        <xdr:cNvCxnSpPr/>
      </xdr:nvCxnSpPr>
      <xdr:spPr>
        <a:xfrm flipV="1">
          <a:off x="21323300" y="6706235"/>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26542</xdr:rowOff>
    </xdr:from>
    <xdr:ext cx="469744" cy="259045"/>
    <xdr:sp macro="" textlink="">
      <xdr:nvSpPr>
        <xdr:cNvPr id="729" name="投資及び出資金平均値テキスト"/>
        <xdr:cNvSpPr txBox="1"/>
      </xdr:nvSpPr>
      <xdr:spPr>
        <a:xfrm>
          <a:off x="22212300" y="6370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30" name="フローチャート : 判断 729"/>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20338</xdr:rowOff>
    </xdr:from>
    <xdr:to>
      <xdr:col>31</xdr:col>
      <xdr:colOff>34925</xdr:colOff>
      <xdr:row>39</xdr:row>
      <xdr:rowOff>21155</xdr:rowOff>
    </xdr:to>
    <xdr:cxnSp macro="">
      <xdr:nvCxnSpPr>
        <xdr:cNvPr id="731" name="直線コネクタ 730"/>
        <xdr:cNvCxnSpPr/>
      </xdr:nvCxnSpPr>
      <xdr:spPr>
        <a:xfrm flipV="1">
          <a:off x="20434300" y="6706888"/>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32" name="フローチャート : 判断 731"/>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113464</xdr:rowOff>
    </xdr:from>
    <xdr:ext cx="469744" cy="259045"/>
    <xdr:sp macro="" textlink="">
      <xdr:nvSpPr>
        <xdr:cNvPr id="733" name="テキスト ボックス 732"/>
        <xdr:cNvSpPr txBox="1"/>
      </xdr:nvSpPr>
      <xdr:spPr>
        <a:xfrm>
          <a:off x="21088427"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21155</xdr:rowOff>
    </xdr:from>
    <xdr:to>
      <xdr:col>29</xdr:col>
      <xdr:colOff>517525</xdr:colOff>
      <xdr:row>39</xdr:row>
      <xdr:rowOff>31768</xdr:rowOff>
    </xdr:to>
    <xdr:cxnSp macro="">
      <xdr:nvCxnSpPr>
        <xdr:cNvPr id="734" name="直線コネクタ 733"/>
        <xdr:cNvCxnSpPr/>
      </xdr:nvCxnSpPr>
      <xdr:spPr>
        <a:xfrm flipV="1">
          <a:off x="19545300" y="6707705"/>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5" name="フローチャート : 判断 734"/>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14676</xdr:rowOff>
    </xdr:from>
    <xdr:ext cx="378565" cy="259045"/>
    <xdr:sp macro="" textlink="">
      <xdr:nvSpPr>
        <xdr:cNvPr id="736" name="テキスト ボックス 735"/>
        <xdr:cNvSpPr txBox="1"/>
      </xdr:nvSpPr>
      <xdr:spPr>
        <a:xfrm>
          <a:off x="20245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23604</xdr:rowOff>
    </xdr:from>
    <xdr:to>
      <xdr:col>28</xdr:col>
      <xdr:colOff>314325</xdr:colOff>
      <xdr:row>39</xdr:row>
      <xdr:rowOff>31768</xdr:rowOff>
    </xdr:to>
    <xdr:cxnSp macro="">
      <xdr:nvCxnSpPr>
        <xdr:cNvPr id="737" name="直線コネクタ 736"/>
        <xdr:cNvCxnSpPr/>
      </xdr:nvCxnSpPr>
      <xdr:spPr>
        <a:xfrm>
          <a:off x="18656300" y="671015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8" name="フローチャート : 判断 737"/>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9288</xdr:rowOff>
    </xdr:from>
    <xdr:ext cx="378565" cy="259045"/>
    <xdr:sp macro="" textlink="">
      <xdr:nvSpPr>
        <xdr:cNvPr id="739" name="テキスト ボックス 738"/>
        <xdr:cNvSpPr txBox="1"/>
      </xdr:nvSpPr>
      <xdr:spPr>
        <a:xfrm>
          <a:off x="19356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40" name="フローチャート : 判断 739"/>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10105</xdr:rowOff>
    </xdr:from>
    <xdr:ext cx="378565" cy="259045"/>
    <xdr:sp macro="" textlink="">
      <xdr:nvSpPr>
        <xdr:cNvPr id="741" name="テキスト ボックス 740"/>
        <xdr:cNvSpPr txBox="1"/>
      </xdr:nvSpPr>
      <xdr:spPr>
        <a:xfrm>
          <a:off x="18467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140335</xdr:rowOff>
    </xdr:from>
    <xdr:to>
      <xdr:col>32</xdr:col>
      <xdr:colOff>238125</xdr:colOff>
      <xdr:row>39</xdr:row>
      <xdr:rowOff>70485</xdr:rowOff>
    </xdr:to>
    <xdr:sp macro="" textlink="">
      <xdr:nvSpPr>
        <xdr:cNvPr id="747" name="円/楕円 746"/>
        <xdr:cNvSpPr/>
      </xdr:nvSpPr>
      <xdr:spPr>
        <a:xfrm>
          <a:off x="221107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55262</xdr:rowOff>
    </xdr:from>
    <xdr:ext cx="378565" cy="259045"/>
    <xdr:sp macro="" textlink="">
      <xdr:nvSpPr>
        <xdr:cNvPr id="748" name="投資及び出資金該当値テキスト"/>
        <xdr:cNvSpPr txBox="1"/>
      </xdr:nvSpPr>
      <xdr:spPr>
        <a:xfrm>
          <a:off x="22212300" y="657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140988</xdr:rowOff>
    </xdr:from>
    <xdr:to>
      <xdr:col>31</xdr:col>
      <xdr:colOff>85725</xdr:colOff>
      <xdr:row>39</xdr:row>
      <xdr:rowOff>71138</xdr:rowOff>
    </xdr:to>
    <xdr:sp macro="" textlink="">
      <xdr:nvSpPr>
        <xdr:cNvPr id="749" name="円/楕円 748"/>
        <xdr:cNvSpPr/>
      </xdr:nvSpPr>
      <xdr:spPr>
        <a:xfrm>
          <a:off x="21272500" y="665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62265</xdr:rowOff>
    </xdr:from>
    <xdr:ext cx="378565" cy="259045"/>
    <xdr:sp macro="" textlink="">
      <xdr:nvSpPr>
        <xdr:cNvPr id="750" name="テキスト ボックス 749"/>
        <xdr:cNvSpPr txBox="1"/>
      </xdr:nvSpPr>
      <xdr:spPr>
        <a:xfrm>
          <a:off x="21134017" y="674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141805</xdr:rowOff>
    </xdr:from>
    <xdr:to>
      <xdr:col>29</xdr:col>
      <xdr:colOff>568325</xdr:colOff>
      <xdr:row>39</xdr:row>
      <xdr:rowOff>71955</xdr:rowOff>
    </xdr:to>
    <xdr:sp macro="" textlink="">
      <xdr:nvSpPr>
        <xdr:cNvPr id="751" name="円/楕円 750"/>
        <xdr:cNvSpPr/>
      </xdr:nvSpPr>
      <xdr:spPr>
        <a:xfrm>
          <a:off x="20383500" y="665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63082</xdr:rowOff>
    </xdr:from>
    <xdr:ext cx="378565" cy="259045"/>
    <xdr:sp macro="" textlink="">
      <xdr:nvSpPr>
        <xdr:cNvPr id="752" name="テキスト ボックス 751"/>
        <xdr:cNvSpPr txBox="1"/>
      </xdr:nvSpPr>
      <xdr:spPr>
        <a:xfrm>
          <a:off x="20245017" y="6749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152418</xdr:rowOff>
    </xdr:from>
    <xdr:to>
      <xdr:col>28</xdr:col>
      <xdr:colOff>365125</xdr:colOff>
      <xdr:row>39</xdr:row>
      <xdr:rowOff>82568</xdr:rowOff>
    </xdr:to>
    <xdr:sp macro="" textlink="">
      <xdr:nvSpPr>
        <xdr:cNvPr id="753" name="円/楕円 752"/>
        <xdr:cNvSpPr/>
      </xdr:nvSpPr>
      <xdr:spPr>
        <a:xfrm>
          <a:off x="19494500" y="666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73695</xdr:rowOff>
    </xdr:from>
    <xdr:ext cx="378565" cy="259045"/>
    <xdr:sp macro="" textlink="">
      <xdr:nvSpPr>
        <xdr:cNvPr id="754" name="テキスト ボックス 753"/>
        <xdr:cNvSpPr txBox="1"/>
      </xdr:nvSpPr>
      <xdr:spPr>
        <a:xfrm>
          <a:off x="19356017" y="676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144254</xdr:rowOff>
    </xdr:from>
    <xdr:to>
      <xdr:col>27</xdr:col>
      <xdr:colOff>161925</xdr:colOff>
      <xdr:row>39</xdr:row>
      <xdr:rowOff>74404</xdr:rowOff>
    </xdr:to>
    <xdr:sp macro="" textlink="">
      <xdr:nvSpPr>
        <xdr:cNvPr id="755" name="円/楕円 754"/>
        <xdr:cNvSpPr/>
      </xdr:nvSpPr>
      <xdr:spPr>
        <a:xfrm>
          <a:off x="18605500" y="665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65531</xdr:rowOff>
    </xdr:from>
    <xdr:ext cx="378565" cy="259045"/>
    <xdr:sp macro="" textlink="">
      <xdr:nvSpPr>
        <xdr:cNvPr id="756" name="テキスト ボックス 755"/>
        <xdr:cNvSpPr txBox="1"/>
      </xdr:nvSpPr>
      <xdr:spPr>
        <a:xfrm>
          <a:off x="18467017" y="675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2" name="テキスト ボックス 77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4" name="テキスト ボックス 77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8" name="直線コネクタ 777"/>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0" name="直線コネクタ 77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81"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82" name="直線コネクタ 781"/>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126716</xdr:rowOff>
    </xdr:from>
    <xdr:to>
      <xdr:col>32</xdr:col>
      <xdr:colOff>187325</xdr:colOff>
      <xdr:row>57</xdr:row>
      <xdr:rowOff>151061</xdr:rowOff>
    </xdr:to>
    <xdr:cxnSp macro="">
      <xdr:nvCxnSpPr>
        <xdr:cNvPr id="783" name="直線コネクタ 782"/>
        <xdr:cNvCxnSpPr/>
      </xdr:nvCxnSpPr>
      <xdr:spPr>
        <a:xfrm>
          <a:off x="21323300" y="9899366"/>
          <a:ext cx="838200" cy="2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119275</xdr:rowOff>
    </xdr:from>
    <xdr:ext cx="469744" cy="259045"/>
    <xdr:sp macro="" textlink="">
      <xdr:nvSpPr>
        <xdr:cNvPr id="784" name="貸付金平均値テキスト"/>
        <xdr:cNvSpPr txBox="1"/>
      </xdr:nvSpPr>
      <xdr:spPr>
        <a:xfrm>
          <a:off x="22212300" y="9720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5" name="フローチャート : 判断 784"/>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101455</xdr:rowOff>
    </xdr:from>
    <xdr:to>
      <xdr:col>31</xdr:col>
      <xdr:colOff>34925</xdr:colOff>
      <xdr:row>57</xdr:row>
      <xdr:rowOff>126716</xdr:rowOff>
    </xdr:to>
    <xdr:cxnSp macro="">
      <xdr:nvCxnSpPr>
        <xdr:cNvPr id="786" name="直線コネクタ 785"/>
        <xdr:cNvCxnSpPr/>
      </xdr:nvCxnSpPr>
      <xdr:spPr>
        <a:xfrm>
          <a:off x="20434300" y="9874105"/>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7" name="フローチャート : 判断 786"/>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13380</xdr:rowOff>
    </xdr:from>
    <xdr:ext cx="469744" cy="259045"/>
    <xdr:sp macro="" textlink="">
      <xdr:nvSpPr>
        <xdr:cNvPr id="788" name="テキスト ボックス 787"/>
        <xdr:cNvSpPr txBox="1"/>
      </xdr:nvSpPr>
      <xdr:spPr>
        <a:xfrm>
          <a:off x="21088427"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78801</xdr:rowOff>
    </xdr:from>
    <xdr:to>
      <xdr:col>29</xdr:col>
      <xdr:colOff>517525</xdr:colOff>
      <xdr:row>57</xdr:row>
      <xdr:rowOff>101455</xdr:rowOff>
    </xdr:to>
    <xdr:cxnSp macro="">
      <xdr:nvCxnSpPr>
        <xdr:cNvPr id="789" name="直線コネクタ 788"/>
        <xdr:cNvCxnSpPr/>
      </xdr:nvCxnSpPr>
      <xdr:spPr>
        <a:xfrm>
          <a:off x="19545300" y="9851451"/>
          <a:ext cx="8890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90" name="フローチャート : 判断 789"/>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153692</xdr:rowOff>
    </xdr:from>
    <xdr:ext cx="469744" cy="259045"/>
    <xdr:sp macro="" textlink="">
      <xdr:nvSpPr>
        <xdr:cNvPr id="791" name="テキスト ボックス 790"/>
        <xdr:cNvSpPr txBox="1"/>
      </xdr:nvSpPr>
      <xdr:spPr>
        <a:xfrm>
          <a:off x="20199427"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78801</xdr:rowOff>
    </xdr:from>
    <xdr:to>
      <xdr:col>28</xdr:col>
      <xdr:colOff>314325</xdr:colOff>
      <xdr:row>57</xdr:row>
      <xdr:rowOff>80149</xdr:rowOff>
    </xdr:to>
    <xdr:cxnSp macro="">
      <xdr:nvCxnSpPr>
        <xdr:cNvPr id="792" name="直線コネクタ 791"/>
        <xdr:cNvCxnSpPr/>
      </xdr:nvCxnSpPr>
      <xdr:spPr>
        <a:xfrm flipV="1">
          <a:off x="18656300" y="9851451"/>
          <a:ext cx="8890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93" name="フローチャート : 判断 792"/>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146491</xdr:rowOff>
    </xdr:from>
    <xdr:ext cx="469744" cy="259045"/>
    <xdr:sp macro="" textlink="">
      <xdr:nvSpPr>
        <xdr:cNvPr id="794" name="テキスト ボックス 793"/>
        <xdr:cNvSpPr txBox="1"/>
      </xdr:nvSpPr>
      <xdr:spPr>
        <a:xfrm>
          <a:off x="19310427" y="99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5" name="フローチャート : 判断 794"/>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123220</xdr:rowOff>
    </xdr:from>
    <xdr:ext cx="534377" cy="259045"/>
    <xdr:sp macro="" textlink="">
      <xdr:nvSpPr>
        <xdr:cNvPr id="796" name="テキスト ボックス 795"/>
        <xdr:cNvSpPr txBox="1"/>
      </xdr:nvSpPr>
      <xdr:spPr>
        <a:xfrm>
          <a:off x="18389111" y="98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100261</xdr:rowOff>
    </xdr:from>
    <xdr:to>
      <xdr:col>32</xdr:col>
      <xdr:colOff>238125</xdr:colOff>
      <xdr:row>58</xdr:row>
      <xdr:rowOff>30411</xdr:rowOff>
    </xdr:to>
    <xdr:sp macro="" textlink="">
      <xdr:nvSpPr>
        <xdr:cNvPr id="802" name="円/楕円 801"/>
        <xdr:cNvSpPr/>
      </xdr:nvSpPr>
      <xdr:spPr>
        <a:xfrm>
          <a:off x="22110700" y="98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78688</xdr:rowOff>
    </xdr:from>
    <xdr:ext cx="469744" cy="259045"/>
    <xdr:sp macro="" textlink="">
      <xdr:nvSpPr>
        <xdr:cNvPr id="803" name="貸付金該当値テキスト"/>
        <xdr:cNvSpPr txBox="1"/>
      </xdr:nvSpPr>
      <xdr:spPr>
        <a:xfrm>
          <a:off x="22212300" y="98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75916</xdr:rowOff>
    </xdr:from>
    <xdr:to>
      <xdr:col>31</xdr:col>
      <xdr:colOff>85725</xdr:colOff>
      <xdr:row>58</xdr:row>
      <xdr:rowOff>6066</xdr:rowOff>
    </xdr:to>
    <xdr:sp macro="" textlink="">
      <xdr:nvSpPr>
        <xdr:cNvPr id="804" name="円/楕円 803"/>
        <xdr:cNvSpPr/>
      </xdr:nvSpPr>
      <xdr:spPr>
        <a:xfrm>
          <a:off x="21272500" y="984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168643</xdr:rowOff>
    </xdr:from>
    <xdr:ext cx="469744" cy="259045"/>
    <xdr:sp macro="" textlink="">
      <xdr:nvSpPr>
        <xdr:cNvPr id="805" name="テキスト ボックス 804"/>
        <xdr:cNvSpPr txBox="1"/>
      </xdr:nvSpPr>
      <xdr:spPr>
        <a:xfrm>
          <a:off x="21088427" y="994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50655</xdr:rowOff>
    </xdr:from>
    <xdr:to>
      <xdr:col>29</xdr:col>
      <xdr:colOff>568325</xdr:colOff>
      <xdr:row>57</xdr:row>
      <xdr:rowOff>152255</xdr:rowOff>
    </xdr:to>
    <xdr:sp macro="" textlink="">
      <xdr:nvSpPr>
        <xdr:cNvPr id="806" name="円/楕円 805"/>
        <xdr:cNvSpPr/>
      </xdr:nvSpPr>
      <xdr:spPr>
        <a:xfrm>
          <a:off x="20383500" y="98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168782</xdr:rowOff>
    </xdr:from>
    <xdr:ext cx="469744" cy="259045"/>
    <xdr:sp macro="" textlink="">
      <xdr:nvSpPr>
        <xdr:cNvPr id="807" name="テキスト ボックス 806"/>
        <xdr:cNvSpPr txBox="1"/>
      </xdr:nvSpPr>
      <xdr:spPr>
        <a:xfrm>
          <a:off x="20199427" y="959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28001</xdr:rowOff>
    </xdr:from>
    <xdr:to>
      <xdr:col>28</xdr:col>
      <xdr:colOff>365125</xdr:colOff>
      <xdr:row>57</xdr:row>
      <xdr:rowOff>129601</xdr:rowOff>
    </xdr:to>
    <xdr:sp macro="" textlink="">
      <xdr:nvSpPr>
        <xdr:cNvPr id="808" name="円/楕円 807"/>
        <xdr:cNvSpPr/>
      </xdr:nvSpPr>
      <xdr:spPr>
        <a:xfrm>
          <a:off x="19494500" y="980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146128</xdr:rowOff>
    </xdr:from>
    <xdr:ext cx="534377" cy="259045"/>
    <xdr:sp macro="" textlink="">
      <xdr:nvSpPr>
        <xdr:cNvPr id="809" name="テキスト ボックス 808"/>
        <xdr:cNvSpPr txBox="1"/>
      </xdr:nvSpPr>
      <xdr:spPr>
        <a:xfrm>
          <a:off x="19278111" y="957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29349</xdr:rowOff>
    </xdr:from>
    <xdr:to>
      <xdr:col>27</xdr:col>
      <xdr:colOff>161925</xdr:colOff>
      <xdr:row>57</xdr:row>
      <xdr:rowOff>130949</xdr:rowOff>
    </xdr:to>
    <xdr:sp macro="" textlink="">
      <xdr:nvSpPr>
        <xdr:cNvPr id="810" name="円/楕円 809"/>
        <xdr:cNvSpPr/>
      </xdr:nvSpPr>
      <xdr:spPr>
        <a:xfrm>
          <a:off x="18605500" y="98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147476</xdr:rowOff>
    </xdr:from>
    <xdr:ext cx="534377" cy="259045"/>
    <xdr:sp macro="" textlink="">
      <xdr:nvSpPr>
        <xdr:cNvPr id="811" name="テキスト ボックス 810"/>
        <xdr:cNvSpPr txBox="1"/>
      </xdr:nvSpPr>
      <xdr:spPr>
        <a:xfrm>
          <a:off x="18389111" y="95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45,929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3" name="直線コネクタ 82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4" name="テキスト ボックス 82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5" name="直線コネクタ 82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6" name="テキスト ボックス 82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7" name="直線コネクタ 82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8" name="テキスト ボックス 82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9" name="直線コネクタ 82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0" name="テキスト ボックス 82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1" name="直線コネクタ 83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32" name="テキスト ボックス 83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4" name="テキスト ボックス 83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6" name="直線コネクタ 835"/>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7"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8" name="直線コネクタ 837"/>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9"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40" name="直線コネクタ 839"/>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54584</xdr:rowOff>
    </xdr:from>
    <xdr:to>
      <xdr:col>32</xdr:col>
      <xdr:colOff>187325</xdr:colOff>
      <xdr:row>75</xdr:row>
      <xdr:rowOff>89446</xdr:rowOff>
    </xdr:to>
    <xdr:cxnSp macro="">
      <xdr:nvCxnSpPr>
        <xdr:cNvPr id="841" name="直線コネクタ 840"/>
        <xdr:cNvCxnSpPr/>
      </xdr:nvCxnSpPr>
      <xdr:spPr>
        <a:xfrm flipV="1">
          <a:off x="21323300" y="12913334"/>
          <a:ext cx="8382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134841</xdr:rowOff>
    </xdr:from>
    <xdr:ext cx="534377" cy="259045"/>
    <xdr:sp macro="" textlink="">
      <xdr:nvSpPr>
        <xdr:cNvPr id="842" name="繰出金平均値テキスト"/>
        <xdr:cNvSpPr txBox="1"/>
      </xdr:nvSpPr>
      <xdr:spPr>
        <a:xfrm>
          <a:off x="22212300" y="12993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43" name="フローチャート : 判断 842"/>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89446</xdr:rowOff>
    </xdr:from>
    <xdr:to>
      <xdr:col>31</xdr:col>
      <xdr:colOff>34925</xdr:colOff>
      <xdr:row>75</xdr:row>
      <xdr:rowOff>155930</xdr:rowOff>
    </xdr:to>
    <xdr:cxnSp macro="">
      <xdr:nvCxnSpPr>
        <xdr:cNvPr id="844" name="直線コネクタ 843"/>
        <xdr:cNvCxnSpPr/>
      </xdr:nvCxnSpPr>
      <xdr:spPr>
        <a:xfrm flipV="1">
          <a:off x="20434300" y="12948196"/>
          <a:ext cx="8890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5" name="フローチャート : 判断 844"/>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18750</xdr:rowOff>
    </xdr:from>
    <xdr:ext cx="534377" cy="259045"/>
    <xdr:sp macro="" textlink="">
      <xdr:nvSpPr>
        <xdr:cNvPr id="846" name="テキスト ボックス 845"/>
        <xdr:cNvSpPr txBox="1"/>
      </xdr:nvSpPr>
      <xdr:spPr>
        <a:xfrm>
          <a:off x="21056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155930</xdr:rowOff>
    </xdr:from>
    <xdr:to>
      <xdr:col>29</xdr:col>
      <xdr:colOff>517525</xdr:colOff>
      <xdr:row>76</xdr:row>
      <xdr:rowOff>9170</xdr:rowOff>
    </xdr:to>
    <xdr:cxnSp macro="">
      <xdr:nvCxnSpPr>
        <xdr:cNvPr id="847" name="直線コネクタ 846"/>
        <xdr:cNvCxnSpPr/>
      </xdr:nvCxnSpPr>
      <xdr:spPr>
        <a:xfrm flipV="1">
          <a:off x="19545300" y="13014680"/>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8" name="フローチャート : 判断 847"/>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31399</xdr:rowOff>
    </xdr:from>
    <xdr:ext cx="534377" cy="259045"/>
    <xdr:sp macro="" textlink="">
      <xdr:nvSpPr>
        <xdr:cNvPr id="849" name="テキスト ボックス 848"/>
        <xdr:cNvSpPr txBox="1"/>
      </xdr:nvSpPr>
      <xdr:spPr>
        <a:xfrm>
          <a:off x="20167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9170</xdr:rowOff>
    </xdr:from>
    <xdr:to>
      <xdr:col>28</xdr:col>
      <xdr:colOff>314325</xdr:colOff>
      <xdr:row>76</xdr:row>
      <xdr:rowOff>84798</xdr:rowOff>
    </xdr:to>
    <xdr:cxnSp macro="">
      <xdr:nvCxnSpPr>
        <xdr:cNvPr id="850" name="直線コネクタ 849"/>
        <xdr:cNvCxnSpPr/>
      </xdr:nvCxnSpPr>
      <xdr:spPr>
        <a:xfrm flipV="1">
          <a:off x="18656300" y="13039370"/>
          <a:ext cx="8890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51" name="フローチャート : 判断 850"/>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109617</xdr:rowOff>
    </xdr:from>
    <xdr:ext cx="534377" cy="259045"/>
    <xdr:sp macro="" textlink="">
      <xdr:nvSpPr>
        <xdr:cNvPr id="852" name="テキスト ボックス 851"/>
        <xdr:cNvSpPr txBox="1"/>
      </xdr:nvSpPr>
      <xdr:spPr>
        <a:xfrm>
          <a:off x="19278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53" name="フローチャート : 判断 852"/>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98518</xdr:rowOff>
    </xdr:from>
    <xdr:ext cx="534377" cy="259045"/>
    <xdr:sp macro="" textlink="">
      <xdr:nvSpPr>
        <xdr:cNvPr id="854" name="テキスト ボックス 853"/>
        <xdr:cNvSpPr txBox="1"/>
      </xdr:nvSpPr>
      <xdr:spPr>
        <a:xfrm>
          <a:off x="18389111" y="127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3784</xdr:rowOff>
    </xdr:from>
    <xdr:to>
      <xdr:col>32</xdr:col>
      <xdr:colOff>238125</xdr:colOff>
      <xdr:row>75</xdr:row>
      <xdr:rowOff>105384</xdr:rowOff>
    </xdr:to>
    <xdr:sp macro="" textlink="">
      <xdr:nvSpPr>
        <xdr:cNvPr id="860" name="円/楕円 859"/>
        <xdr:cNvSpPr/>
      </xdr:nvSpPr>
      <xdr:spPr>
        <a:xfrm>
          <a:off x="22110700" y="128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26661</xdr:rowOff>
    </xdr:from>
    <xdr:ext cx="534377" cy="259045"/>
    <xdr:sp macro="" textlink="">
      <xdr:nvSpPr>
        <xdr:cNvPr id="861" name="繰出金該当値テキスト"/>
        <xdr:cNvSpPr txBox="1"/>
      </xdr:nvSpPr>
      <xdr:spPr>
        <a:xfrm>
          <a:off x="22212300" y="1271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37,734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38646</xdr:rowOff>
    </xdr:from>
    <xdr:to>
      <xdr:col>31</xdr:col>
      <xdr:colOff>85725</xdr:colOff>
      <xdr:row>75</xdr:row>
      <xdr:rowOff>140246</xdr:rowOff>
    </xdr:to>
    <xdr:sp macro="" textlink="">
      <xdr:nvSpPr>
        <xdr:cNvPr id="862" name="円/楕円 861"/>
        <xdr:cNvSpPr/>
      </xdr:nvSpPr>
      <xdr:spPr>
        <a:xfrm>
          <a:off x="21272500" y="128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156773</xdr:rowOff>
    </xdr:from>
    <xdr:ext cx="534377" cy="259045"/>
    <xdr:sp macro="" textlink="">
      <xdr:nvSpPr>
        <xdr:cNvPr id="863" name="テキスト ボックス 862"/>
        <xdr:cNvSpPr txBox="1"/>
      </xdr:nvSpPr>
      <xdr:spPr>
        <a:xfrm>
          <a:off x="21056111" y="126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36,819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105131</xdr:rowOff>
    </xdr:from>
    <xdr:to>
      <xdr:col>29</xdr:col>
      <xdr:colOff>568325</xdr:colOff>
      <xdr:row>76</xdr:row>
      <xdr:rowOff>35282</xdr:rowOff>
    </xdr:to>
    <xdr:sp macro="" textlink="">
      <xdr:nvSpPr>
        <xdr:cNvPr id="864" name="円/楕円 863"/>
        <xdr:cNvSpPr/>
      </xdr:nvSpPr>
      <xdr:spPr>
        <a:xfrm>
          <a:off x="20383500" y="12963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51808</xdr:rowOff>
    </xdr:from>
    <xdr:ext cx="534377" cy="259045"/>
    <xdr:sp macro="" textlink="">
      <xdr:nvSpPr>
        <xdr:cNvPr id="865" name="テキスト ボックス 864"/>
        <xdr:cNvSpPr txBox="1"/>
      </xdr:nvSpPr>
      <xdr:spPr>
        <a:xfrm>
          <a:off x="20167111" y="1273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35,074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129819</xdr:rowOff>
    </xdr:from>
    <xdr:to>
      <xdr:col>28</xdr:col>
      <xdr:colOff>365125</xdr:colOff>
      <xdr:row>76</xdr:row>
      <xdr:rowOff>59968</xdr:rowOff>
    </xdr:to>
    <xdr:sp macro="" textlink="">
      <xdr:nvSpPr>
        <xdr:cNvPr id="866" name="円/楕円 865"/>
        <xdr:cNvSpPr/>
      </xdr:nvSpPr>
      <xdr:spPr>
        <a:xfrm>
          <a:off x="19494500" y="129885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76496</xdr:rowOff>
    </xdr:from>
    <xdr:ext cx="534377" cy="259045"/>
    <xdr:sp macro="" textlink="">
      <xdr:nvSpPr>
        <xdr:cNvPr id="867" name="テキスト ボックス 866"/>
        <xdr:cNvSpPr txBox="1"/>
      </xdr:nvSpPr>
      <xdr:spPr>
        <a:xfrm>
          <a:off x="19278111" y="127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33998</xdr:rowOff>
    </xdr:from>
    <xdr:to>
      <xdr:col>27</xdr:col>
      <xdr:colOff>161925</xdr:colOff>
      <xdr:row>76</xdr:row>
      <xdr:rowOff>135598</xdr:rowOff>
    </xdr:to>
    <xdr:sp macro="" textlink="">
      <xdr:nvSpPr>
        <xdr:cNvPr id="868" name="円/楕円 867"/>
        <xdr:cNvSpPr/>
      </xdr:nvSpPr>
      <xdr:spPr>
        <a:xfrm>
          <a:off x="18605500" y="130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126725</xdr:rowOff>
    </xdr:from>
    <xdr:ext cx="534377" cy="259045"/>
    <xdr:sp macro="" textlink="">
      <xdr:nvSpPr>
        <xdr:cNvPr id="869" name="テキスト ボックス 868"/>
        <xdr:cNvSpPr txBox="1"/>
      </xdr:nvSpPr>
      <xdr:spPr>
        <a:xfrm>
          <a:off x="18389111" y="1315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フローチャート :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4" name="フローチャート :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5" name="テキスト ボックス 89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7" name="フローチャート :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8" name="テキスト ボックス 89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0" name="フローチャート :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1" name="テキスト ボックス 90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フローチャート :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3" name="テキスト ボックス 90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9" name="円/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1" name="円/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2" name="テキスト ボックス 91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3" name="円/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4" name="テキスト ボックス 91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5" name="円/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6" name="テキスト ボックス 91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7" name="円/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8" name="テキスト ボックス 91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ea"/>
              <a:ea typeface="+mn-ea"/>
              <a:cs typeface="+mn-cs"/>
            </a:rPr>
            <a:t>　普通建設事業費は住民一人当たり</a:t>
          </a:r>
          <a:r>
            <a:rPr kumimoji="1" lang="ja-JP" altLang="en-US" sz="1200">
              <a:solidFill>
                <a:schemeClr val="dk1"/>
              </a:solidFill>
              <a:effectLst/>
              <a:latin typeface="+mn-ea"/>
              <a:ea typeface="+mn-ea"/>
              <a:cs typeface="+mn-cs"/>
            </a:rPr>
            <a:t>４６</a:t>
          </a:r>
          <a:r>
            <a:rPr kumimoji="1" lang="ja-JP" altLang="ja-JP" sz="1200">
              <a:solidFill>
                <a:schemeClr val="dk1"/>
              </a:solidFill>
              <a:effectLst/>
              <a:latin typeface="+mn-ea"/>
              <a:ea typeface="+mn-ea"/>
              <a:cs typeface="+mn-cs"/>
            </a:rPr>
            <a:t>，２</a:t>
          </a:r>
          <a:r>
            <a:rPr kumimoji="1" lang="ja-JP" altLang="en-US" sz="1200">
              <a:solidFill>
                <a:schemeClr val="dk1"/>
              </a:solidFill>
              <a:effectLst/>
              <a:latin typeface="+mn-ea"/>
              <a:ea typeface="+mn-ea"/>
              <a:cs typeface="+mn-cs"/>
            </a:rPr>
            <a:t>１４</a:t>
          </a:r>
          <a:r>
            <a:rPr kumimoji="1" lang="ja-JP" altLang="ja-JP" sz="1200">
              <a:solidFill>
                <a:schemeClr val="dk1"/>
              </a:solidFill>
              <a:effectLst/>
              <a:latin typeface="+mn-ea"/>
              <a:ea typeface="+mn-ea"/>
              <a:cs typeface="+mn-cs"/>
            </a:rPr>
            <a:t>円となっており、</a:t>
          </a:r>
          <a:r>
            <a:rPr kumimoji="1" lang="ja-JP" altLang="en-US" sz="1200">
              <a:solidFill>
                <a:schemeClr val="dk1"/>
              </a:solidFill>
              <a:effectLst/>
              <a:latin typeface="+mn-ea"/>
              <a:ea typeface="+mn-ea"/>
              <a:cs typeface="+mn-cs"/>
            </a:rPr>
            <a:t>前年度に比較して４３．２％の減と、類似団体平均付近まで減少した。これは、福井駅</a:t>
          </a:r>
          <a:r>
            <a:rPr kumimoji="1" lang="ja-JP" altLang="ja-JP" sz="1200">
              <a:solidFill>
                <a:schemeClr val="dk1"/>
              </a:solidFill>
              <a:effectLst/>
              <a:latin typeface="+mn-ea"/>
              <a:ea typeface="+mn-ea"/>
              <a:cs typeface="+mn-cs"/>
            </a:rPr>
            <a:t>西口再開発事業、弓道場・市体育館サブアリーナ建設事業等の大型事業が完了したため</a:t>
          </a:r>
          <a:r>
            <a:rPr kumimoji="1" lang="ja-JP" altLang="en-US" sz="1200">
              <a:solidFill>
                <a:schemeClr val="dk1"/>
              </a:solidFill>
              <a:effectLst/>
              <a:latin typeface="+mn-ea"/>
              <a:ea typeface="+mn-ea"/>
              <a:cs typeface="+mn-cs"/>
            </a:rPr>
            <a:t>であり、前年度決算額と比較しても７，８４２</a:t>
          </a:r>
          <a:r>
            <a:rPr kumimoji="1" lang="ja-JP" altLang="ja-JP" sz="1200">
              <a:solidFill>
                <a:schemeClr val="dk1"/>
              </a:solidFill>
              <a:effectLst/>
              <a:latin typeface="+mn-ea"/>
              <a:ea typeface="+mn-ea"/>
              <a:cs typeface="+mn-cs"/>
            </a:rPr>
            <a:t>百万円</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３６．２％の</a:t>
          </a:r>
          <a:r>
            <a:rPr kumimoji="1" lang="ja-JP" altLang="en-US" sz="1200">
              <a:solidFill>
                <a:schemeClr val="dk1"/>
              </a:solidFill>
              <a:effectLst/>
              <a:latin typeface="+mn-ea"/>
              <a:ea typeface="+mn-ea"/>
              <a:cs typeface="+mn-cs"/>
            </a:rPr>
            <a:t>減少</a:t>
          </a:r>
          <a:r>
            <a:rPr kumimoji="1" lang="ja-JP" altLang="ja-JP" sz="1200">
              <a:solidFill>
                <a:schemeClr val="dk1"/>
              </a:solidFill>
              <a:effectLst/>
              <a:latin typeface="+mn-ea"/>
              <a:ea typeface="+mn-ea"/>
              <a:cs typeface="+mn-cs"/>
            </a:rPr>
            <a:t>となった。</a:t>
          </a:r>
          <a:endParaRPr lang="ja-JP" altLang="ja-JP" sz="1200">
            <a:effectLst/>
            <a:latin typeface="+mn-ea"/>
            <a:ea typeface="+mn-ea"/>
          </a:endParaRPr>
        </a:p>
        <a:p>
          <a:r>
            <a:rPr kumimoji="1" lang="ja-JP" altLang="ja-JP" sz="1200">
              <a:solidFill>
                <a:schemeClr val="dk1"/>
              </a:solidFill>
              <a:effectLst/>
              <a:latin typeface="+mn-ea"/>
              <a:ea typeface="+mn-ea"/>
              <a:cs typeface="+mn-cs"/>
            </a:rPr>
            <a:t>　人件費は住民一人当たり</a:t>
          </a:r>
          <a:r>
            <a:rPr kumimoji="1" lang="ja-JP" altLang="en-US" sz="1200">
              <a:solidFill>
                <a:schemeClr val="dk1"/>
              </a:solidFill>
              <a:effectLst/>
              <a:latin typeface="+mn-ea"/>
              <a:ea typeface="+mn-ea"/>
              <a:cs typeface="+mn-cs"/>
            </a:rPr>
            <a:t>６４，７３３円となっており、類似団体、全国でも高い水準であるが、前年度</a:t>
          </a:r>
          <a:r>
            <a:rPr kumimoji="1" lang="ja-JP" altLang="ja-JP" sz="1200">
              <a:solidFill>
                <a:schemeClr val="dk1"/>
              </a:solidFill>
              <a:effectLst/>
              <a:latin typeface="+mn-ea"/>
              <a:ea typeface="+mn-ea"/>
              <a:cs typeface="+mn-cs"/>
            </a:rPr>
            <a:t>決算額</a:t>
          </a:r>
          <a:r>
            <a:rPr kumimoji="1" lang="ja-JP" altLang="en-US" sz="1200">
              <a:solidFill>
                <a:schemeClr val="dk1"/>
              </a:solidFill>
              <a:effectLst/>
              <a:latin typeface="+mn-ea"/>
              <a:ea typeface="+mn-ea"/>
              <a:cs typeface="+mn-cs"/>
            </a:rPr>
            <a:t>と比較すると、退職者数の減少のため</a:t>
          </a:r>
          <a:r>
            <a:rPr kumimoji="1" lang="ja-JP" altLang="ja-JP" sz="1200">
              <a:solidFill>
                <a:schemeClr val="dk1"/>
              </a:solidFill>
              <a:effectLst/>
              <a:latin typeface="+mn-ea"/>
              <a:ea typeface="+mn-ea"/>
              <a:cs typeface="+mn-cs"/>
            </a:rPr>
            <a:t>４</a:t>
          </a:r>
          <a:r>
            <a:rPr kumimoji="1" lang="ja-JP" altLang="en-US" sz="1200">
              <a:solidFill>
                <a:schemeClr val="dk1"/>
              </a:solidFill>
              <a:effectLst/>
              <a:latin typeface="+mn-ea"/>
              <a:ea typeface="+mn-ea"/>
              <a:cs typeface="+mn-cs"/>
            </a:rPr>
            <a:t>７８</a:t>
          </a:r>
          <a:r>
            <a:rPr kumimoji="1" lang="ja-JP" altLang="ja-JP" sz="1200">
              <a:solidFill>
                <a:schemeClr val="dk1"/>
              </a:solidFill>
              <a:effectLst/>
              <a:latin typeface="+mn-ea"/>
              <a:ea typeface="+mn-ea"/>
              <a:cs typeface="+mn-cs"/>
            </a:rPr>
            <a:t>百万円</a:t>
          </a:r>
          <a:r>
            <a:rPr kumimoji="1" lang="ja-JP" altLang="en-US" sz="1200">
              <a:solidFill>
                <a:schemeClr val="dk1"/>
              </a:solidFill>
              <a:effectLst/>
              <a:latin typeface="+mn-ea"/>
              <a:ea typeface="+mn-ea"/>
              <a:cs typeface="+mn-cs"/>
            </a:rPr>
            <a:t>、２．７％の</a:t>
          </a:r>
          <a:r>
            <a:rPr kumimoji="1" lang="ja-JP" altLang="ja-JP" sz="1200">
              <a:solidFill>
                <a:schemeClr val="dk1"/>
              </a:solidFill>
              <a:effectLst/>
              <a:latin typeface="+mn-ea"/>
              <a:ea typeface="+mn-ea"/>
              <a:cs typeface="+mn-cs"/>
            </a:rPr>
            <a:t>減</a:t>
          </a:r>
          <a:r>
            <a:rPr kumimoji="1" lang="ja-JP" altLang="en-US" sz="1200">
              <a:solidFill>
                <a:schemeClr val="dk1"/>
              </a:solidFill>
              <a:effectLst/>
              <a:latin typeface="+mn-ea"/>
              <a:ea typeface="+mn-ea"/>
              <a:cs typeface="+mn-cs"/>
            </a:rPr>
            <a:t>となっている</a:t>
          </a:r>
          <a:r>
            <a:rPr kumimoji="1" lang="ja-JP" altLang="ja-JP" sz="1200">
              <a:solidFill>
                <a:schemeClr val="dk1"/>
              </a:solidFill>
              <a:effectLst/>
              <a:latin typeface="+mn-ea"/>
              <a:ea typeface="+mn-ea"/>
              <a:cs typeface="+mn-cs"/>
            </a:rPr>
            <a:t>。</a:t>
          </a:r>
          <a:endParaRPr lang="ja-JP" altLang="ja-JP" sz="1200">
            <a:effectLst/>
            <a:latin typeface="+mn-ea"/>
            <a:ea typeface="+mn-ea"/>
          </a:endParaRPr>
        </a:p>
        <a:p>
          <a:r>
            <a:rPr kumimoji="1" lang="ja-JP" altLang="en-US" sz="1200">
              <a:solidFill>
                <a:schemeClr val="dk1"/>
              </a:solidFill>
              <a:effectLst/>
              <a:latin typeface="+mn-ea"/>
              <a:ea typeface="+mn-ea"/>
              <a:cs typeface="+mn-cs"/>
            </a:rPr>
            <a:t>　物件費は西口再開発ビルの開業にともない、館内施設の経常的な運営経費の増などにより、前年度比で２１８百万円、１．６％の増となった。</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扶助費は障がい福祉サービス、臨時福祉給付金の支給金の充実などによって、住民一人当たり９２，７４９円と増加している。</a:t>
          </a: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今後は、第４次定員適正化計画に基づき定員管理の適正化を図るとともに、第七次</a:t>
          </a:r>
          <a:r>
            <a:rPr kumimoji="1" lang="ja-JP" altLang="en-US" sz="1200">
              <a:solidFill>
                <a:schemeClr val="dk1"/>
              </a:solidFill>
              <a:effectLst/>
              <a:latin typeface="+mn-ea"/>
              <a:ea typeface="+mn-ea"/>
              <a:cs typeface="+mn-cs"/>
            </a:rPr>
            <a:t>福井市</a:t>
          </a:r>
          <a:r>
            <a:rPr kumimoji="1" lang="ja-JP" altLang="ja-JP" sz="1200">
              <a:solidFill>
                <a:schemeClr val="dk1"/>
              </a:solidFill>
              <a:effectLst/>
              <a:latin typeface="+mn-ea"/>
              <a:ea typeface="+mn-ea"/>
              <a:cs typeface="+mn-cs"/>
            </a:rPr>
            <a:t>総合計画実施計画の中で</a:t>
          </a:r>
          <a:r>
            <a:rPr kumimoji="1" lang="ja-JP" altLang="en-US" sz="1200">
              <a:solidFill>
                <a:schemeClr val="dk1"/>
              </a:solidFill>
              <a:effectLst/>
              <a:latin typeface="+mn-ea"/>
              <a:ea typeface="+mn-ea"/>
              <a:cs typeface="+mn-cs"/>
            </a:rPr>
            <a:t>位置づけられた</a:t>
          </a:r>
          <a:r>
            <a:rPr kumimoji="1" lang="ja-JP" altLang="ja-JP" sz="1200">
              <a:solidFill>
                <a:schemeClr val="dk1"/>
              </a:solidFill>
              <a:effectLst/>
              <a:latin typeface="+mn-ea"/>
              <a:ea typeface="+mn-ea"/>
              <a:cs typeface="+mn-cs"/>
            </a:rPr>
            <a:t>事業</a:t>
          </a:r>
          <a:r>
            <a:rPr kumimoji="1" lang="ja-JP" altLang="en-US" sz="1200">
              <a:solidFill>
                <a:schemeClr val="dk1"/>
              </a:solidFill>
              <a:effectLst/>
              <a:latin typeface="+mn-ea"/>
              <a:ea typeface="+mn-ea"/>
              <a:cs typeface="+mn-cs"/>
            </a:rPr>
            <a:t>の着実な推進と、事業の効率化等を図り、経費縮減に努めていく。</a:t>
          </a:r>
          <a:endParaRPr lang="ja-JP" altLang="ja-JP" sz="12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福井県福井市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265,796
261,829
536.41
105,657,739
104,347,684
776,279
58,561,352
153,883,364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111.8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162016</xdr:rowOff>
    </xdr:from>
    <xdr:to>
      <xdr:col>6</xdr:col>
      <xdr:colOff>511175</xdr:colOff>
      <xdr:row>32</xdr:row>
      <xdr:rowOff>133169</xdr:rowOff>
    </xdr:to>
    <xdr:cxnSp macro="">
      <xdr:nvCxnSpPr>
        <xdr:cNvPr id="63" name="直線コネクタ 62"/>
        <xdr:cNvCxnSpPr/>
      </xdr:nvCxnSpPr>
      <xdr:spPr>
        <a:xfrm>
          <a:off x="3797300" y="5476966"/>
          <a:ext cx="838200" cy="1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29227</xdr:rowOff>
    </xdr:from>
    <xdr:ext cx="469744" cy="259045"/>
    <xdr:sp macro="" textlink="">
      <xdr:nvSpPr>
        <xdr:cNvPr id="64" name="議会費平均値テキスト"/>
        <xdr:cNvSpPr txBox="1"/>
      </xdr:nvSpPr>
      <xdr:spPr>
        <a:xfrm>
          <a:off x="46863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162016</xdr:rowOff>
    </xdr:from>
    <xdr:to>
      <xdr:col>5</xdr:col>
      <xdr:colOff>358775</xdr:colOff>
      <xdr:row>32</xdr:row>
      <xdr:rowOff>133169</xdr:rowOff>
    </xdr:to>
    <xdr:cxnSp macro="">
      <xdr:nvCxnSpPr>
        <xdr:cNvPr id="66" name="直線コネクタ 65"/>
        <xdr:cNvCxnSpPr/>
      </xdr:nvCxnSpPr>
      <xdr:spPr>
        <a:xfrm flipV="1">
          <a:off x="2908300" y="5476966"/>
          <a:ext cx="889000" cy="1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117946</xdr:rowOff>
    </xdr:from>
    <xdr:ext cx="469744" cy="259045"/>
    <xdr:sp macro="" textlink="">
      <xdr:nvSpPr>
        <xdr:cNvPr id="68" name="テキスト ボックス 67"/>
        <xdr:cNvSpPr txBox="1"/>
      </xdr:nvSpPr>
      <xdr:spPr>
        <a:xfrm>
          <a:off x="3562427"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133169</xdr:rowOff>
    </xdr:from>
    <xdr:to>
      <xdr:col>4</xdr:col>
      <xdr:colOff>155575</xdr:colOff>
      <xdr:row>33</xdr:row>
      <xdr:rowOff>19413</xdr:rowOff>
    </xdr:to>
    <xdr:cxnSp macro="">
      <xdr:nvCxnSpPr>
        <xdr:cNvPr id="69" name="直線コネクタ 68"/>
        <xdr:cNvCxnSpPr/>
      </xdr:nvCxnSpPr>
      <xdr:spPr>
        <a:xfrm flipV="1">
          <a:off x="2019300" y="5619569"/>
          <a:ext cx="88900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7455</xdr:rowOff>
    </xdr:from>
    <xdr:ext cx="469744" cy="259045"/>
    <xdr:sp macro="" textlink="">
      <xdr:nvSpPr>
        <xdr:cNvPr id="71" name="テキスト ボックス 70"/>
        <xdr:cNvSpPr txBox="1"/>
      </xdr:nvSpPr>
      <xdr:spPr>
        <a:xfrm>
          <a:off x="2673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99423</xdr:rowOff>
    </xdr:from>
    <xdr:to>
      <xdr:col>2</xdr:col>
      <xdr:colOff>638175</xdr:colOff>
      <xdr:row>33</xdr:row>
      <xdr:rowOff>19413</xdr:rowOff>
    </xdr:to>
    <xdr:cxnSp macro="">
      <xdr:nvCxnSpPr>
        <xdr:cNvPr id="72" name="直線コネクタ 71"/>
        <xdr:cNvCxnSpPr/>
      </xdr:nvCxnSpPr>
      <xdr:spPr>
        <a:xfrm>
          <a:off x="1130300" y="558582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67327</xdr:rowOff>
    </xdr:from>
    <xdr:ext cx="469744" cy="259045"/>
    <xdr:sp macro="" textlink="">
      <xdr:nvSpPr>
        <xdr:cNvPr id="74" name="テキスト ボックス 73"/>
        <xdr:cNvSpPr txBox="1"/>
      </xdr:nvSpPr>
      <xdr:spPr>
        <a:xfrm>
          <a:off x="1784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152780</xdr:rowOff>
    </xdr:from>
    <xdr:ext cx="469744" cy="259045"/>
    <xdr:sp macro="" textlink="">
      <xdr:nvSpPr>
        <xdr:cNvPr id="76" name="テキスト ボックス 75"/>
        <xdr:cNvSpPr txBox="1"/>
      </xdr:nvSpPr>
      <xdr:spPr>
        <a:xfrm>
          <a:off x="895427" y="615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82369</xdr:rowOff>
    </xdr:from>
    <xdr:to>
      <xdr:col>6</xdr:col>
      <xdr:colOff>561975</xdr:colOff>
      <xdr:row>33</xdr:row>
      <xdr:rowOff>12519</xdr:rowOff>
    </xdr:to>
    <xdr:sp macro="" textlink="">
      <xdr:nvSpPr>
        <xdr:cNvPr id="82" name="円/楕円 81"/>
        <xdr:cNvSpPr/>
      </xdr:nvSpPr>
      <xdr:spPr>
        <a:xfrm>
          <a:off x="4584700" y="556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105246</xdr:rowOff>
    </xdr:from>
    <xdr:ext cx="469744" cy="259045"/>
    <xdr:sp macro="" textlink="">
      <xdr:nvSpPr>
        <xdr:cNvPr id="83" name="議会費該当値テキスト"/>
        <xdr:cNvSpPr txBox="1"/>
      </xdr:nvSpPr>
      <xdr:spPr>
        <a:xfrm>
          <a:off x="4686300" y="54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2,571</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111216</xdr:rowOff>
    </xdr:from>
    <xdr:to>
      <xdr:col>5</xdr:col>
      <xdr:colOff>409575</xdr:colOff>
      <xdr:row>32</xdr:row>
      <xdr:rowOff>41366</xdr:rowOff>
    </xdr:to>
    <xdr:sp macro="" textlink="">
      <xdr:nvSpPr>
        <xdr:cNvPr id="84" name="円/楕円 83"/>
        <xdr:cNvSpPr/>
      </xdr:nvSpPr>
      <xdr:spPr>
        <a:xfrm>
          <a:off x="3746500" y="54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57893</xdr:rowOff>
    </xdr:from>
    <xdr:ext cx="469744" cy="259045"/>
    <xdr:sp macro="" textlink="">
      <xdr:nvSpPr>
        <xdr:cNvPr id="85" name="テキスト ボックス 84"/>
        <xdr:cNvSpPr txBox="1"/>
      </xdr:nvSpPr>
      <xdr:spPr>
        <a:xfrm>
          <a:off x="3562427" y="520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82369</xdr:rowOff>
    </xdr:from>
    <xdr:to>
      <xdr:col>4</xdr:col>
      <xdr:colOff>206375</xdr:colOff>
      <xdr:row>33</xdr:row>
      <xdr:rowOff>12519</xdr:rowOff>
    </xdr:to>
    <xdr:sp macro="" textlink="">
      <xdr:nvSpPr>
        <xdr:cNvPr id="86" name="円/楕円 85"/>
        <xdr:cNvSpPr/>
      </xdr:nvSpPr>
      <xdr:spPr>
        <a:xfrm>
          <a:off x="2857500" y="556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29046</xdr:rowOff>
    </xdr:from>
    <xdr:ext cx="469744" cy="259045"/>
    <xdr:sp macro="" textlink="">
      <xdr:nvSpPr>
        <xdr:cNvPr id="87" name="テキスト ボックス 86"/>
        <xdr:cNvSpPr txBox="1"/>
      </xdr:nvSpPr>
      <xdr:spPr>
        <a:xfrm>
          <a:off x="2673427" y="534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140063</xdr:rowOff>
    </xdr:from>
    <xdr:to>
      <xdr:col>3</xdr:col>
      <xdr:colOff>3175</xdr:colOff>
      <xdr:row>33</xdr:row>
      <xdr:rowOff>70213</xdr:rowOff>
    </xdr:to>
    <xdr:sp macro="" textlink="">
      <xdr:nvSpPr>
        <xdr:cNvPr id="88" name="円/楕円 87"/>
        <xdr:cNvSpPr/>
      </xdr:nvSpPr>
      <xdr:spPr>
        <a:xfrm>
          <a:off x="1968500" y="56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86740</xdr:rowOff>
    </xdr:from>
    <xdr:ext cx="469744" cy="259045"/>
    <xdr:sp macro="" textlink="">
      <xdr:nvSpPr>
        <xdr:cNvPr id="89" name="テキスト ボックス 88"/>
        <xdr:cNvSpPr txBox="1"/>
      </xdr:nvSpPr>
      <xdr:spPr>
        <a:xfrm>
          <a:off x="1784427" y="54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48623</xdr:rowOff>
    </xdr:from>
    <xdr:to>
      <xdr:col>1</xdr:col>
      <xdr:colOff>485775</xdr:colOff>
      <xdr:row>32</xdr:row>
      <xdr:rowOff>150223</xdr:rowOff>
    </xdr:to>
    <xdr:sp macro="" textlink="">
      <xdr:nvSpPr>
        <xdr:cNvPr id="90" name="円/楕円 89"/>
        <xdr:cNvSpPr/>
      </xdr:nvSpPr>
      <xdr:spPr>
        <a:xfrm>
          <a:off x="1079500" y="55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166750</xdr:rowOff>
    </xdr:from>
    <xdr:ext cx="469744" cy="259045"/>
    <xdr:sp macro="" textlink="">
      <xdr:nvSpPr>
        <xdr:cNvPr id="91" name="テキスト ボックス 90"/>
        <xdr:cNvSpPr txBox="1"/>
      </xdr:nvSpPr>
      <xdr:spPr>
        <a:xfrm>
          <a:off x="895427" y="53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158184</xdr:rowOff>
    </xdr:from>
    <xdr:to>
      <xdr:col>6</xdr:col>
      <xdr:colOff>511175</xdr:colOff>
      <xdr:row>57</xdr:row>
      <xdr:rowOff>5414</xdr:rowOff>
    </xdr:to>
    <xdr:cxnSp macro="">
      <xdr:nvCxnSpPr>
        <xdr:cNvPr id="123" name="直線コネクタ 122"/>
        <xdr:cNvCxnSpPr/>
      </xdr:nvCxnSpPr>
      <xdr:spPr>
        <a:xfrm>
          <a:off x="3797300" y="9759384"/>
          <a:ext cx="8382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58872</xdr:rowOff>
    </xdr:from>
    <xdr:ext cx="534377" cy="259045"/>
    <xdr:sp macro="" textlink="">
      <xdr:nvSpPr>
        <xdr:cNvPr id="124" name="総務費平均値テキスト"/>
        <xdr:cNvSpPr txBox="1"/>
      </xdr:nvSpPr>
      <xdr:spPr>
        <a:xfrm>
          <a:off x="4686300" y="9488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158184</xdr:rowOff>
    </xdr:from>
    <xdr:to>
      <xdr:col>5</xdr:col>
      <xdr:colOff>358775</xdr:colOff>
      <xdr:row>57</xdr:row>
      <xdr:rowOff>14362</xdr:rowOff>
    </xdr:to>
    <xdr:cxnSp macro="">
      <xdr:nvCxnSpPr>
        <xdr:cNvPr id="126" name="直線コネクタ 125"/>
        <xdr:cNvCxnSpPr/>
      </xdr:nvCxnSpPr>
      <xdr:spPr>
        <a:xfrm flipV="1">
          <a:off x="2908300" y="9759384"/>
          <a:ext cx="8890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10300</xdr:rowOff>
    </xdr:from>
    <xdr:ext cx="534377" cy="259045"/>
    <xdr:sp macro="" textlink="">
      <xdr:nvSpPr>
        <xdr:cNvPr id="128" name="テキスト ボックス 127"/>
        <xdr:cNvSpPr txBox="1"/>
      </xdr:nvSpPr>
      <xdr:spPr>
        <a:xfrm>
          <a:off x="3530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14362</xdr:rowOff>
    </xdr:from>
    <xdr:to>
      <xdr:col>4</xdr:col>
      <xdr:colOff>155575</xdr:colOff>
      <xdr:row>57</xdr:row>
      <xdr:rowOff>57338</xdr:rowOff>
    </xdr:to>
    <xdr:cxnSp macro="">
      <xdr:nvCxnSpPr>
        <xdr:cNvPr id="129" name="直線コネクタ 128"/>
        <xdr:cNvCxnSpPr/>
      </xdr:nvCxnSpPr>
      <xdr:spPr>
        <a:xfrm flipV="1">
          <a:off x="2019300" y="9787012"/>
          <a:ext cx="8890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141811</xdr:rowOff>
    </xdr:from>
    <xdr:ext cx="534377" cy="259045"/>
    <xdr:sp macro="" textlink="">
      <xdr:nvSpPr>
        <xdr:cNvPr id="131" name="テキスト ボックス 130"/>
        <xdr:cNvSpPr txBox="1"/>
      </xdr:nvSpPr>
      <xdr:spPr>
        <a:xfrm>
          <a:off x="2641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52636</xdr:rowOff>
    </xdr:from>
    <xdr:to>
      <xdr:col>2</xdr:col>
      <xdr:colOff>638175</xdr:colOff>
      <xdr:row>57</xdr:row>
      <xdr:rowOff>57338</xdr:rowOff>
    </xdr:to>
    <xdr:cxnSp macro="">
      <xdr:nvCxnSpPr>
        <xdr:cNvPr id="132" name="直線コネクタ 131"/>
        <xdr:cNvCxnSpPr/>
      </xdr:nvCxnSpPr>
      <xdr:spPr>
        <a:xfrm>
          <a:off x="1130300" y="9825286"/>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78456</xdr:rowOff>
    </xdr:from>
    <xdr:ext cx="534377" cy="259045"/>
    <xdr:sp macro="" textlink="">
      <xdr:nvSpPr>
        <xdr:cNvPr id="134" name="テキスト ボックス 133"/>
        <xdr:cNvSpPr txBox="1"/>
      </xdr:nvSpPr>
      <xdr:spPr>
        <a:xfrm>
          <a:off x="1752111" y="93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96156</xdr:rowOff>
    </xdr:from>
    <xdr:ext cx="534377" cy="259045"/>
    <xdr:sp macro="" textlink="">
      <xdr:nvSpPr>
        <xdr:cNvPr id="136" name="テキスト ボックス 135"/>
        <xdr:cNvSpPr txBox="1"/>
      </xdr:nvSpPr>
      <xdr:spPr>
        <a:xfrm>
          <a:off x="863111" y="9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126064</xdr:rowOff>
    </xdr:from>
    <xdr:to>
      <xdr:col>6</xdr:col>
      <xdr:colOff>561975</xdr:colOff>
      <xdr:row>57</xdr:row>
      <xdr:rowOff>56214</xdr:rowOff>
    </xdr:to>
    <xdr:sp macro="" textlink="">
      <xdr:nvSpPr>
        <xdr:cNvPr id="142" name="円/楕円 141"/>
        <xdr:cNvSpPr/>
      </xdr:nvSpPr>
      <xdr:spPr>
        <a:xfrm>
          <a:off x="4584700" y="972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104491</xdr:rowOff>
    </xdr:from>
    <xdr:ext cx="534377" cy="259045"/>
    <xdr:sp macro="" textlink="">
      <xdr:nvSpPr>
        <xdr:cNvPr id="143" name="総務費該当値テキスト"/>
        <xdr:cNvSpPr txBox="1"/>
      </xdr:nvSpPr>
      <xdr:spPr>
        <a:xfrm>
          <a:off x="4686300" y="970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33,362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107384</xdr:rowOff>
    </xdr:from>
    <xdr:to>
      <xdr:col>5</xdr:col>
      <xdr:colOff>409575</xdr:colOff>
      <xdr:row>57</xdr:row>
      <xdr:rowOff>37534</xdr:rowOff>
    </xdr:to>
    <xdr:sp macro="" textlink="">
      <xdr:nvSpPr>
        <xdr:cNvPr id="144" name="円/楕円 143"/>
        <xdr:cNvSpPr/>
      </xdr:nvSpPr>
      <xdr:spPr>
        <a:xfrm>
          <a:off x="3746500" y="97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28661</xdr:rowOff>
    </xdr:from>
    <xdr:ext cx="534377" cy="259045"/>
    <xdr:sp macro="" textlink="">
      <xdr:nvSpPr>
        <xdr:cNvPr id="145" name="テキスト ボックス 144"/>
        <xdr:cNvSpPr txBox="1"/>
      </xdr:nvSpPr>
      <xdr:spPr>
        <a:xfrm>
          <a:off x="3530111" y="980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135012</xdr:rowOff>
    </xdr:from>
    <xdr:to>
      <xdr:col>4</xdr:col>
      <xdr:colOff>206375</xdr:colOff>
      <xdr:row>57</xdr:row>
      <xdr:rowOff>65162</xdr:rowOff>
    </xdr:to>
    <xdr:sp macro="" textlink="">
      <xdr:nvSpPr>
        <xdr:cNvPr id="146" name="円/楕円 145"/>
        <xdr:cNvSpPr/>
      </xdr:nvSpPr>
      <xdr:spPr>
        <a:xfrm>
          <a:off x="2857500" y="97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56289</xdr:rowOff>
    </xdr:from>
    <xdr:ext cx="534377" cy="259045"/>
    <xdr:sp macro="" textlink="">
      <xdr:nvSpPr>
        <xdr:cNvPr id="147" name="テキスト ボックス 146"/>
        <xdr:cNvSpPr txBox="1"/>
      </xdr:nvSpPr>
      <xdr:spPr>
        <a:xfrm>
          <a:off x="2641111" y="982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6538</xdr:rowOff>
    </xdr:from>
    <xdr:to>
      <xdr:col>3</xdr:col>
      <xdr:colOff>3175</xdr:colOff>
      <xdr:row>57</xdr:row>
      <xdr:rowOff>108138</xdr:rowOff>
    </xdr:to>
    <xdr:sp macro="" textlink="">
      <xdr:nvSpPr>
        <xdr:cNvPr id="148" name="円/楕円 147"/>
        <xdr:cNvSpPr/>
      </xdr:nvSpPr>
      <xdr:spPr>
        <a:xfrm>
          <a:off x="1968500" y="977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99265</xdr:rowOff>
    </xdr:from>
    <xdr:ext cx="534377" cy="259045"/>
    <xdr:sp macro="" textlink="">
      <xdr:nvSpPr>
        <xdr:cNvPr id="149" name="テキスト ボックス 148"/>
        <xdr:cNvSpPr txBox="1"/>
      </xdr:nvSpPr>
      <xdr:spPr>
        <a:xfrm>
          <a:off x="1752111" y="987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1836</xdr:rowOff>
    </xdr:from>
    <xdr:to>
      <xdr:col>1</xdr:col>
      <xdr:colOff>485775</xdr:colOff>
      <xdr:row>57</xdr:row>
      <xdr:rowOff>103436</xdr:rowOff>
    </xdr:to>
    <xdr:sp macro="" textlink="">
      <xdr:nvSpPr>
        <xdr:cNvPr id="150" name="円/楕円 149"/>
        <xdr:cNvSpPr/>
      </xdr:nvSpPr>
      <xdr:spPr>
        <a:xfrm>
          <a:off x="1079500" y="97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94563</xdr:rowOff>
    </xdr:from>
    <xdr:ext cx="534377" cy="259045"/>
    <xdr:sp macro="" textlink="">
      <xdr:nvSpPr>
        <xdr:cNvPr id="151" name="テキスト ボックス 150"/>
        <xdr:cNvSpPr txBox="1"/>
      </xdr:nvSpPr>
      <xdr:spPr>
        <a:xfrm>
          <a:off x="863111" y="986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149,125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93732</xdr:rowOff>
    </xdr:from>
    <xdr:to>
      <xdr:col>6</xdr:col>
      <xdr:colOff>510540</xdr:colOff>
      <xdr:row>79</xdr:row>
      <xdr:rowOff>130060</xdr:rowOff>
    </xdr:to>
    <xdr:cxnSp macro="">
      <xdr:nvCxnSpPr>
        <xdr:cNvPr id="176" name="直線コネクタ 175"/>
        <xdr:cNvCxnSpPr/>
      </xdr:nvCxnSpPr>
      <xdr:spPr>
        <a:xfrm flipV="1">
          <a:off x="4633595" y="12266682"/>
          <a:ext cx="1270" cy="140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133887</xdr:rowOff>
    </xdr:from>
    <xdr:ext cx="599010" cy="259045"/>
    <xdr:sp macro="" textlink="">
      <xdr:nvSpPr>
        <xdr:cNvPr id="177" name="民生費最小値テキスト"/>
        <xdr:cNvSpPr txBox="1"/>
      </xdr:nvSpPr>
      <xdr:spPr>
        <a:xfrm>
          <a:off x="4686300" y="1367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79</xdr:row>
      <xdr:rowOff>130060</xdr:rowOff>
    </xdr:from>
    <xdr:to>
      <xdr:col>6</xdr:col>
      <xdr:colOff>600075</xdr:colOff>
      <xdr:row>79</xdr:row>
      <xdr:rowOff>130060</xdr:rowOff>
    </xdr:to>
    <xdr:cxnSp macro="">
      <xdr:nvCxnSpPr>
        <xdr:cNvPr id="178" name="直線コネクタ 177"/>
        <xdr:cNvCxnSpPr/>
      </xdr:nvCxnSpPr>
      <xdr:spPr>
        <a:xfrm>
          <a:off x="4546600" y="1367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40409</xdr:rowOff>
    </xdr:from>
    <xdr:ext cx="599010" cy="259045"/>
    <xdr:sp macro="" textlink="">
      <xdr:nvSpPr>
        <xdr:cNvPr id="179" name="民生費最大値テキスト"/>
        <xdr:cNvSpPr txBox="1"/>
      </xdr:nvSpPr>
      <xdr:spPr>
        <a:xfrm>
          <a:off x="4686300" y="1204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93732</xdr:rowOff>
    </xdr:from>
    <xdr:to>
      <xdr:col>6</xdr:col>
      <xdr:colOff>600075</xdr:colOff>
      <xdr:row>71</xdr:row>
      <xdr:rowOff>93732</xdr:rowOff>
    </xdr:to>
    <xdr:cxnSp macro="">
      <xdr:nvCxnSpPr>
        <xdr:cNvPr id="180" name="直線コネクタ 179"/>
        <xdr:cNvCxnSpPr/>
      </xdr:nvCxnSpPr>
      <xdr:spPr>
        <a:xfrm>
          <a:off x="4546600" y="1226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122365</xdr:rowOff>
    </xdr:from>
    <xdr:to>
      <xdr:col>6</xdr:col>
      <xdr:colOff>511175</xdr:colOff>
      <xdr:row>76</xdr:row>
      <xdr:rowOff>32601</xdr:rowOff>
    </xdr:to>
    <xdr:cxnSp macro="">
      <xdr:nvCxnSpPr>
        <xdr:cNvPr id="181" name="直線コネクタ 180"/>
        <xdr:cNvCxnSpPr/>
      </xdr:nvCxnSpPr>
      <xdr:spPr>
        <a:xfrm flipV="1">
          <a:off x="3797300" y="12981115"/>
          <a:ext cx="838200" cy="8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45266</xdr:rowOff>
    </xdr:from>
    <xdr:ext cx="599010" cy="259045"/>
    <xdr:sp macro="" textlink="">
      <xdr:nvSpPr>
        <xdr:cNvPr id="182" name="民生費平均値テキスト"/>
        <xdr:cNvSpPr txBox="1"/>
      </xdr:nvSpPr>
      <xdr:spPr>
        <a:xfrm>
          <a:off x="4686300" y="130754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66839</xdr:rowOff>
    </xdr:from>
    <xdr:to>
      <xdr:col>6</xdr:col>
      <xdr:colOff>561975</xdr:colOff>
      <xdr:row>76</xdr:row>
      <xdr:rowOff>168439</xdr:rowOff>
    </xdr:to>
    <xdr:sp macro="" textlink="">
      <xdr:nvSpPr>
        <xdr:cNvPr id="183" name="フローチャート : 判断 182"/>
        <xdr:cNvSpPr/>
      </xdr:nvSpPr>
      <xdr:spPr>
        <a:xfrm>
          <a:off x="45847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32601</xdr:rowOff>
    </xdr:from>
    <xdr:to>
      <xdr:col>5</xdr:col>
      <xdr:colOff>358775</xdr:colOff>
      <xdr:row>76</xdr:row>
      <xdr:rowOff>98000</xdr:rowOff>
    </xdr:to>
    <xdr:cxnSp macro="">
      <xdr:nvCxnSpPr>
        <xdr:cNvPr id="184" name="直線コネクタ 183"/>
        <xdr:cNvCxnSpPr/>
      </xdr:nvCxnSpPr>
      <xdr:spPr>
        <a:xfrm flipV="1">
          <a:off x="2908300" y="13062801"/>
          <a:ext cx="889000" cy="6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138601</xdr:rowOff>
    </xdr:from>
    <xdr:to>
      <xdr:col>5</xdr:col>
      <xdr:colOff>409575</xdr:colOff>
      <xdr:row>77</xdr:row>
      <xdr:rowOff>68751</xdr:rowOff>
    </xdr:to>
    <xdr:sp macro="" textlink="">
      <xdr:nvSpPr>
        <xdr:cNvPr id="185" name="フローチャート : 判断 184"/>
        <xdr:cNvSpPr/>
      </xdr:nvSpPr>
      <xdr:spPr>
        <a:xfrm>
          <a:off x="3746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59878</xdr:rowOff>
    </xdr:from>
    <xdr:ext cx="599010" cy="259045"/>
    <xdr:sp macro="" textlink="">
      <xdr:nvSpPr>
        <xdr:cNvPr id="186" name="テキスト ボックス 185"/>
        <xdr:cNvSpPr txBox="1"/>
      </xdr:nvSpPr>
      <xdr:spPr>
        <a:xfrm>
          <a:off x="3497794"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98000</xdr:rowOff>
    </xdr:from>
    <xdr:to>
      <xdr:col>4</xdr:col>
      <xdr:colOff>155575</xdr:colOff>
      <xdr:row>77</xdr:row>
      <xdr:rowOff>151378</xdr:rowOff>
    </xdr:to>
    <xdr:cxnSp macro="">
      <xdr:nvCxnSpPr>
        <xdr:cNvPr id="187" name="直線コネクタ 186"/>
        <xdr:cNvCxnSpPr/>
      </xdr:nvCxnSpPr>
      <xdr:spPr>
        <a:xfrm flipV="1">
          <a:off x="2019300" y="13128200"/>
          <a:ext cx="889000" cy="22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57925</xdr:rowOff>
    </xdr:from>
    <xdr:to>
      <xdr:col>4</xdr:col>
      <xdr:colOff>206375</xdr:colOff>
      <xdr:row>77</xdr:row>
      <xdr:rowOff>159525</xdr:rowOff>
    </xdr:to>
    <xdr:sp macro="" textlink="">
      <xdr:nvSpPr>
        <xdr:cNvPr id="188" name="フローチャート : 判断 187"/>
        <xdr:cNvSpPr/>
      </xdr:nvSpPr>
      <xdr:spPr>
        <a:xfrm>
          <a:off x="2857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150652</xdr:rowOff>
    </xdr:from>
    <xdr:ext cx="599010" cy="259045"/>
    <xdr:sp macro="" textlink="">
      <xdr:nvSpPr>
        <xdr:cNvPr id="189" name="テキスト ボックス 188"/>
        <xdr:cNvSpPr txBox="1"/>
      </xdr:nvSpPr>
      <xdr:spPr>
        <a:xfrm>
          <a:off x="2608794"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151378</xdr:rowOff>
    </xdr:from>
    <xdr:to>
      <xdr:col>2</xdr:col>
      <xdr:colOff>638175</xdr:colOff>
      <xdr:row>78</xdr:row>
      <xdr:rowOff>5474</xdr:rowOff>
    </xdr:to>
    <xdr:cxnSp macro="">
      <xdr:nvCxnSpPr>
        <xdr:cNvPr id="190" name="直線コネクタ 189"/>
        <xdr:cNvCxnSpPr/>
      </xdr:nvCxnSpPr>
      <xdr:spPr>
        <a:xfrm flipV="1">
          <a:off x="1130300" y="13353028"/>
          <a:ext cx="889000" cy="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58001</xdr:rowOff>
    </xdr:from>
    <xdr:to>
      <xdr:col>3</xdr:col>
      <xdr:colOff>3175</xdr:colOff>
      <xdr:row>78</xdr:row>
      <xdr:rowOff>159601</xdr:rowOff>
    </xdr:to>
    <xdr:sp macro="" textlink="">
      <xdr:nvSpPr>
        <xdr:cNvPr id="191" name="フローチャート : 判断 190"/>
        <xdr:cNvSpPr/>
      </xdr:nvSpPr>
      <xdr:spPr>
        <a:xfrm>
          <a:off x="1968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150728</xdr:rowOff>
    </xdr:from>
    <xdr:ext cx="599010" cy="259045"/>
    <xdr:sp macro="" textlink="">
      <xdr:nvSpPr>
        <xdr:cNvPr id="192" name="テキスト ボックス 191"/>
        <xdr:cNvSpPr txBox="1"/>
      </xdr:nvSpPr>
      <xdr:spPr>
        <a:xfrm>
          <a:off x="1719794" y="135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116866</xdr:rowOff>
    </xdr:from>
    <xdr:to>
      <xdr:col>1</xdr:col>
      <xdr:colOff>485775</xdr:colOff>
      <xdr:row>79</xdr:row>
      <xdr:rowOff>47016</xdr:rowOff>
    </xdr:to>
    <xdr:sp macro="" textlink="">
      <xdr:nvSpPr>
        <xdr:cNvPr id="193" name="フローチャート : 判断 192"/>
        <xdr:cNvSpPr/>
      </xdr:nvSpPr>
      <xdr:spPr>
        <a:xfrm>
          <a:off x="1079500" y="1348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38143</xdr:rowOff>
    </xdr:from>
    <xdr:ext cx="599010" cy="259045"/>
    <xdr:sp macro="" textlink="">
      <xdr:nvSpPr>
        <xdr:cNvPr id="194" name="テキスト ボックス 193"/>
        <xdr:cNvSpPr txBox="1"/>
      </xdr:nvSpPr>
      <xdr:spPr>
        <a:xfrm>
          <a:off x="830794" y="135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71565</xdr:rowOff>
    </xdr:from>
    <xdr:to>
      <xdr:col>6</xdr:col>
      <xdr:colOff>561975</xdr:colOff>
      <xdr:row>76</xdr:row>
      <xdr:rowOff>1715</xdr:rowOff>
    </xdr:to>
    <xdr:sp macro="" textlink="">
      <xdr:nvSpPr>
        <xdr:cNvPr id="200" name="円/楕円 199"/>
        <xdr:cNvSpPr/>
      </xdr:nvSpPr>
      <xdr:spPr>
        <a:xfrm>
          <a:off x="4584700" y="129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94442</xdr:rowOff>
    </xdr:from>
    <xdr:ext cx="599010" cy="259045"/>
    <xdr:sp macro="" textlink="">
      <xdr:nvSpPr>
        <xdr:cNvPr id="201" name="民生費該当値テキスト"/>
        <xdr:cNvSpPr txBox="1"/>
      </xdr:nvSpPr>
      <xdr:spPr>
        <a:xfrm>
          <a:off x="4686300" y="1278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151,910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153251</xdr:rowOff>
    </xdr:from>
    <xdr:to>
      <xdr:col>5</xdr:col>
      <xdr:colOff>409575</xdr:colOff>
      <xdr:row>76</xdr:row>
      <xdr:rowOff>83401</xdr:rowOff>
    </xdr:to>
    <xdr:sp macro="" textlink="">
      <xdr:nvSpPr>
        <xdr:cNvPr id="202" name="円/楕円 201"/>
        <xdr:cNvSpPr/>
      </xdr:nvSpPr>
      <xdr:spPr>
        <a:xfrm>
          <a:off x="3746500" y="130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99928</xdr:rowOff>
    </xdr:from>
    <xdr:ext cx="599010" cy="259045"/>
    <xdr:sp macro="" textlink="">
      <xdr:nvSpPr>
        <xdr:cNvPr id="203" name="テキスト ボックス 202"/>
        <xdr:cNvSpPr txBox="1"/>
      </xdr:nvSpPr>
      <xdr:spPr>
        <a:xfrm>
          <a:off x="3497794" y="1278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147,622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47200</xdr:rowOff>
    </xdr:from>
    <xdr:to>
      <xdr:col>4</xdr:col>
      <xdr:colOff>206375</xdr:colOff>
      <xdr:row>76</xdr:row>
      <xdr:rowOff>148800</xdr:rowOff>
    </xdr:to>
    <xdr:sp macro="" textlink="">
      <xdr:nvSpPr>
        <xdr:cNvPr id="204" name="円/楕円 203"/>
        <xdr:cNvSpPr/>
      </xdr:nvSpPr>
      <xdr:spPr>
        <a:xfrm>
          <a:off x="2857500" y="130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165326</xdr:rowOff>
    </xdr:from>
    <xdr:ext cx="599010" cy="259045"/>
    <xdr:sp macro="" textlink="">
      <xdr:nvSpPr>
        <xdr:cNvPr id="205" name="テキスト ボックス 204"/>
        <xdr:cNvSpPr txBox="1"/>
      </xdr:nvSpPr>
      <xdr:spPr>
        <a:xfrm>
          <a:off x="2608794" y="1285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144,189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100578</xdr:rowOff>
    </xdr:from>
    <xdr:to>
      <xdr:col>3</xdr:col>
      <xdr:colOff>3175</xdr:colOff>
      <xdr:row>78</xdr:row>
      <xdr:rowOff>30728</xdr:rowOff>
    </xdr:to>
    <xdr:sp macro="" textlink="">
      <xdr:nvSpPr>
        <xdr:cNvPr id="206" name="円/楕円 205"/>
        <xdr:cNvSpPr/>
      </xdr:nvSpPr>
      <xdr:spPr>
        <a:xfrm>
          <a:off x="1968500" y="1330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47255</xdr:rowOff>
    </xdr:from>
    <xdr:ext cx="599010" cy="259045"/>
    <xdr:sp macro="" textlink="">
      <xdr:nvSpPr>
        <xdr:cNvPr id="207" name="テキスト ボックス 206"/>
        <xdr:cNvSpPr txBox="1"/>
      </xdr:nvSpPr>
      <xdr:spPr>
        <a:xfrm>
          <a:off x="1719794" y="1307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126124</xdr:rowOff>
    </xdr:from>
    <xdr:to>
      <xdr:col>1</xdr:col>
      <xdr:colOff>485775</xdr:colOff>
      <xdr:row>78</xdr:row>
      <xdr:rowOff>56274</xdr:rowOff>
    </xdr:to>
    <xdr:sp macro="" textlink="">
      <xdr:nvSpPr>
        <xdr:cNvPr id="208" name="円/楕円 207"/>
        <xdr:cNvSpPr/>
      </xdr:nvSpPr>
      <xdr:spPr>
        <a:xfrm>
          <a:off x="1079500" y="1332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72801</xdr:rowOff>
    </xdr:from>
    <xdr:ext cx="599010" cy="259045"/>
    <xdr:sp macro="" textlink="">
      <xdr:nvSpPr>
        <xdr:cNvPr id="209" name="テキスト ボックス 208"/>
        <xdr:cNvSpPr txBox="1"/>
      </xdr:nvSpPr>
      <xdr:spPr>
        <a:xfrm>
          <a:off x="830794" y="1310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2" name="直線コネクタ 231"/>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3"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4" name="直線コネクタ 233"/>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5"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6" name="直線コネクタ 235"/>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145210</xdr:rowOff>
    </xdr:from>
    <xdr:to>
      <xdr:col>6</xdr:col>
      <xdr:colOff>511175</xdr:colOff>
      <xdr:row>98</xdr:row>
      <xdr:rowOff>156342</xdr:rowOff>
    </xdr:to>
    <xdr:cxnSp macro="">
      <xdr:nvCxnSpPr>
        <xdr:cNvPr id="237" name="直線コネクタ 236"/>
        <xdr:cNvCxnSpPr/>
      </xdr:nvCxnSpPr>
      <xdr:spPr>
        <a:xfrm>
          <a:off x="3797300" y="16947310"/>
          <a:ext cx="838200" cy="1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3512</xdr:rowOff>
    </xdr:from>
    <xdr:ext cx="534377" cy="259045"/>
    <xdr:sp macro="" textlink="">
      <xdr:nvSpPr>
        <xdr:cNvPr id="238" name="衛生費平均値テキスト"/>
        <xdr:cNvSpPr txBox="1"/>
      </xdr:nvSpPr>
      <xdr:spPr>
        <a:xfrm>
          <a:off x="4686300" y="1646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39" name="フローチャート : 判断 238"/>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60672</xdr:rowOff>
    </xdr:from>
    <xdr:to>
      <xdr:col>5</xdr:col>
      <xdr:colOff>358775</xdr:colOff>
      <xdr:row>98</xdr:row>
      <xdr:rowOff>145210</xdr:rowOff>
    </xdr:to>
    <xdr:cxnSp macro="">
      <xdr:nvCxnSpPr>
        <xdr:cNvPr id="240" name="直線コネクタ 239"/>
        <xdr:cNvCxnSpPr/>
      </xdr:nvCxnSpPr>
      <xdr:spPr>
        <a:xfrm>
          <a:off x="2908300" y="16862772"/>
          <a:ext cx="889000" cy="8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1" name="フローチャート : 判断 240"/>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130309</xdr:rowOff>
    </xdr:from>
    <xdr:ext cx="534377" cy="259045"/>
    <xdr:sp macro="" textlink="">
      <xdr:nvSpPr>
        <xdr:cNvPr id="242" name="テキスト ボックス 241"/>
        <xdr:cNvSpPr txBox="1"/>
      </xdr:nvSpPr>
      <xdr:spPr>
        <a:xfrm>
          <a:off x="3530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41036</xdr:rowOff>
    </xdr:from>
    <xdr:to>
      <xdr:col>4</xdr:col>
      <xdr:colOff>155575</xdr:colOff>
      <xdr:row>98</xdr:row>
      <xdr:rowOff>60672</xdr:rowOff>
    </xdr:to>
    <xdr:cxnSp macro="">
      <xdr:nvCxnSpPr>
        <xdr:cNvPr id="243" name="直線コネクタ 242"/>
        <xdr:cNvCxnSpPr/>
      </xdr:nvCxnSpPr>
      <xdr:spPr>
        <a:xfrm>
          <a:off x="2019300" y="16843136"/>
          <a:ext cx="889000" cy="1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4" name="フローチャート : 判断 243"/>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163730</xdr:rowOff>
    </xdr:from>
    <xdr:ext cx="534377" cy="259045"/>
    <xdr:sp macro="" textlink="">
      <xdr:nvSpPr>
        <xdr:cNvPr id="245" name="テキスト ボックス 244"/>
        <xdr:cNvSpPr txBox="1"/>
      </xdr:nvSpPr>
      <xdr:spPr>
        <a:xfrm>
          <a:off x="2641111" y="1645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41036</xdr:rowOff>
    </xdr:from>
    <xdr:to>
      <xdr:col>2</xdr:col>
      <xdr:colOff>638175</xdr:colOff>
      <xdr:row>98</xdr:row>
      <xdr:rowOff>48261</xdr:rowOff>
    </xdr:to>
    <xdr:cxnSp macro="">
      <xdr:nvCxnSpPr>
        <xdr:cNvPr id="246" name="直線コネクタ 245"/>
        <xdr:cNvCxnSpPr/>
      </xdr:nvCxnSpPr>
      <xdr:spPr>
        <a:xfrm flipV="1">
          <a:off x="1130300" y="16843136"/>
          <a:ext cx="889000" cy="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7" name="フローチャート : 判断 246"/>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14957</xdr:rowOff>
    </xdr:from>
    <xdr:ext cx="534377" cy="259045"/>
    <xdr:sp macro="" textlink="">
      <xdr:nvSpPr>
        <xdr:cNvPr id="248" name="テキスト ボックス 247"/>
        <xdr:cNvSpPr txBox="1"/>
      </xdr:nvSpPr>
      <xdr:spPr>
        <a:xfrm>
          <a:off x="1752111" y="1647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49" name="フローチャート : 判断 248"/>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151911</xdr:rowOff>
    </xdr:from>
    <xdr:ext cx="534377" cy="259045"/>
    <xdr:sp macro="" textlink="">
      <xdr:nvSpPr>
        <xdr:cNvPr id="250" name="テキスト ボックス 249"/>
        <xdr:cNvSpPr txBox="1"/>
      </xdr:nvSpPr>
      <xdr:spPr>
        <a:xfrm>
          <a:off x="863111" y="1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105542</xdr:rowOff>
    </xdr:from>
    <xdr:to>
      <xdr:col>6</xdr:col>
      <xdr:colOff>561975</xdr:colOff>
      <xdr:row>99</xdr:row>
      <xdr:rowOff>35692</xdr:rowOff>
    </xdr:to>
    <xdr:sp macro="" textlink="">
      <xdr:nvSpPr>
        <xdr:cNvPr id="256" name="円/楕円 255"/>
        <xdr:cNvSpPr/>
      </xdr:nvSpPr>
      <xdr:spPr>
        <a:xfrm>
          <a:off x="4584700" y="169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20469</xdr:rowOff>
    </xdr:from>
    <xdr:ext cx="534377" cy="259045"/>
    <xdr:sp macro="" textlink="">
      <xdr:nvSpPr>
        <xdr:cNvPr id="257" name="衛生費該当値テキスト"/>
        <xdr:cNvSpPr txBox="1"/>
      </xdr:nvSpPr>
      <xdr:spPr>
        <a:xfrm>
          <a:off x="4686300" y="1682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19,272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94410</xdr:rowOff>
    </xdr:from>
    <xdr:to>
      <xdr:col>5</xdr:col>
      <xdr:colOff>409575</xdr:colOff>
      <xdr:row>99</xdr:row>
      <xdr:rowOff>24560</xdr:rowOff>
    </xdr:to>
    <xdr:sp macro="" textlink="">
      <xdr:nvSpPr>
        <xdr:cNvPr id="258" name="円/楕円 257"/>
        <xdr:cNvSpPr/>
      </xdr:nvSpPr>
      <xdr:spPr>
        <a:xfrm>
          <a:off x="3746500" y="1689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15687</xdr:rowOff>
    </xdr:from>
    <xdr:ext cx="534377" cy="259045"/>
    <xdr:sp macro="" textlink="">
      <xdr:nvSpPr>
        <xdr:cNvPr id="259" name="テキスト ボックス 258"/>
        <xdr:cNvSpPr txBox="1"/>
      </xdr:nvSpPr>
      <xdr:spPr>
        <a:xfrm>
          <a:off x="3530111" y="1698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9872</xdr:rowOff>
    </xdr:from>
    <xdr:to>
      <xdr:col>4</xdr:col>
      <xdr:colOff>206375</xdr:colOff>
      <xdr:row>98</xdr:row>
      <xdr:rowOff>111472</xdr:rowOff>
    </xdr:to>
    <xdr:sp macro="" textlink="">
      <xdr:nvSpPr>
        <xdr:cNvPr id="260" name="円/楕円 259"/>
        <xdr:cNvSpPr/>
      </xdr:nvSpPr>
      <xdr:spPr>
        <a:xfrm>
          <a:off x="2857500" y="1681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102599</xdr:rowOff>
    </xdr:from>
    <xdr:ext cx="534377" cy="259045"/>
    <xdr:sp macro="" textlink="">
      <xdr:nvSpPr>
        <xdr:cNvPr id="261" name="テキスト ボックス 260"/>
        <xdr:cNvSpPr txBox="1"/>
      </xdr:nvSpPr>
      <xdr:spPr>
        <a:xfrm>
          <a:off x="2641111" y="1690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161686</xdr:rowOff>
    </xdr:from>
    <xdr:to>
      <xdr:col>3</xdr:col>
      <xdr:colOff>3175</xdr:colOff>
      <xdr:row>98</xdr:row>
      <xdr:rowOff>91836</xdr:rowOff>
    </xdr:to>
    <xdr:sp macro="" textlink="">
      <xdr:nvSpPr>
        <xdr:cNvPr id="262" name="円/楕円 261"/>
        <xdr:cNvSpPr/>
      </xdr:nvSpPr>
      <xdr:spPr>
        <a:xfrm>
          <a:off x="1968500" y="1679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82963</xdr:rowOff>
    </xdr:from>
    <xdr:ext cx="534377" cy="259045"/>
    <xdr:sp macro="" textlink="">
      <xdr:nvSpPr>
        <xdr:cNvPr id="263" name="テキスト ボックス 262"/>
        <xdr:cNvSpPr txBox="1"/>
      </xdr:nvSpPr>
      <xdr:spPr>
        <a:xfrm>
          <a:off x="1752111" y="1688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24,316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168911</xdr:rowOff>
    </xdr:from>
    <xdr:to>
      <xdr:col>1</xdr:col>
      <xdr:colOff>485775</xdr:colOff>
      <xdr:row>98</xdr:row>
      <xdr:rowOff>99061</xdr:rowOff>
    </xdr:to>
    <xdr:sp macro="" textlink="">
      <xdr:nvSpPr>
        <xdr:cNvPr id="264" name="円/楕円 263"/>
        <xdr:cNvSpPr/>
      </xdr:nvSpPr>
      <xdr:spPr>
        <a:xfrm>
          <a:off x="1079500" y="1679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90188</xdr:rowOff>
    </xdr:from>
    <xdr:ext cx="534377" cy="259045"/>
    <xdr:sp macro="" textlink="">
      <xdr:nvSpPr>
        <xdr:cNvPr id="265" name="テキスト ボックス 264"/>
        <xdr:cNvSpPr txBox="1"/>
      </xdr:nvSpPr>
      <xdr:spPr>
        <a:xfrm>
          <a:off x="863111" y="1689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89" name="直線コネクタ 288"/>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0"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1" name="直線コネクタ 290"/>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2"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3" name="直線コネクタ 292"/>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114935</xdr:rowOff>
    </xdr:from>
    <xdr:to>
      <xdr:col>15</xdr:col>
      <xdr:colOff>180975</xdr:colOff>
      <xdr:row>36</xdr:row>
      <xdr:rowOff>160655</xdr:rowOff>
    </xdr:to>
    <xdr:cxnSp macro="">
      <xdr:nvCxnSpPr>
        <xdr:cNvPr id="294" name="直線コネクタ 293"/>
        <xdr:cNvCxnSpPr/>
      </xdr:nvCxnSpPr>
      <xdr:spPr>
        <a:xfrm>
          <a:off x="9639300" y="62871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106380</xdr:rowOff>
    </xdr:from>
    <xdr:ext cx="469744" cy="259045"/>
    <xdr:sp macro="" textlink="">
      <xdr:nvSpPr>
        <xdr:cNvPr id="295" name="労働費平均値テキスト"/>
        <xdr:cNvSpPr txBox="1"/>
      </xdr:nvSpPr>
      <xdr:spPr>
        <a:xfrm>
          <a:off x="10528300" y="6450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6" name="フローチャート : 判断 295"/>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90932</xdr:rowOff>
    </xdr:from>
    <xdr:to>
      <xdr:col>14</xdr:col>
      <xdr:colOff>28575</xdr:colOff>
      <xdr:row>36</xdr:row>
      <xdr:rowOff>114935</xdr:rowOff>
    </xdr:to>
    <xdr:cxnSp macro="">
      <xdr:nvCxnSpPr>
        <xdr:cNvPr id="297" name="直線コネクタ 296"/>
        <xdr:cNvCxnSpPr/>
      </xdr:nvCxnSpPr>
      <xdr:spPr>
        <a:xfrm>
          <a:off x="8750300" y="6263132"/>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298" name="フローチャート : 判断 297"/>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168673</xdr:rowOff>
    </xdr:from>
    <xdr:ext cx="469744" cy="259045"/>
    <xdr:sp macro="" textlink="">
      <xdr:nvSpPr>
        <xdr:cNvPr id="299" name="テキスト ボックス 298"/>
        <xdr:cNvSpPr txBox="1"/>
      </xdr:nvSpPr>
      <xdr:spPr>
        <a:xfrm>
          <a:off x="9404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74740</xdr:rowOff>
    </xdr:from>
    <xdr:to>
      <xdr:col>12</xdr:col>
      <xdr:colOff>511175</xdr:colOff>
      <xdr:row>36</xdr:row>
      <xdr:rowOff>90932</xdr:rowOff>
    </xdr:to>
    <xdr:cxnSp macro="">
      <xdr:nvCxnSpPr>
        <xdr:cNvPr id="300" name="直線コネクタ 299"/>
        <xdr:cNvCxnSpPr/>
      </xdr:nvCxnSpPr>
      <xdr:spPr>
        <a:xfrm>
          <a:off x="7861300" y="6246940"/>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1" name="フローチャート : 判断 300"/>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144098</xdr:rowOff>
    </xdr:from>
    <xdr:ext cx="469744" cy="259045"/>
    <xdr:sp macro="" textlink="">
      <xdr:nvSpPr>
        <xdr:cNvPr id="302" name="テキスト ボックス 301"/>
        <xdr:cNvSpPr txBox="1"/>
      </xdr:nvSpPr>
      <xdr:spPr>
        <a:xfrm>
          <a:off x="8515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65024</xdr:rowOff>
    </xdr:from>
    <xdr:to>
      <xdr:col>11</xdr:col>
      <xdr:colOff>307975</xdr:colOff>
      <xdr:row>36</xdr:row>
      <xdr:rowOff>74740</xdr:rowOff>
    </xdr:to>
    <xdr:cxnSp macro="">
      <xdr:nvCxnSpPr>
        <xdr:cNvPr id="303" name="直線コネクタ 302"/>
        <xdr:cNvCxnSpPr/>
      </xdr:nvCxnSpPr>
      <xdr:spPr>
        <a:xfrm>
          <a:off x="6972300" y="6237224"/>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4" name="フローチャート : 判断 303"/>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109047</xdr:rowOff>
    </xdr:from>
    <xdr:ext cx="469744" cy="259045"/>
    <xdr:sp macro="" textlink="">
      <xdr:nvSpPr>
        <xdr:cNvPr id="305" name="テキスト ボックス 304"/>
        <xdr:cNvSpPr txBox="1"/>
      </xdr:nvSpPr>
      <xdr:spPr>
        <a:xfrm>
          <a:off x="7626427" y="645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6" name="フローチャート : 判断 305"/>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38752</xdr:rowOff>
    </xdr:from>
    <xdr:ext cx="469744" cy="259045"/>
    <xdr:sp macro="" textlink="">
      <xdr:nvSpPr>
        <xdr:cNvPr id="307" name="テキスト ボックス 306"/>
        <xdr:cNvSpPr txBox="1"/>
      </xdr:nvSpPr>
      <xdr:spPr>
        <a:xfrm>
          <a:off x="67374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109855</xdr:rowOff>
    </xdr:from>
    <xdr:to>
      <xdr:col>15</xdr:col>
      <xdr:colOff>231775</xdr:colOff>
      <xdr:row>37</xdr:row>
      <xdr:rowOff>40005</xdr:rowOff>
    </xdr:to>
    <xdr:sp macro="" textlink="">
      <xdr:nvSpPr>
        <xdr:cNvPr id="313" name="円/楕円 312"/>
        <xdr:cNvSpPr/>
      </xdr:nvSpPr>
      <xdr:spPr>
        <a:xfrm>
          <a:off x="10426700" y="628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132732</xdr:rowOff>
    </xdr:from>
    <xdr:ext cx="469744" cy="259045"/>
    <xdr:sp macro="" textlink="">
      <xdr:nvSpPr>
        <xdr:cNvPr id="314" name="労働費該当値テキスト"/>
        <xdr:cNvSpPr txBox="1"/>
      </xdr:nvSpPr>
      <xdr:spPr>
        <a:xfrm>
          <a:off x="10528300" y="613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64135</xdr:rowOff>
    </xdr:from>
    <xdr:to>
      <xdr:col>14</xdr:col>
      <xdr:colOff>79375</xdr:colOff>
      <xdr:row>36</xdr:row>
      <xdr:rowOff>165735</xdr:rowOff>
    </xdr:to>
    <xdr:sp macro="" textlink="">
      <xdr:nvSpPr>
        <xdr:cNvPr id="315" name="円/楕円 314"/>
        <xdr:cNvSpPr/>
      </xdr:nvSpPr>
      <xdr:spPr>
        <a:xfrm>
          <a:off x="9588500" y="62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10812</xdr:rowOff>
    </xdr:from>
    <xdr:ext cx="469744" cy="259045"/>
    <xdr:sp macro="" textlink="">
      <xdr:nvSpPr>
        <xdr:cNvPr id="316" name="テキスト ボックス 315"/>
        <xdr:cNvSpPr txBox="1"/>
      </xdr:nvSpPr>
      <xdr:spPr>
        <a:xfrm>
          <a:off x="9404427" y="601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40132</xdr:rowOff>
    </xdr:from>
    <xdr:to>
      <xdr:col>12</xdr:col>
      <xdr:colOff>561975</xdr:colOff>
      <xdr:row>36</xdr:row>
      <xdr:rowOff>141732</xdr:rowOff>
    </xdr:to>
    <xdr:sp macro="" textlink="">
      <xdr:nvSpPr>
        <xdr:cNvPr id="317" name="円/楕円 316"/>
        <xdr:cNvSpPr/>
      </xdr:nvSpPr>
      <xdr:spPr>
        <a:xfrm>
          <a:off x="8699500" y="62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158259</xdr:rowOff>
    </xdr:from>
    <xdr:ext cx="469744" cy="259045"/>
    <xdr:sp macro="" textlink="">
      <xdr:nvSpPr>
        <xdr:cNvPr id="318" name="テキスト ボックス 317"/>
        <xdr:cNvSpPr txBox="1"/>
      </xdr:nvSpPr>
      <xdr:spPr>
        <a:xfrm>
          <a:off x="8515427"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23940</xdr:rowOff>
    </xdr:from>
    <xdr:to>
      <xdr:col>11</xdr:col>
      <xdr:colOff>358775</xdr:colOff>
      <xdr:row>36</xdr:row>
      <xdr:rowOff>125540</xdr:rowOff>
    </xdr:to>
    <xdr:sp macro="" textlink="">
      <xdr:nvSpPr>
        <xdr:cNvPr id="319" name="円/楕円 318"/>
        <xdr:cNvSpPr/>
      </xdr:nvSpPr>
      <xdr:spPr>
        <a:xfrm>
          <a:off x="7810500" y="619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142067</xdr:rowOff>
    </xdr:from>
    <xdr:ext cx="469744" cy="259045"/>
    <xdr:sp macro="" textlink="">
      <xdr:nvSpPr>
        <xdr:cNvPr id="320" name="テキスト ボックス 319"/>
        <xdr:cNvSpPr txBox="1"/>
      </xdr:nvSpPr>
      <xdr:spPr>
        <a:xfrm>
          <a:off x="7626427" y="597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14224</xdr:rowOff>
    </xdr:from>
    <xdr:to>
      <xdr:col>10</xdr:col>
      <xdr:colOff>155575</xdr:colOff>
      <xdr:row>36</xdr:row>
      <xdr:rowOff>115824</xdr:rowOff>
    </xdr:to>
    <xdr:sp macro="" textlink="">
      <xdr:nvSpPr>
        <xdr:cNvPr id="321" name="円/楕円 320"/>
        <xdr:cNvSpPr/>
      </xdr:nvSpPr>
      <xdr:spPr>
        <a:xfrm>
          <a:off x="6921500" y="61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132351</xdr:rowOff>
    </xdr:from>
    <xdr:ext cx="469744" cy="259045"/>
    <xdr:sp macro="" textlink="">
      <xdr:nvSpPr>
        <xdr:cNvPr id="322" name="テキスト ボックス 321"/>
        <xdr:cNvSpPr txBox="1"/>
      </xdr:nvSpPr>
      <xdr:spPr>
        <a:xfrm>
          <a:off x="6737427" y="596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4" name="直線コネクタ 343"/>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5"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6" name="直線コネクタ 345"/>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7"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48" name="直線コネクタ 347"/>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123561</xdr:rowOff>
    </xdr:from>
    <xdr:to>
      <xdr:col>15</xdr:col>
      <xdr:colOff>180975</xdr:colOff>
      <xdr:row>54</xdr:row>
      <xdr:rowOff>171384</xdr:rowOff>
    </xdr:to>
    <xdr:cxnSp macro="">
      <xdr:nvCxnSpPr>
        <xdr:cNvPr id="349" name="直線コネクタ 348"/>
        <xdr:cNvCxnSpPr/>
      </xdr:nvCxnSpPr>
      <xdr:spPr>
        <a:xfrm flipV="1">
          <a:off x="9639300" y="9210411"/>
          <a:ext cx="838200" cy="21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168825</xdr:rowOff>
    </xdr:from>
    <xdr:ext cx="469744" cy="259045"/>
    <xdr:sp macro="" textlink="">
      <xdr:nvSpPr>
        <xdr:cNvPr id="350" name="農林水産業費平均値テキスト"/>
        <xdr:cNvSpPr txBox="1"/>
      </xdr:nvSpPr>
      <xdr:spPr>
        <a:xfrm>
          <a:off x="10528300" y="9770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1" name="フローチャート : 判断 350"/>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171384</xdr:rowOff>
    </xdr:from>
    <xdr:to>
      <xdr:col>14</xdr:col>
      <xdr:colOff>28575</xdr:colOff>
      <xdr:row>55</xdr:row>
      <xdr:rowOff>119126</xdr:rowOff>
    </xdr:to>
    <xdr:cxnSp macro="">
      <xdr:nvCxnSpPr>
        <xdr:cNvPr id="352" name="直線コネクタ 351"/>
        <xdr:cNvCxnSpPr/>
      </xdr:nvCxnSpPr>
      <xdr:spPr>
        <a:xfrm flipV="1">
          <a:off x="8750300" y="9429684"/>
          <a:ext cx="889000" cy="11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3" name="フローチャート : 判断 352"/>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81089</xdr:rowOff>
    </xdr:from>
    <xdr:ext cx="469744" cy="259045"/>
    <xdr:sp macro="" textlink="">
      <xdr:nvSpPr>
        <xdr:cNvPr id="354" name="テキスト ボックス 353"/>
        <xdr:cNvSpPr txBox="1"/>
      </xdr:nvSpPr>
      <xdr:spPr>
        <a:xfrm>
          <a:off x="9404427"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71303</xdr:rowOff>
    </xdr:from>
    <xdr:to>
      <xdr:col>12</xdr:col>
      <xdr:colOff>511175</xdr:colOff>
      <xdr:row>55</xdr:row>
      <xdr:rowOff>119126</xdr:rowOff>
    </xdr:to>
    <xdr:cxnSp macro="">
      <xdr:nvCxnSpPr>
        <xdr:cNvPr id="355" name="直線コネクタ 354"/>
        <xdr:cNvCxnSpPr/>
      </xdr:nvCxnSpPr>
      <xdr:spPr>
        <a:xfrm>
          <a:off x="7861300" y="9501053"/>
          <a:ext cx="8890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6" name="フローチャート : 判断 355"/>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113870</xdr:rowOff>
    </xdr:from>
    <xdr:ext cx="469744" cy="259045"/>
    <xdr:sp macro="" textlink="">
      <xdr:nvSpPr>
        <xdr:cNvPr id="357" name="テキスト ボックス 356"/>
        <xdr:cNvSpPr txBox="1"/>
      </xdr:nvSpPr>
      <xdr:spPr>
        <a:xfrm>
          <a:off x="8515427"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71303</xdr:rowOff>
    </xdr:from>
    <xdr:to>
      <xdr:col>11</xdr:col>
      <xdr:colOff>307975</xdr:colOff>
      <xdr:row>55</xdr:row>
      <xdr:rowOff>154696</xdr:rowOff>
    </xdr:to>
    <xdr:cxnSp macro="">
      <xdr:nvCxnSpPr>
        <xdr:cNvPr id="358" name="直線コネクタ 357"/>
        <xdr:cNvCxnSpPr/>
      </xdr:nvCxnSpPr>
      <xdr:spPr>
        <a:xfrm flipV="1">
          <a:off x="6972300" y="9501053"/>
          <a:ext cx="889000" cy="8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59" name="フローチャート : 判断 358"/>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134124</xdr:rowOff>
    </xdr:from>
    <xdr:ext cx="469744" cy="259045"/>
    <xdr:sp macro="" textlink="">
      <xdr:nvSpPr>
        <xdr:cNvPr id="360" name="テキスト ボックス 359"/>
        <xdr:cNvSpPr txBox="1"/>
      </xdr:nvSpPr>
      <xdr:spPr>
        <a:xfrm>
          <a:off x="7626427"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1" name="フローチャート : 判断 360"/>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124843</xdr:rowOff>
    </xdr:from>
    <xdr:ext cx="469744" cy="259045"/>
    <xdr:sp macro="" textlink="">
      <xdr:nvSpPr>
        <xdr:cNvPr id="362" name="テキスト ボックス 361"/>
        <xdr:cNvSpPr txBox="1"/>
      </xdr:nvSpPr>
      <xdr:spPr>
        <a:xfrm>
          <a:off x="6737427" y="989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72761</xdr:rowOff>
    </xdr:from>
    <xdr:to>
      <xdr:col>15</xdr:col>
      <xdr:colOff>231775</xdr:colOff>
      <xdr:row>54</xdr:row>
      <xdr:rowOff>2911</xdr:rowOff>
    </xdr:to>
    <xdr:sp macro="" textlink="">
      <xdr:nvSpPr>
        <xdr:cNvPr id="368" name="円/楕円 367"/>
        <xdr:cNvSpPr/>
      </xdr:nvSpPr>
      <xdr:spPr>
        <a:xfrm>
          <a:off x="10426700" y="91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95638</xdr:rowOff>
    </xdr:from>
    <xdr:ext cx="534377" cy="259045"/>
    <xdr:sp macro="" textlink="">
      <xdr:nvSpPr>
        <xdr:cNvPr id="369" name="農林水産業費該当値テキスト"/>
        <xdr:cNvSpPr txBox="1"/>
      </xdr:nvSpPr>
      <xdr:spPr>
        <a:xfrm>
          <a:off x="10528300" y="901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19,103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120584</xdr:rowOff>
    </xdr:from>
    <xdr:to>
      <xdr:col>14</xdr:col>
      <xdr:colOff>79375</xdr:colOff>
      <xdr:row>55</xdr:row>
      <xdr:rowOff>50734</xdr:rowOff>
    </xdr:to>
    <xdr:sp macro="" textlink="">
      <xdr:nvSpPr>
        <xdr:cNvPr id="370" name="円/楕円 369"/>
        <xdr:cNvSpPr/>
      </xdr:nvSpPr>
      <xdr:spPr>
        <a:xfrm>
          <a:off x="9588500" y="937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67261</xdr:rowOff>
    </xdr:from>
    <xdr:ext cx="534377" cy="259045"/>
    <xdr:sp macro="" textlink="">
      <xdr:nvSpPr>
        <xdr:cNvPr id="371" name="テキスト ボックス 370"/>
        <xdr:cNvSpPr txBox="1"/>
      </xdr:nvSpPr>
      <xdr:spPr>
        <a:xfrm>
          <a:off x="9372111" y="915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68326</xdr:rowOff>
    </xdr:from>
    <xdr:to>
      <xdr:col>12</xdr:col>
      <xdr:colOff>561975</xdr:colOff>
      <xdr:row>55</xdr:row>
      <xdr:rowOff>169926</xdr:rowOff>
    </xdr:to>
    <xdr:sp macro="" textlink="">
      <xdr:nvSpPr>
        <xdr:cNvPr id="372" name="円/楕円 371"/>
        <xdr:cNvSpPr/>
      </xdr:nvSpPr>
      <xdr:spPr>
        <a:xfrm>
          <a:off x="8699500" y="949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15003</xdr:rowOff>
    </xdr:from>
    <xdr:ext cx="534377" cy="259045"/>
    <xdr:sp macro="" textlink="">
      <xdr:nvSpPr>
        <xdr:cNvPr id="373" name="テキスト ボックス 372"/>
        <xdr:cNvSpPr txBox="1"/>
      </xdr:nvSpPr>
      <xdr:spPr>
        <a:xfrm>
          <a:off x="8483111" y="927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20503</xdr:rowOff>
    </xdr:from>
    <xdr:to>
      <xdr:col>11</xdr:col>
      <xdr:colOff>358775</xdr:colOff>
      <xdr:row>55</xdr:row>
      <xdr:rowOff>122103</xdr:rowOff>
    </xdr:to>
    <xdr:sp macro="" textlink="">
      <xdr:nvSpPr>
        <xdr:cNvPr id="374" name="円/楕円 373"/>
        <xdr:cNvSpPr/>
      </xdr:nvSpPr>
      <xdr:spPr>
        <a:xfrm>
          <a:off x="7810500" y="945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138630</xdr:rowOff>
    </xdr:from>
    <xdr:ext cx="534377" cy="259045"/>
    <xdr:sp macro="" textlink="">
      <xdr:nvSpPr>
        <xdr:cNvPr id="375" name="テキスト ボックス 374"/>
        <xdr:cNvSpPr txBox="1"/>
      </xdr:nvSpPr>
      <xdr:spPr>
        <a:xfrm>
          <a:off x="7594111" y="92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103896</xdr:rowOff>
    </xdr:from>
    <xdr:to>
      <xdr:col>10</xdr:col>
      <xdr:colOff>155575</xdr:colOff>
      <xdr:row>56</xdr:row>
      <xdr:rowOff>34046</xdr:rowOff>
    </xdr:to>
    <xdr:sp macro="" textlink="">
      <xdr:nvSpPr>
        <xdr:cNvPr id="376" name="円/楕円 375"/>
        <xdr:cNvSpPr/>
      </xdr:nvSpPr>
      <xdr:spPr>
        <a:xfrm>
          <a:off x="6921500" y="953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50573</xdr:rowOff>
    </xdr:from>
    <xdr:ext cx="534377" cy="259045"/>
    <xdr:sp macro="" textlink="">
      <xdr:nvSpPr>
        <xdr:cNvPr id="377" name="テキスト ボックス 376"/>
        <xdr:cNvSpPr txBox="1"/>
      </xdr:nvSpPr>
      <xdr:spPr>
        <a:xfrm>
          <a:off x="6705111" y="930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1" name="直線コネクタ 400"/>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2"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3" name="直線コネクタ 402"/>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4"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5" name="直線コネクタ 404"/>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128612</xdr:rowOff>
    </xdr:from>
    <xdr:to>
      <xdr:col>15</xdr:col>
      <xdr:colOff>180975</xdr:colOff>
      <xdr:row>77</xdr:row>
      <xdr:rowOff>171151</xdr:rowOff>
    </xdr:to>
    <xdr:cxnSp macro="">
      <xdr:nvCxnSpPr>
        <xdr:cNvPr id="406" name="直線コネクタ 405"/>
        <xdr:cNvCxnSpPr/>
      </xdr:nvCxnSpPr>
      <xdr:spPr>
        <a:xfrm>
          <a:off x="9639300" y="13330262"/>
          <a:ext cx="838200" cy="4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140707</xdr:rowOff>
    </xdr:from>
    <xdr:ext cx="469744" cy="259045"/>
    <xdr:sp macro="" textlink="">
      <xdr:nvSpPr>
        <xdr:cNvPr id="407" name="商工費平均値テキスト"/>
        <xdr:cNvSpPr txBox="1"/>
      </xdr:nvSpPr>
      <xdr:spPr>
        <a:xfrm>
          <a:off x="10528300" y="13342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08" name="フローチャート : 判断 407"/>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97656</xdr:rowOff>
    </xdr:from>
    <xdr:to>
      <xdr:col>14</xdr:col>
      <xdr:colOff>28575</xdr:colOff>
      <xdr:row>77</xdr:row>
      <xdr:rowOff>128612</xdr:rowOff>
    </xdr:to>
    <xdr:cxnSp macro="">
      <xdr:nvCxnSpPr>
        <xdr:cNvPr id="409" name="直線コネクタ 408"/>
        <xdr:cNvCxnSpPr/>
      </xdr:nvCxnSpPr>
      <xdr:spPr>
        <a:xfrm>
          <a:off x="8750300" y="13299306"/>
          <a:ext cx="889000" cy="3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0" name="フローチャート : 判断 409"/>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46448</xdr:rowOff>
    </xdr:from>
    <xdr:ext cx="534377" cy="259045"/>
    <xdr:sp macro="" textlink="">
      <xdr:nvSpPr>
        <xdr:cNvPr id="411" name="テキスト ボックス 410"/>
        <xdr:cNvSpPr txBox="1"/>
      </xdr:nvSpPr>
      <xdr:spPr>
        <a:xfrm>
          <a:off x="9372111" y="134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97656</xdr:rowOff>
    </xdr:from>
    <xdr:to>
      <xdr:col>12</xdr:col>
      <xdr:colOff>511175</xdr:colOff>
      <xdr:row>77</xdr:row>
      <xdr:rowOff>136976</xdr:rowOff>
    </xdr:to>
    <xdr:cxnSp macro="">
      <xdr:nvCxnSpPr>
        <xdr:cNvPr id="412" name="直線コネクタ 411"/>
        <xdr:cNvCxnSpPr/>
      </xdr:nvCxnSpPr>
      <xdr:spPr>
        <a:xfrm flipV="1">
          <a:off x="7861300" y="13299306"/>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3" name="フローチャート : 判断 412"/>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64222</xdr:rowOff>
    </xdr:from>
    <xdr:ext cx="534377" cy="259045"/>
    <xdr:sp macro="" textlink="">
      <xdr:nvSpPr>
        <xdr:cNvPr id="414" name="テキスト ボックス 413"/>
        <xdr:cNvSpPr txBox="1"/>
      </xdr:nvSpPr>
      <xdr:spPr>
        <a:xfrm>
          <a:off x="8483111" y="1343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133565</xdr:rowOff>
    </xdr:from>
    <xdr:to>
      <xdr:col>11</xdr:col>
      <xdr:colOff>307975</xdr:colOff>
      <xdr:row>77</xdr:row>
      <xdr:rowOff>136976</xdr:rowOff>
    </xdr:to>
    <xdr:cxnSp macro="">
      <xdr:nvCxnSpPr>
        <xdr:cNvPr id="415" name="直線コネクタ 414"/>
        <xdr:cNvCxnSpPr/>
      </xdr:nvCxnSpPr>
      <xdr:spPr>
        <a:xfrm>
          <a:off x="6972300" y="13335215"/>
          <a:ext cx="889000" cy="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6" name="フローチャート : 判断 415"/>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68699</xdr:rowOff>
    </xdr:from>
    <xdr:ext cx="469744" cy="259045"/>
    <xdr:sp macro="" textlink="">
      <xdr:nvSpPr>
        <xdr:cNvPr id="417" name="テキスト ボックス 416"/>
        <xdr:cNvSpPr txBox="1"/>
      </xdr:nvSpPr>
      <xdr:spPr>
        <a:xfrm>
          <a:off x="7626427" y="1344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18" name="フローチャート : 判断 417"/>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59554</xdr:rowOff>
    </xdr:from>
    <xdr:ext cx="534377" cy="259045"/>
    <xdr:sp macro="" textlink="">
      <xdr:nvSpPr>
        <xdr:cNvPr id="419" name="テキスト ボックス 418"/>
        <xdr:cNvSpPr txBox="1"/>
      </xdr:nvSpPr>
      <xdr:spPr>
        <a:xfrm>
          <a:off x="6705111" y="1343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120351</xdr:rowOff>
    </xdr:from>
    <xdr:to>
      <xdr:col>15</xdr:col>
      <xdr:colOff>231775</xdr:colOff>
      <xdr:row>78</xdr:row>
      <xdr:rowOff>50501</xdr:rowOff>
    </xdr:to>
    <xdr:sp macro="" textlink="">
      <xdr:nvSpPr>
        <xdr:cNvPr id="425" name="円/楕円 424"/>
        <xdr:cNvSpPr/>
      </xdr:nvSpPr>
      <xdr:spPr>
        <a:xfrm>
          <a:off x="10426700" y="133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143228</xdr:rowOff>
    </xdr:from>
    <xdr:ext cx="534377" cy="259045"/>
    <xdr:sp macro="" textlink="">
      <xdr:nvSpPr>
        <xdr:cNvPr id="426" name="商工費該当値テキスト"/>
        <xdr:cNvSpPr txBox="1"/>
      </xdr:nvSpPr>
      <xdr:spPr>
        <a:xfrm>
          <a:off x="10528300" y="1317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77812</xdr:rowOff>
    </xdr:from>
    <xdr:to>
      <xdr:col>14</xdr:col>
      <xdr:colOff>79375</xdr:colOff>
      <xdr:row>78</xdr:row>
      <xdr:rowOff>7962</xdr:rowOff>
    </xdr:to>
    <xdr:sp macro="" textlink="">
      <xdr:nvSpPr>
        <xdr:cNvPr id="427" name="円/楕円 426"/>
        <xdr:cNvSpPr/>
      </xdr:nvSpPr>
      <xdr:spPr>
        <a:xfrm>
          <a:off x="9588500" y="1327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24489</xdr:rowOff>
    </xdr:from>
    <xdr:ext cx="534377" cy="259045"/>
    <xdr:sp macro="" textlink="">
      <xdr:nvSpPr>
        <xdr:cNvPr id="428" name="テキスト ボックス 427"/>
        <xdr:cNvSpPr txBox="1"/>
      </xdr:nvSpPr>
      <xdr:spPr>
        <a:xfrm>
          <a:off x="9372111" y="1305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46856</xdr:rowOff>
    </xdr:from>
    <xdr:to>
      <xdr:col>12</xdr:col>
      <xdr:colOff>561975</xdr:colOff>
      <xdr:row>77</xdr:row>
      <xdr:rowOff>148456</xdr:rowOff>
    </xdr:to>
    <xdr:sp macro="" textlink="">
      <xdr:nvSpPr>
        <xdr:cNvPr id="429" name="円/楕円 428"/>
        <xdr:cNvSpPr/>
      </xdr:nvSpPr>
      <xdr:spPr>
        <a:xfrm>
          <a:off x="8699500" y="132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164983</xdr:rowOff>
    </xdr:from>
    <xdr:ext cx="534377" cy="259045"/>
    <xdr:sp macro="" textlink="">
      <xdr:nvSpPr>
        <xdr:cNvPr id="430" name="テキスト ボックス 429"/>
        <xdr:cNvSpPr txBox="1"/>
      </xdr:nvSpPr>
      <xdr:spPr>
        <a:xfrm>
          <a:off x="8483111" y="130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86176</xdr:rowOff>
    </xdr:from>
    <xdr:to>
      <xdr:col>11</xdr:col>
      <xdr:colOff>358775</xdr:colOff>
      <xdr:row>78</xdr:row>
      <xdr:rowOff>16326</xdr:rowOff>
    </xdr:to>
    <xdr:sp macro="" textlink="">
      <xdr:nvSpPr>
        <xdr:cNvPr id="431" name="円/楕円 430"/>
        <xdr:cNvSpPr/>
      </xdr:nvSpPr>
      <xdr:spPr>
        <a:xfrm>
          <a:off x="7810500" y="1328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32853</xdr:rowOff>
    </xdr:from>
    <xdr:ext cx="534377" cy="259045"/>
    <xdr:sp macro="" textlink="">
      <xdr:nvSpPr>
        <xdr:cNvPr id="432" name="テキスト ボックス 431"/>
        <xdr:cNvSpPr txBox="1"/>
      </xdr:nvSpPr>
      <xdr:spPr>
        <a:xfrm>
          <a:off x="7594111" y="1306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82765</xdr:rowOff>
    </xdr:from>
    <xdr:to>
      <xdr:col>10</xdr:col>
      <xdr:colOff>155575</xdr:colOff>
      <xdr:row>78</xdr:row>
      <xdr:rowOff>12915</xdr:rowOff>
    </xdr:to>
    <xdr:sp macro="" textlink="">
      <xdr:nvSpPr>
        <xdr:cNvPr id="433" name="円/楕円 432"/>
        <xdr:cNvSpPr/>
      </xdr:nvSpPr>
      <xdr:spPr>
        <a:xfrm>
          <a:off x="6921500" y="132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29442</xdr:rowOff>
    </xdr:from>
    <xdr:ext cx="534377" cy="259045"/>
    <xdr:sp macro="" textlink="">
      <xdr:nvSpPr>
        <xdr:cNvPr id="434" name="テキスト ボックス 433"/>
        <xdr:cNvSpPr txBox="1"/>
      </xdr:nvSpPr>
      <xdr:spPr>
        <a:xfrm>
          <a:off x="6705111" y="1305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59" name="直線コネクタ 458"/>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0"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1" name="直線コネクタ 460"/>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2"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3" name="直線コネクタ 462"/>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102685</xdr:rowOff>
    </xdr:from>
    <xdr:to>
      <xdr:col>15</xdr:col>
      <xdr:colOff>180975</xdr:colOff>
      <xdr:row>95</xdr:row>
      <xdr:rowOff>58680</xdr:rowOff>
    </xdr:to>
    <xdr:cxnSp macro="">
      <xdr:nvCxnSpPr>
        <xdr:cNvPr id="464" name="直線コネクタ 463"/>
        <xdr:cNvCxnSpPr/>
      </xdr:nvCxnSpPr>
      <xdr:spPr>
        <a:xfrm>
          <a:off x="9639300" y="15876085"/>
          <a:ext cx="838200" cy="47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93921</xdr:rowOff>
    </xdr:from>
    <xdr:ext cx="534377" cy="259045"/>
    <xdr:sp macro="" textlink="">
      <xdr:nvSpPr>
        <xdr:cNvPr id="465" name="土木費平均値テキスト"/>
        <xdr:cNvSpPr txBox="1"/>
      </xdr:nvSpPr>
      <xdr:spPr>
        <a:xfrm>
          <a:off x="10528300" y="1655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6" name="フローチャート : 判断 465"/>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102685</xdr:rowOff>
    </xdr:from>
    <xdr:to>
      <xdr:col>14</xdr:col>
      <xdr:colOff>28575</xdr:colOff>
      <xdr:row>94</xdr:row>
      <xdr:rowOff>94266</xdr:rowOff>
    </xdr:to>
    <xdr:cxnSp macro="">
      <xdr:nvCxnSpPr>
        <xdr:cNvPr id="467" name="直線コネクタ 466"/>
        <xdr:cNvCxnSpPr/>
      </xdr:nvCxnSpPr>
      <xdr:spPr>
        <a:xfrm flipV="1">
          <a:off x="8750300" y="15876085"/>
          <a:ext cx="889000" cy="33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68" name="フローチャート : 判断 467"/>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38143</xdr:rowOff>
    </xdr:from>
    <xdr:ext cx="534377" cy="259045"/>
    <xdr:sp macro="" textlink="">
      <xdr:nvSpPr>
        <xdr:cNvPr id="469" name="テキスト ボックス 468"/>
        <xdr:cNvSpPr txBox="1"/>
      </xdr:nvSpPr>
      <xdr:spPr>
        <a:xfrm>
          <a:off x="9372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1036</xdr:rowOff>
    </xdr:from>
    <xdr:to>
      <xdr:col>12</xdr:col>
      <xdr:colOff>511175</xdr:colOff>
      <xdr:row>94</xdr:row>
      <xdr:rowOff>94266</xdr:rowOff>
    </xdr:to>
    <xdr:cxnSp macro="">
      <xdr:nvCxnSpPr>
        <xdr:cNvPr id="470" name="直線コネクタ 469"/>
        <xdr:cNvCxnSpPr/>
      </xdr:nvCxnSpPr>
      <xdr:spPr>
        <a:xfrm>
          <a:off x="7861300" y="16117336"/>
          <a:ext cx="889000" cy="9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1" name="フローチャート : 判断 470"/>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19359</xdr:rowOff>
    </xdr:from>
    <xdr:ext cx="534377" cy="259045"/>
    <xdr:sp macro="" textlink="">
      <xdr:nvSpPr>
        <xdr:cNvPr id="472" name="テキスト ボックス 471"/>
        <xdr:cNvSpPr txBox="1"/>
      </xdr:nvSpPr>
      <xdr:spPr>
        <a:xfrm>
          <a:off x="8483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1036</xdr:rowOff>
    </xdr:from>
    <xdr:to>
      <xdr:col>11</xdr:col>
      <xdr:colOff>307975</xdr:colOff>
      <xdr:row>94</xdr:row>
      <xdr:rowOff>120974</xdr:rowOff>
    </xdr:to>
    <xdr:cxnSp macro="">
      <xdr:nvCxnSpPr>
        <xdr:cNvPr id="473" name="直線コネクタ 472"/>
        <xdr:cNvCxnSpPr/>
      </xdr:nvCxnSpPr>
      <xdr:spPr>
        <a:xfrm flipV="1">
          <a:off x="6972300" y="16117336"/>
          <a:ext cx="889000" cy="1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4" name="フローチャート : 判断 473"/>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136631</xdr:rowOff>
    </xdr:from>
    <xdr:ext cx="534377" cy="259045"/>
    <xdr:sp macro="" textlink="">
      <xdr:nvSpPr>
        <xdr:cNvPr id="475" name="テキスト ボックス 474"/>
        <xdr:cNvSpPr txBox="1"/>
      </xdr:nvSpPr>
      <xdr:spPr>
        <a:xfrm>
          <a:off x="7594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6" name="フローチャート : 判断 475"/>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5357</xdr:rowOff>
    </xdr:from>
    <xdr:ext cx="534377" cy="259045"/>
    <xdr:sp macro="" textlink="">
      <xdr:nvSpPr>
        <xdr:cNvPr id="477" name="テキスト ボックス 476"/>
        <xdr:cNvSpPr txBox="1"/>
      </xdr:nvSpPr>
      <xdr:spPr>
        <a:xfrm>
          <a:off x="6705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7880</xdr:rowOff>
    </xdr:from>
    <xdr:to>
      <xdr:col>15</xdr:col>
      <xdr:colOff>231775</xdr:colOff>
      <xdr:row>95</xdr:row>
      <xdr:rowOff>109480</xdr:rowOff>
    </xdr:to>
    <xdr:sp macro="" textlink="">
      <xdr:nvSpPr>
        <xdr:cNvPr id="483" name="円/楕円 482"/>
        <xdr:cNvSpPr/>
      </xdr:nvSpPr>
      <xdr:spPr>
        <a:xfrm>
          <a:off x="10426700" y="16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30757</xdr:rowOff>
    </xdr:from>
    <xdr:ext cx="534377" cy="259045"/>
    <xdr:sp macro="" textlink="">
      <xdr:nvSpPr>
        <xdr:cNvPr id="484" name="土木費該当値テキスト"/>
        <xdr:cNvSpPr txBox="1"/>
      </xdr:nvSpPr>
      <xdr:spPr>
        <a:xfrm>
          <a:off x="10528300" y="16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55,253</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51885</xdr:rowOff>
    </xdr:from>
    <xdr:to>
      <xdr:col>14</xdr:col>
      <xdr:colOff>79375</xdr:colOff>
      <xdr:row>92</xdr:row>
      <xdr:rowOff>153485</xdr:rowOff>
    </xdr:to>
    <xdr:sp macro="" textlink="">
      <xdr:nvSpPr>
        <xdr:cNvPr id="485" name="円/楕円 484"/>
        <xdr:cNvSpPr/>
      </xdr:nvSpPr>
      <xdr:spPr>
        <a:xfrm>
          <a:off x="9588500" y="158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170012</xdr:rowOff>
    </xdr:from>
    <xdr:ext cx="534377" cy="259045"/>
    <xdr:sp macro="" textlink="">
      <xdr:nvSpPr>
        <xdr:cNvPr id="486" name="テキスト ボックス 485"/>
        <xdr:cNvSpPr txBox="1"/>
      </xdr:nvSpPr>
      <xdr:spPr>
        <a:xfrm>
          <a:off x="9372111" y="1560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79,943</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43466</xdr:rowOff>
    </xdr:from>
    <xdr:to>
      <xdr:col>12</xdr:col>
      <xdr:colOff>561975</xdr:colOff>
      <xdr:row>94</xdr:row>
      <xdr:rowOff>145066</xdr:rowOff>
    </xdr:to>
    <xdr:sp macro="" textlink="">
      <xdr:nvSpPr>
        <xdr:cNvPr id="487" name="円/楕円 486"/>
        <xdr:cNvSpPr/>
      </xdr:nvSpPr>
      <xdr:spPr>
        <a:xfrm>
          <a:off x="8699500" y="161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161593</xdr:rowOff>
    </xdr:from>
    <xdr:ext cx="534377" cy="259045"/>
    <xdr:sp macro="" textlink="">
      <xdr:nvSpPr>
        <xdr:cNvPr id="488" name="テキスト ボックス 487"/>
        <xdr:cNvSpPr txBox="1"/>
      </xdr:nvSpPr>
      <xdr:spPr>
        <a:xfrm>
          <a:off x="8483111" y="1593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62,385</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121686</xdr:rowOff>
    </xdr:from>
    <xdr:to>
      <xdr:col>11</xdr:col>
      <xdr:colOff>358775</xdr:colOff>
      <xdr:row>94</xdr:row>
      <xdr:rowOff>51836</xdr:rowOff>
    </xdr:to>
    <xdr:sp macro="" textlink="">
      <xdr:nvSpPr>
        <xdr:cNvPr id="489" name="円/楕円 488"/>
        <xdr:cNvSpPr/>
      </xdr:nvSpPr>
      <xdr:spPr>
        <a:xfrm>
          <a:off x="7810500" y="160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68363</xdr:rowOff>
    </xdr:from>
    <xdr:ext cx="534377" cy="259045"/>
    <xdr:sp macro="" textlink="">
      <xdr:nvSpPr>
        <xdr:cNvPr id="490" name="テキスト ボックス 489"/>
        <xdr:cNvSpPr txBox="1"/>
      </xdr:nvSpPr>
      <xdr:spPr>
        <a:xfrm>
          <a:off x="7594111" y="1584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67,279</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70174</xdr:rowOff>
    </xdr:from>
    <xdr:to>
      <xdr:col>10</xdr:col>
      <xdr:colOff>155575</xdr:colOff>
      <xdr:row>95</xdr:row>
      <xdr:rowOff>324</xdr:rowOff>
    </xdr:to>
    <xdr:sp macro="" textlink="">
      <xdr:nvSpPr>
        <xdr:cNvPr id="491" name="円/楕円 490"/>
        <xdr:cNvSpPr/>
      </xdr:nvSpPr>
      <xdr:spPr>
        <a:xfrm>
          <a:off x="6921500" y="161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16851</xdr:rowOff>
    </xdr:from>
    <xdr:ext cx="534377" cy="259045"/>
    <xdr:sp macro="" textlink="">
      <xdr:nvSpPr>
        <xdr:cNvPr id="492" name="テキスト ボックス 491"/>
        <xdr:cNvSpPr txBox="1"/>
      </xdr:nvSpPr>
      <xdr:spPr>
        <a:xfrm>
          <a:off x="6705111" y="1596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7" name="直線コネクタ 516"/>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18" name="消防費最小値テキスト"/>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19" name="直線コネクタ 518"/>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20" name="消防費最大値テキスト"/>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21" name="直線コネクタ 520"/>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93726</xdr:rowOff>
    </xdr:from>
    <xdr:to>
      <xdr:col>23</xdr:col>
      <xdr:colOff>517525</xdr:colOff>
      <xdr:row>36</xdr:row>
      <xdr:rowOff>82677</xdr:rowOff>
    </xdr:to>
    <xdr:cxnSp macro="">
      <xdr:nvCxnSpPr>
        <xdr:cNvPr id="522" name="直線コネクタ 521"/>
        <xdr:cNvCxnSpPr/>
      </xdr:nvCxnSpPr>
      <xdr:spPr>
        <a:xfrm>
          <a:off x="15481300" y="5751576"/>
          <a:ext cx="838200" cy="50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80027</xdr:rowOff>
    </xdr:from>
    <xdr:ext cx="534377" cy="259045"/>
    <xdr:sp macro="" textlink="">
      <xdr:nvSpPr>
        <xdr:cNvPr id="523" name="消防費平均値テキスト"/>
        <xdr:cNvSpPr txBox="1"/>
      </xdr:nvSpPr>
      <xdr:spPr>
        <a:xfrm>
          <a:off x="16370300" y="62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4" name="フローチャート : 判断 523"/>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93726</xdr:rowOff>
    </xdr:from>
    <xdr:to>
      <xdr:col>22</xdr:col>
      <xdr:colOff>365125</xdr:colOff>
      <xdr:row>35</xdr:row>
      <xdr:rowOff>74168</xdr:rowOff>
    </xdr:to>
    <xdr:cxnSp macro="">
      <xdr:nvCxnSpPr>
        <xdr:cNvPr id="525" name="直線コネクタ 524"/>
        <xdr:cNvCxnSpPr/>
      </xdr:nvCxnSpPr>
      <xdr:spPr>
        <a:xfrm flipV="1">
          <a:off x="14592300" y="5751576"/>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6" name="フローチャート : 判断 525"/>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81678</xdr:rowOff>
    </xdr:from>
    <xdr:ext cx="534377" cy="259045"/>
    <xdr:sp macro="" textlink="">
      <xdr:nvSpPr>
        <xdr:cNvPr id="527" name="テキスト ボックス 526"/>
        <xdr:cNvSpPr txBox="1"/>
      </xdr:nvSpPr>
      <xdr:spPr>
        <a:xfrm>
          <a:off x="15214111" y="62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138303</xdr:rowOff>
    </xdr:from>
    <xdr:to>
      <xdr:col>21</xdr:col>
      <xdr:colOff>161925</xdr:colOff>
      <xdr:row>35</xdr:row>
      <xdr:rowOff>74168</xdr:rowOff>
    </xdr:to>
    <xdr:cxnSp macro="">
      <xdr:nvCxnSpPr>
        <xdr:cNvPr id="528" name="直線コネクタ 527"/>
        <xdr:cNvCxnSpPr/>
      </xdr:nvCxnSpPr>
      <xdr:spPr>
        <a:xfrm>
          <a:off x="13703300" y="5967603"/>
          <a:ext cx="889000" cy="10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29" name="フローチャート : 判断 528"/>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119016</xdr:rowOff>
    </xdr:from>
    <xdr:ext cx="534377" cy="259045"/>
    <xdr:sp macro="" textlink="">
      <xdr:nvSpPr>
        <xdr:cNvPr id="530" name="テキスト ボックス 529"/>
        <xdr:cNvSpPr txBox="1"/>
      </xdr:nvSpPr>
      <xdr:spPr>
        <a:xfrm>
          <a:off x="14325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138303</xdr:rowOff>
    </xdr:from>
    <xdr:to>
      <xdr:col>19</xdr:col>
      <xdr:colOff>644525</xdr:colOff>
      <xdr:row>35</xdr:row>
      <xdr:rowOff>167894</xdr:rowOff>
    </xdr:to>
    <xdr:cxnSp macro="">
      <xdr:nvCxnSpPr>
        <xdr:cNvPr id="531" name="直線コネクタ 530"/>
        <xdr:cNvCxnSpPr/>
      </xdr:nvCxnSpPr>
      <xdr:spPr>
        <a:xfrm flipV="1">
          <a:off x="12814300" y="5967603"/>
          <a:ext cx="889000" cy="2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2" name="フローチャート : 判断 531"/>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3446</xdr:rowOff>
    </xdr:from>
    <xdr:ext cx="534377" cy="259045"/>
    <xdr:sp macro="" textlink="">
      <xdr:nvSpPr>
        <xdr:cNvPr id="533" name="テキスト ボックス 532"/>
        <xdr:cNvSpPr txBox="1"/>
      </xdr:nvSpPr>
      <xdr:spPr>
        <a:xfrm>
          <a:off x="13436111" y="63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4" name="フローチャート : 判断 533"/>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52595</xdr:rowOff>
    </xdr:from>
    <xdr:ext cx="534377" cy="259045"/>
    <xdr:sp macro="" textlink="">
      <xdr:nvSpPr>
        <xdr:cNvPr id="535" name="テキスト ボックス 534"/>
        <xdr:cNvSpPr txBox="1"/>
      </xdr:nvSpPr>
      <xdr:spPr>
        <a:xfrm>
          <a:off x="12547111" y="63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31877</xdr:rowOff>
    </xdr:from>
    <xdr:to>
      <xdr:col>23</xdr:col>
      <xdr:colOff>568325</xdr:colOff>
      <xdr:row>36</xdr:row>
      <xdr:rowOff>133477</xdr:rowOff>
    </xdr:to>
    <xdr:sp macro="" textlink="">
      <xdr:nvSpPr>
        <xdr:cNvPr id="541" name="円/楕円 540"/>
        <xdr:cNvSpPr/>
      </xdr:nvSpPr>
      <xdr:spPr>
        <a:xfrm>
          <a:off x="16268700" y="62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54754</xdr:rowOff>
    </xdr:from>
    <xdr:ext cx="534377" cy="259045"/>
    <xdr:sp macro="" textlink="">
      <xdr:nvSpPr>
        <xdr:cNvPr id="542" name="消防費該当値テキスト"/>
        <xdr:cNvSpPr txBox="1"/>
      </xdr:nvSpPr>
      <xdr:spPr>
        <a:xfrm>
          <a:off x="16370300" y="605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12,749</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42926</xdr:rowOff>
    </xdr:from>
    <xdr:to>
      <xdr:col>22</xdr:col>
      <xdr:colOff>415925</xdr:colOff>
      <xdr:row>33</xdr:row>
      <xdr:rowOff>144526</xdr:rowOff>
    </xdr:to>
    <xdr:sp macro="" textlink="">
      <xdr:nvSpPr>
        <xdr:cNvPr id="543" name="円/楕円 542"/>
        <xdr:cNvSpPr/>
      </xdr:nvSpPr>
      <xdr:spPr>
        <a:xfrm>
          <a:off x="15430500" y="57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161053</xdr:rowOff>
    </xdr:from>
    <xdr:ext cx="534377" cy="259045"/>
    <xdr:sp macro="" textlink="">
      <xdr:nvSpPr>
        <xdr:cNvPr id="544" name="テキスト ボックス 543"/>
        <xdr:cNvSpPr txBox="1"/>
      </xdr:nvSpPr>
      <xdr:spPr>
        <a:xfrm>
          <a:off x="15214111" y="547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23368</xdr:rowOff>
    </xdr:from>
    <xdr:to>
      <xdr:col>21</xdr:col>
      <xdr:colOff>212725</xdr:colOff>
      <xdr:row>35</xdr:row>
      <xdr:rowOff>124968</xdr:rowOff>
    </xdr:to>
    <xdr:sp macro="" textlink="">
      <xdr:nvSpPr>
        <xdr:cNvPr id="545" name="円/楕円 544"/>
        <xdr:cNvSpPr/>
      </xdr:nvSpPr>
      <xdr:spPr>
        <a:xfrm>
          <a:off x="14541500" y="6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141495</xdr:rowOff>
    </xdr:from>
    <xdr:ext cx="534377" cy="259045"/>
    <xdr:sp macro="" textlink="">
      <xdr:nvSpPr>
        <xdr:cNvPr id="546" name="テキスト ボックス 545"/>
        <xdr:cNvSpPr txBox="1"/>
      </xdr:nvSpPr>
      <xdr:spPr>
        <a:xfrm>
          <a:off x="14325111" y="579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14,166</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87503</xdr:rowOff>
    </xdr:from>
    <xdr:to>
      <xdr:col>20</xdr:col>
      <xdr:colOff>9525</xdr:colOff>
      <xdr:row>35</xdr:row>
      <xdr:rowOff>17653</xdr:rowOff>
    </xdr:to>
    <xdr:sp macro="" textlink="">
      <xdr:nvSpPr>
        <xdr:cNvPr id="547" name="円/楕円 546"/>
        <xdr:cNvSpPr/>
      </xdr:nvSpPr>
      <xdr:spPr>
        <a:xfrm>
          <a:off x="13652500" y="591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34180</xdr:rowOff>
    </xdr:from>
    <xdr:ext cx="534377" cy="259045"/>
    <xdr:sp macro="" textlink="">
      <xdr:nvSpPr>
        <xdr:cNvPr id="548" name="テキスト ボックス 547"/>
        <xdr:cNvSpPr txBox="1"/>
      </xdr:nvSpPr>
      <xdr:spPr>
        <a:xfrm>
          <a:off x="13436111" y="569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117094</xdr:rowOff>
    </xdr:from>
    <xdr:to>
      <xdr:col>18</xdr:col>
      <xdr:colOff>492125</xdr:colOff>
      <xdr:row>36</xdr:row>
      <xdr:rowOff>47244</xdr:rowOff>
    </xdr:to>
    <xdr:sp macro="" textlink="">
      <xdr:nvSpPr>
        <xdr:cNvPr id="549" name="円/楕円 548"/>
        <xdr:cNvSpPr/>
      </xdr:nvSpPr>
      <xdr:spPr>
        <a:xfrm>
          <a:off x="12763500" y="611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63771</xdr:rowOff>
    </xdr:from>
    <xdr:ext cx="534377" cy="259045"/>
    <xdr:sp macro="" textlink="">
      <xdr:nvSpPr>
        <xdr:cNvPr id="550" name="テキスト ボックス 549"/>
        <xdr:cNvSpPr txBox="1"/>
      </xdr:nvSpPr>
      <xdr:spPr>
        <a:xfrm>
          <a:off x="12547111" y="589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1" name="テキスト ボックス 570"/>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5" name="直線コネクタ 574"/>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6"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7" name="直線コネクタ 576"/>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78"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79" name="直線コネクタ 578"/>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127965</xdr:rowOff>
    </xdr:from>
    <xdr:to>
      <xdr:col>23</xdr:col>
      <xdr:colOff>517525</xdr:colOff>
      <xdr:row>55</xdr:row>
      <xdr:rowOff>125108</xdr:rowOff>
    </xdr:to>
    <xdr:cxnSp macro="">
      <xdr:nvCxnSpPr>
        <xdr:cNvPr id="580" name="直線コネクタ 579"/>
        <xdr:cNvCxnSpPr/>
      </xdr:nvCxnSpPr>
      <xdr:spPr>
        <a:xfrm>
          <a:off x="15481300" y="9214815"/>
          <a:ext cx="838200" cy="34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163289</xdr:rowOff>
    </xdr:from>
    <xdr:ext cx="534377" cy="259045"/>
    <xdr:sp macro="" textlink="">
      <xdr:nvSpPr>
        <xdr:cNvPr id="581" name="教育費平均値テキスト"/>
        <xdr:cNvSpPr txBox="1"/>
      </xdr:nvSpPr>
      <xdr:spPr>
        <a:xfrm>
          <a:off x="16370300" y="925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2" name="フローチャート : 判断 581"/>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127965</xdr:rowOff>
    </xdr:from>
    <xdr:to>
      <xdr:col>22</xdr:col>
      <xdr:colOff>365125</xdr:colOff>
      <xdr:row>54</xdr:row>
      <xdr:rowOff>45860</xdr:rowOff>
    </xdr:to>
    <xdr:cxnSp macro="">
      <xdr:nvCxnSpPr>
        <xdr:cNvPr id="583" name="直線コネクタ 582"/>
        <xdr:cNvCxnSpPr/>
      </xdr:nvCxnSpPr>
      <xdr:spPr>
        <a:xfrm flipV="1">
          <a:off x="14592300" y="9214815"/>
          <a:ext cx="889000" cy="8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4" name="フローチャート : 判断 583"/>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84586</xdr:rowOff>
    </xdr:from>
    <xdr:ext cx="534377" cy="259045"/>
    <xdr:sp macro="" textlink="">
      <xdr:nvSpPr>
        <xdr:cNvPr id="585" name="テキスト ボックス 584"/>
        <xdr:cNvSpPr txBox="1"/>
      </xdr:nvSpPr>
      <xdr:spPr>
        <a:xfrm>
          <a:off x="15214111" y="951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45860</xdr:rowOff>
    </xdr:from>
    <xdr:to>
      <xdr:col>21</xdr:col>
      <xdr:colOff>161925</xdr:colOff>
      <xdr:row>55</xdr:row>
      <xdr:rowOff>78016</xdr:rowOff>
    </xdr:to>
    <xdr:cxnSp macro="">
      <xdr:nvCxnSpPr>
        <xdr:cNvPr id="586" name="直線コネクタ 585"/>
        <xdr:cNvCxnSpPr/>
      </xdr:nvCxnSpPr>
      <xdr:spPr>
        <a:xfrm flipV="1">
          <a:off x="13703300" y="9304160"/>
          <a:ext cx="889000" cy="20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7" name="フローチャート : 判断 586"/>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102570</xdr:rowOff>
    </xdr:from>
    <xdr:ext cx="534377" cy="259045"/>
    <xdr:sp macro="" textlink="">
      <xdr:nvSpPr>
        <xdr:cNvPr id="588" name="テキスト ボックス 587"/>
        <xdr:cNvSpPr txBox="1"/>
      </xdr:nvSpPr>
      <xdr:spPr>
        <a:xfrm>
          <a:off x="14325111" y="953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166980</xdr:rowOff>
    </xdr:from>
    <xdr:to>
      <xdr:col>19</xdr:col>
      <xdr:colOff>644525</xdr:colOff>
      <xdr:row>55</xdr:row>
      <xdr:rowOff>78016</xdr:rowOff>
    </xdr:to>
    <xdr:cxnSp macro="">
      <xdr:nvCxnSpPr>
        <xdr:cNvPr id="589" name="直線コネクタ 588"/>
        <xdr:cNvCxnSpPr/>
      </xdr:nvCxnSpPr>
      <xdr:spPr>
        <a:xfrm>
          <a:off x="12814300" y="9253830"/>
          <a:ext cx="889000" cy="25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0" name="フローチャート : 判断 589"/>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24427</xdr:rowOff>
    </xdr:from>
    <xdr:ext cx="534377" cy="259045"/>
    <xdr:sp macro="" textlink="">
      <xdr:nvSpPr>
        <xdr:cNvPr id="591" name="テキスト ボックス 590"/>
        <xdr:cNvSpPr txBox="1"/>
      </xdr:nvSpPr>
      <xdr:spPr>
        <a:xfrm>
          <a:off x="13436111" y="96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2" name="フローチャート : 判断 591"/>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53344</xdr:rowOff>
    </xdr:from>
    <xdr:ext cx="534377" cy="259045"/>
    <xdr:sp macro="" textlink="">
      <xdr:nvSpPr>
        <xdr:cNvPr id="593" name="テキスト ボックス 592"/>
        <xdr:cNvSpPr txBox="1"/>
      </xdr:nvSpPr>
      <xdr:spPr>
        <a:xfrm>
          <a:off x="12547111" y="96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74308</xdr:rowOff>
    </xdr:from>
    <xdr:to>
      <xdr:col>23</xdr:col>
      <xdr:colOff>568325</xdr:colOff>
      <xdr:row>56</xdr:row>
      <xdr:rowOff>4458</xdr:rowOff>
    </xdr:to>
    <xdr:sp macro="" textlink="">
      <xdr:nvSpPr>
        <xdr:cNvPr id="599" name="円/楕円 598"/>
        <xdr:cNvSpPr/>
      </xdr:nvSpPr>
      <xdr:spPr>
        <a:xfrm>
          <a:off x="16268700" y="950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52735</xdr:rowOff>
    </xdr:from>
    <xdr:ext cx="534377" cy="259045"/>
    <xdr:sp macro="" textlink="">
      <xdr:nvSpPr>
        <xdr:cNvPr id="600" name="教育費該当値テキスト"/>
        <xdr:cNvSpPr txBox="1"/>
      </xdr:nvSpPr>
      <xdr:spPr>
        <a:xfrm>
          <a:off x="16370300" y="948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35,883</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77165</xdr:rowOff>
    </xdr:from>
    <xdr:to>
      <xdr:col>22</xdr:col>
      <xdr:colOff>415925</xdr:colOff>
      <xdr:row>54</xdr:row>
      <xdr:rowOff>7315</xdr:rowOff>
    </xdr:to>
    <xdr:sp macro="" textlink="">
      <xdr:nvSpPr>
        <xdr:cNvPr id="601" name="円/楕円 600"/>
        <xdr:cNvSpPr/>
      </xdr:nvSpPr>
      <xdr:spPr>
        <a:xfrm>
          <a:off x="15430500" y="916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23842</xdr:rowOff>
    </xdr:from>
    <xdr:ext cx="534377" cy="259045"/>
    <xdr:sp macro="" textlink="">
      <xdr:nvSpPr>
        <xdr:cNvPr id="602" name="テキスト ボックス 601"/>
        <xdr:cNvSpPr txBox="1"/>
      </xdr:nvSpPr>
      <xdr:spPr>
        <a:xfrm>
          <a:off x="15214111" y="893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44,808</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166510</xdr:rowOff>
    </xdr:from>
    <xdr:to>
      <xdr:col>21</xdr:col>
      <xdr:colOff>212725</xdr:colOff>
      <xdr:row>54</xdr:row>
      <xdr:rowOff>96660</xdr:rowOff>
    </xdr:to>
    <xdr:sp macro="" textlink="">
      <xdr:nvSpPr>
        <xdr:cNvPr id="603" name="円/楕円 602"/>
        <xdr:cNvSpPr/>
      </xdr:nvSpPr>
      <xdr:spPr>
        <a:xfrm>
          <a:off x="14541500" y="92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113187</xdr:rowOff>
    </xdr:from>
    <xdr:ext cx="534377" cy="259045"/>
    <xdr:sp macro="" textlink="">
      <xdr:nvSpPr>
        <xdr:cNvPr id="604" name="テキスト ボックス 603"/>
        <xdr:cNvSpPr txBox="1"/>
      </xdr:nvSpPr>
      <xdr:spPr>
        <a:xfrm>
          <a:off x="14325111" y="902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27216</xdr:rowOff>
    </xdr:from>
    <xdr:to>
      <xdr:col>20</xdr:col>
      <xdr:colOff>9525</xdr:colOff>
      <xdr:row>55</xdr:row>
      <xdr:rowOff>128816</xdr:rowOff>
    </xdr:to>
    <xdr:sp macro="" textlink="">
      <xdr:nvSpPr>
        <xdr:cNvPr id="605" name="円/楕円 604"/>
        <xdr:cNvSpPr/>
      </xdr:nvSpPr>
      <xdr:spPr>
        <a:xfrm>
          <a:off x="13652500" y="945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145343</xdr:rowOff>
    </xdr:from>
    <xdr:ext cx="534377" cy="259045"/>
    <xdr:sp macro="" textlink="">
      <xdr:nvSpPr>
        <xdr:cNvPr id="606" name="テキスト ボックス 605"/>
        <xdr:cNvSpPr txBox="1"/>
      </xdr:nvSpPr>
      <xdr:spPr>
        <a:xfrm>
          <a:off x="13436111" y="923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37,119</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116180</xdr:rowOff>
    </xdr:from>
    <xdr:to>
      <xdr:col>18</xdr:col>
      <xdr:colOff>492125</xdr:colOff>
      <xdr:row>54</xdr:row>
      <xdr:rowOff>46330</xdr:rowOff>
    </xdr:to>
    <xdr:sp macro="" textlink="">
      <xdr:nvSpPr>
        <xdr:cNvPr id="607" name="円/楕円 606"/>
        <xdr:cNvSpPr/>
      </xdr:nvSpPr>
      <xdr:spPr>
        <a:xfrm>
          <a:off x="12763500" y="920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62857</xdr:rowOff>
    </xdr:from>
    <xdr:ext cx="534377" cy="259045"/>
    <xdr:sp macro="" textlink="">
      <xdr:nvSpPr>
        <xdr:cNvPr id="608" name="テキスト ボックス 607"/>
        <xdr:cNvSpPr txBox="1"/>
      </xdr:nvSpPr>
      <xdr:spPr>
        <a:xfrm>
          <a:off x="12547111" y="897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43,784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2" name="テキスト ボックス 621"/>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4" name="テキスト ボックス 623"/>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6" name="テキスト ボックス 625"/>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28" name="テキスト ボックス 627"/>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0" name="テキスト ボックス 629"/>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4" name="直線コネクタ 633"/>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37"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38" name="直線コネクタ 637"/>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121738</xdr:rowOff>
    </xdr:from>
    <xdr:to>
      <xdr:col>23</xdr:col>
      <xdr:colOff>517525</xdr:colOff>
      <xdr:row>79</xdr:row>
      <xdr:rowOff>76019</xdr:rowOff>
    </xdr:to>
    <xdr:cxnSp macro="">
      <xdr:nvCxnSpPr>
        <xdr:cNvPr id="639" name="直線コネクタ 638"/>
        <xdr:cNvCxnSpPr/>
      </xdr:nvCxnSpPr>
      <xdr:spPr>
        <a:xfrm>
          <a:off x="15481300" y="12980488"/>
          <a:ext cx="838200" cy="6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70956</xdr:rowOff>
    </xdr:from>
    <xdr:ext cx="378565" cy="259045"/>
    <xdr:sp macro="" textlink="">
      <xdr:nvSpPr>
        <xdr:cNvPr id="640" name="災害復旧費平均値テキスト"/>
        <xdr:cNvSpPr txBox="1"/>
      </xdr:nvSpPr>
      <xdr:spPr>
        <a:xfrm>
          <a:off x="16370300" y="13272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1" name="フローチャート : 判断 640"/>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121738</xdr:rowOff>
    </xdr:from>
    <xdr:to>
      <xdr:col>22</xdr:col>
      <xdr:colOff>365125</xdr:colOff>
      <xdr:row>77</xdr:row>
      <xdr:rowOff>170724</xdr:rowOff>
    </xdr:to>
    <xdr:cxnSp macro="">
      <xdr:nvCxnSpPr>
        <xdr:cNvPr id="642" name="直線コネクタ 641"/>
        <xdr:cNvCxnSpPr/>
      </xdr:nvCxnSpPr>
      <xdr:spPr>
        <a:xfrm flipV="1">
          <a:off x="14592300" y="12980488"/>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3" name="フローチャート : 判断 642"/>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157134</xdr:rowOff>
    </xdr:from>
    <xdr:ext cx="378565" cy="259045"/>
    <xdr:sp macro="" textlink="">
      <xdr:nvSpPr>
        <xdr:cNvPr id="644" name="テキスト ボックス 643"/>
        <xdr:cNvSpPr txBox="1"/>
      </xdr:nvSpPr>
      <xdr:spPr>
        <a:xfrm>
          <a:off x="15292017" y="1318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170724</xdr:rowOff>
    </xdr:from>
    <xdr:to>
      <xdr:col>21</xdr:col>
      <xdr:colOff>161925</xdr:colOff>
      <xdr:row>78</xdr:row>
      <xdr:rowOff>62956</xdr:rowOff>
    </xdr:to>
    <xdr:cxnSp macro="">
      <xdr:nvCxnSpPr>
        <xdr:cNvPr id="645" name="直線コネクタ 644"/>
        <xdr:cNvCxnSpPr/>
      </xdr:nvCxnSpPr>
      <xdr:spPr>
        <a:xfrm flipV="1">
          <a:off x="13703300" y="1337237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46" name="フローチャート : 判断 645"/>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151510</xdr:rowOff>
    </xdr:from>
    <xdr:ext cx="378565" cy="259045"/>
    <xdr:sp macro="" textlink="">
      <xdr:nvSpPr>
        <xdr:cNvPr id="647" name="テキスト ボックス 646"/>
        <xdr:cNvSpPr txBox="1"/>
      </xdr:nvSpPr>
      <xdr:spPr>
        <a:xfrm>
          <a:off x="14403017" y="128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38463</xdr:rowOff>
    </xdr:from>
    <xdr:to>
      <xdr:col>19</xdr:col>
      <xdr:colOff>644525</xdr:colOff>
      <xdr:row>78</xdr:row>
      <xdr:rowOff>62956</xdr:rowOff>
    </xdr:to>
    <xdr:cxnSp macro="">
      <xdr:nvCxnSpPr>
        <xdr:cNvPr id="648" name="直線コネクタ 647"/>
        <xdr:cNvCxnSpPr/>
      </xdr:nvCxnSpPr>
      <xdr:spPr>
        <a:xfrm>
          <a:off x="12814300" y="1324011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49" name="フローチャート : 判断 648"/>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50" name="テキスト ボックス 649"/>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1" name="フローチャート : 判断 650"/>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2" name="テキスト ボックス 651"/>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25219</xdr:rowOff>
    </xdr:from>
    <xdr:to>
      <xdr:col>23</xdr:col>
      <xdr:colOff>568325</xdr:colOff>
      <xdr:row>79</xdr:row>
      <xdr:rowOff>126819</xdr:rowOff>
    </xdr:to>
    <xdr:sp macro="" textlink="">
      <xdr:nvSpPr>
        <xdr:cNvPr id="658" name="円/楕円 657"/>
        <xdr:cNvSpPr/>
      </xdr:nvSpPr>
      <xdr:spPr>
        <a:xfrm>
          <a:off x="16268700" y="1356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111596</xdr:rowOff>
    </xdr:from>
    <xdr:ext cx="313932" cy="259045"/>
    <xdr:sp macro="" textlink="">
      <xdr:nvSpPr>
        <xdr:cNvPr id="659" name="災害復旧費該当値テキスト"/>
        <xdr:cNvSpPr txBox="1"/>
      </xdr:nvSpPr>
      <xdr:spPr>
        <a:xfrm>
          <a:off x="16370300" y="13484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70938</xdr:rowOff>
    </xdr:from>
    <xdr:to>
      <xdr:col>22</xdr:col>
      <xdr:colOff>415925</xdr:colOff>
      <xdr:row>76</xdr:row>
      <xdr:rowOff>1088</xdr:rowOff>
    </xdr:to>
    <xdr:sp macro="" textlink="">
      <xdr:nvSpPr>
        <xdr:cNvPr id="660" name="円/楕円 659"/>
        <xdr:cNvSpPr/>
      </xdr:nvSpPr>
      <xdr:spPr>
        <a:xfrm>
          <a:off x="15430500" y="1292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74</xdr:row>
      <xdr:rowOff>17615</xdr:rowOff>
    </xdr:from>
    <xdr:ext cx="378565" cy="259045"/>
    <xdr:sp macro="" textlink="">
      <xdr:nvSpPr>
        <xdr:cNvPr id="661" name="テキスト ボックス 660"/>
        <xdr:cNvSpPr txBox="1"/>
      </xdr:nvSpPr>
      <xdr:spPr>
        <a:xfrm>
          <a:off x="15292017" y="12704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119924</xdr:rowOff>
    </xdr:from>
    <xdr:to>
      <xdr:col>21</xdr:col>
      <xdr:colOff>212725</xdr:colOff>
      <xdr:row>78</xdr:row>
      <xdr:rowOff>50074</xdr:rowOff>
    </xdr:to>
    <xdr:sp macro="" textlink="">
      <xdr:nvSpPr>
        <xdr:cNvPr id="662" name="円/楕円 661"/>
        <xdr:cNvSpPr/>
      </xdr:nvSpPr>
      <xdr:spPr>
        <a:xfrm>
          <a:off x="14541500" y="1332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41201</xdr:rowOff>
    </xdr:from>
    <xdr:ext cx="378565" cy="259045"/>
    <xdr:sp macro="" textlink="">
      <xdr:nvSpPr>
        <xdr:cNvPr id="663" name="テキスト ボックス 662"/>
        <xdr:cNvSpPr txBox="1"/>
      </xdr:nvSpPr>
      <xdr:spPr>
        <a:xfrm>
          <a:off x="14403017" y="13414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12156</xdr:rowOff>
    </xdr:from>
    <xdr:to>
      <xdr:col>20</xdr:col>
      <xdr:colOff>9525</xdr:colOff>
      <xdr:row>78</xdr:row>
      <xdr:rowOff>113756</xdr:rowOff>
    </xdr:to>
    <xdr:sp macro="" textlink="">
      <xdr:nvSpPr>
        <xdr:cNvPr id="664" name="円/楕円 663"/>
        <xdr:cNvSpPr/>
      </xdr:nvSpPr>
      <xdr:spPr>
        <a:xfrm>
          <a:off x="13652500" y="133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104883</xdr:rowOff>
    </xdr:from>
    <xdr:ext cx="378565" cy="259045"/>
    <xdr:sp macro="" textlink="">
      <xdr:nvSpPr>
        <xdr:cNvPr id="665" name="テキスト ボックス 664"/>
        <xdr:cNvSpPr txBox="1"/>
      </xdr:nvSpPr>
      <xdr:spPr>
        <a:xfrm>
          <a:off x="13514017" y="13477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159113</xdr:rowOff>
    </xdr:from>
    <xdr:to>
      <xdr:col>18</xdr:col>
      <xdr:colOff>492125</xdr:colOff>
      <xdr:row>77</xdr:row>
      <xdr:rowOff>89263</xdr:rowOff>
    </xdr:to>
    <xdr:sp macro="" textlink="">
      <xdr:nvSpPr>
        <xdr:cNvPr id="666" name="円/楕円 665"/>
        <xdr:cNvSpPr/>
      </xdr:nvSpPr>
      <xdr:spPr>
        <a:xfrm>
          <a:off x="12763500" y="131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80390</xdr:rowOff>
    </xdr:from>
    <xdr:ext cx="378565" cy="259045"/>
    <xdr:sp macro="" textlink="">
      <xdr:nvSpPr>
        <xdr:cNvPr id="667" name="テキスト ボックス 666"/>
        <xdr:cNvSpPr txBox="1"/>
      </xdr:nvSpPr>
      <xdr:spPr>
        <a:xfrm>
          <a:off x="12625017" y="13282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1" name="直線コネクタ 690"/>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2"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3" name="直線コネクタ 692"/>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4"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5" name="直線コネクタ 694"/>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139205</xdr:rowOff>
    </xdr:from>
    <xdr:to>
      <xdr:col>23</xdr:col>
      <xdr:colOff>517525</xdr:colOff>
      <xdr:row>93</xdr:row>
      <xdr:rowOff>157798</xdr:rowOff>
    </xdr:to>
    <xdr:cxnSp macro="">
      <xdr:nvCxnSpPr>
        <xdr:cNvPr id="696" name="直線コネクタ 695"/>
        <xdr:cNvCxnSpPr/>
      </xdr:nvCxnSpPr>
      <xdr:spPr>
        <a:xfrm flipV="1">
          <a:off x="15481300" y="16084055"/>
          <a:ext cx="8382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50582</xdr:rowOff>
    </xdr:from>
    <xdr:ext cx="534377" cy="259045"/>
    <xdr:sp macro="" textlink="">
      <xdr:nvSpPr>
        <xdr:cNvPr id="697" name="公債費平均値テキスト"/>
        <xdr:cNvSpPr txBox="1"/>
      </xdr:nvSpPr>
      <xdr:spPr>
        <a:xfrm>
          <a:off x="16370300" y="16338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698" name="フローチャート : 判断 697"/>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153549</xdr:rowOff>
    </xdr:from>
    <xdr:to>
      <xdr:col>22</xdr:col>
      <xdr:colOff>365125</xdr:colOff>
      <xdr:row>93</xdr:row>
      <xdr:rowOff>157798</xdr:rowOff>
    </xdr:to>
    <xdr:cxnSp macro="">
      <xdr:nvCxnSpPr>
        <xdr:cNvPr id="699" name="直線コネクタ 698"/>
        <xdr:cNvCxnSpPr/>
      </xdr:nvCxnSpPr>
      <xdr:spPr>
        <a:xfrm>
          <a:off x="14592300" y="16098399"/>
          <a:ext cx="8890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0" name="フローチャート : 判断 699"/>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133259</xdr:rowOff>
    </xdr:from>
    <xdr:ext cx="534377" cy="259045"/>
    <xdr:sp macro="" textlink="">
      <xdr:nvSpPr>
        <xdr:cNvPr id="701" name="テキスト ボックス 700"/>
        <xdr:cNvSpPr txBox="1"/>
      </xdr:nvSpPr>
      <xdr:spPr>
        <a:xfrm>
          <a:off x="15214111" y="164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150597</xdr:rowOff>
    </xdr:from>
    <xdr:to>
      <xdr:col>21</xdr:col>
      <xdr:colOff>161925</xdr:colOff>
      <xdr:row>93</xdr:row>
      <xdr:rowOff>153549</xdr:rowOff>
    </xdr:to>
    <xdr:cxnSp macro="">
      <xdr:nvCxnSpPr>
        <xdr:cNvPr id="702" name="直線コネクタ 701"/>
        <xdr:cNvCxnSpPr/>
      </xdr:nvCxnSpPr>
      <xdr:spPr>
        <a:xfrm>
          <a:off x="13703300" y="16095447"/>
          <a:ext cx="8890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3" name="フローチャート : 判断 702"/>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98511</xdr:rowOff>
    </xdr:from>
    <xdr:ext cx="534377" cy="259045"/>
    <xdr:sp macro="" textlink="">
      <xdr:nvSpPr>
        <xdr:cNvPr id="704" name="テキスト ボックス 703"/>
        <xdr:cNvSpPr txBox="1"/>
      </xdr:nvSpPr>
      <xdr:spPr>
        <a:xfrm>
          <a:off x="14325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150597</xdr:rowOff>
    </xdr:from>
    <xdr:to>
      <xdr:col>19</xdr:col>
      <xdr:colOff>644525</xdr:colOff>
      <xdr:row>94</xdr:row>
      <xdr:rowOff>9379</xdr:rowOff>
    </xdr:to>
    <xdr:cxnSp macro="">
      <xdr:nvCxnSpPr>
        <xdr:cNvPr id="705" name="直線コネクタ 704"/>
        <xdr:cNvCxnSpPr/>
      </xdr:nvCxnSpPr>
      <xdr:spPr>
        <a:xfrm flipV="1">
          <a:off x="12814300" y="16095447"/>
          <a:ext cx="889000" cy="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6" name="フローチャート : 判断 705"/>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100035</xdr:rowOff>
    </xdr:from>
    <xdr:ext cx="534377" cy="259045"/>
    <xdr:sp macro="" textlink="">
      <xdr:nvSpPr>
        <xdr:cNvPr id="707" name="テキスト ボックス 706"/>
        <xdr:cNvSpPr txBox="1"/>
      </xdr:nvSpPr>
      <xdr:spPr>
        <a:xfrm>
          <a:off x="13436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08" name="フローチャート : 判断 707"/>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104608</xdr:rowOff>
    </xdr:from>
    <xdr:ext cx="534377" cy="259045"/>
    <xdr:sp macro="" textlink="">
      <xdr:nvSpPr>
        <xdr:cNvPr id="709" name="テキスト ボックス 708"/>
        <xdr:cNvSpPr txBox="1"/>
      </xdr:nvSpPr>
      <xdr:spPr>
        <a:xfrm>
          <a:off x="12547111" y="163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88405</xdr:rowOff>
    </xdr:from>
    <xdr:to>
      <xdr:col>23</xdr:col>
      <xdr:colOff>568325</xdr:colOff>
      <xdr:row>94</xdr:row>
      <xdr:rowOff>18555</xdr:rowOff>
    </xdr:to>
    <xdr:sp macro="" textlink="">
      <xdr:nvSpPr>
        <xdr:cNvPr id="715" name="円/楕円 714"/>
        <xdr:cNvSpPr/>
      </xdr:nvSpPr>
      <xdr:spPr>
        <a:xfrm>
          <a:off x="16268700" y="1603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111282</xdr:rowOff>
    </xdr:from>
    <xdr:ext cx="534377" cy="259045"/>
    <xdr:sp macro="" textlink="">
      <xdr:nvSpPr>
        <xdr:cNvPr id="716" name="公債費該当値テキスト"/>
        <xdr:cNvSpPr txBox="1"/>
      </xdr:nvSpPr>
      <xdr:spPr>
        <a:xfrm>
          <a:off x="16370300" y="158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49,026</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106998</xdr:rowOff>
    </xdr:from>
    <xdr:to>
      <xdr:col>22</xdr:col>
      <xdr:colOff>415925</xdr:colOff>
      <xdr:row>94</xdr:row>
      <xdr:rowOff>37148</xdr:rowOff>
    </xdr:to>
    <xdr:sp macro="" textlink="">
      <xdr:nvSpPr>
        <xdr:cNvPr id="717" name="円/楕円 716"/>
        <xdr:cNvSpPr/>
      </xdr:nvSpPr>
      <xdr:spPr>
        <a:xfrm>
          <a:off x="15430500" y="1605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53675</xdr:rowOff>
    </xdr:from>
    <xdr:ext cx="534377" cy="259045"/>
    <xdr:sp macro="" textlink="">
      <xdr:nvSpPr>
        <xdr:cNvPr id="718" name="テキスト ボックス 717"/>
        <xdr:cNvSpPr txBox="1"/>
      </xdr:nvSpPr>
      <xdr:spPr>
        <a:xfrm>
          <a:off x="15214111" y="1582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48,050</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102749</xdr:rowOff>
    </xdr:from>
    <xdr:to>
      <xdr:col>21</xdr:col>
      <xdr:colOff>212725</xdr:colOff>
      <xdr:row>94</xdr:row>
      <xdr:rowOff>32899</xdr:rowOff>
    </xdr:to>
    <xdr:sp macro="" textlink="">
      <xdr:nvSpPr>
        <xdr:cNvPr id="719" name="円/楕円 718"/>
        <xdr:cNvSpPr/>
      </xdr:nvSpPr>
      <xdr:spPr>
        <a:xfrm>
          <a:off x="14541500" y="1604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49426</xdr:rowOff>
    </xdr:from>
    <xdr:ext cx="534377" cy="259045"/>
    <xdr:sp macro="" textlink="">
      <xdr:nvSpPr>
        <xdr:cNvPr id="720" name="テキスト ボックス 719"/>
        <xdr:cNvSpPr txBox="1"/>
      </xdr:nvSpPr>
      <xdr:spPr>
        <a:xfrm>
          <a:off x="14325111" y="1582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48,273</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99797</xdr:rowOff>
    </xdr:from>
    <xdr:to>
      <xdr:col>20</xdr:col>
      <xdr:colOff>9525</xdr:colOff>
      <xdr:row>94</xdr:row>
      <xdr:rowOff>29947</xdr:rowOff>
    </xdr:to>
    <xdr:sp macro="" textlink="">
      <xdr:nvSpPr>
        <xdr:cNvPr id="721" name="円/楕円 720"/>
        <xdr:cNvSpPr/>
      </xdr:nvSpPr>
      <xdr:spPr>
        <a:xfrm>
          <a:off x="13652500" y="160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46474</xdr:rowOff>
    </xdr:from>
    <xdr:ext cx="534377" cy="259045"/>
    <xdr:sp macro="" textlink="">
      <xdr:nvSpPr>
        <xdr:cNvPr id="722" name="テキスト ボックス 721"/>
        <xdr:cNvSpPr txBox="1"/>
      </xdr:nvSpPr>
      <xdr:spPr>
        <a:xfrm>
          <a:off x="13436111" y="1581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130029</xdr:rowOff>
    </xdr:from>
    <xdr:to>
      <xdr:col>18</xdr:col>
      <xdr:colOff>492125</xdr:colOff>
      <xdr:row>94</xdr:row>
      <xdr:rowOff>60179</xdr:rowOff>
    </xdr:to>
    <xdr:sp macro="" textlink="">
      <xdr:nvSpPr>
        <xdr:cNvPr id="723" name="円/楕円 722"/>
        <xdr:cNvSpPr/>
      </xdr:nvSpPr>
      <xdr:spPr>
        <a:xfrm>
          <a:off x="12763500" y="1607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76706</xdr:rowOff>
    </xdr:from>
    <xdr:ext cx="534377" cy="259045"/>
    <xdr:sp macro="" textlink="">
      <xdr:nvSpPr>
        <xdr:cNvPr id="724" name="テキスト ボックス 723"/>
        <xdr:cNvSpPr txBox="1"/>
      </xdr:nvSpPr>
      <xdr:spPr>
        <a:xfrm>
          <a:off x="12547111" y="1585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6" name="直線コネクタ 745"/>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49"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0" name="直線コネクタ 749"/>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166675</xdr:rowOff>
    </xdr:from>
    <xdr:to>
      <xdr:col>32</xdr:col>
      <xdr:colOff>187325</xdr:colOff>
      <xdr:row>38</xdr:row>
      <xdr:rowOff>138785</xdr:rowOff>
    </xdr:to>
    <xdr:cxnSp macro="">
      <xdr:nvCxnSpPr>
        <xdr:cNvPr id="751" name="直線コネクタ 750"/>
        <xdr:cNvCxnSpPr/>
      </xdr:nvCxnSpPr>
      <xdr:spPr>
        <a:xfrm>
          <a:off x="21323300" y="6338875"/>
          <a:ext cx="838200" cy="3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2" name="諸支出金平均値テキスト"/>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3" name="フローチャート : 判断 752"/>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165760</xdr:rowOff>
    </xdr:from>
    <xdr:to>
      <xdr:col>31</xdr:col>
      <xdr:colOff>34925</xdr:colOff>
      <xdr:row>36</xdr:row>
      <xdr:rowOff>166675</xdr:rowOff>
    </xdr:to>
    <xdr:cxnSp macro="">
      <xdr:nvCxnSpPr>
        <xdr:cNvPr id="754" name="直線コネクタ 753"/>
        <xdr:cNvCxnSpPr/>
      </xdr:nvCxnSpPr>
      <xdr:spPr>
        <a:xfrm>
          <a:off x="20434300" y="633796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5" name="フローチャート : 判断 754"/>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56811</xdr:rowOff>
    </xdr:from>
    <xdr:ext cx="378565" cy="259045"/>
    <xdr:sp macro="" textlink="">
      <xdr:nvSpPr>
        <xdr:cNvPr id="756" name="テキスト ボックス 755"/>
        <xdr:cNvSpPr txBox="1"/>
      </xdr:nvSpPr>
      <xdr:spPr>
        <a:xfrm>
          <a:off x="21134017" y="6571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155245</xdr:rowOff>
    </xdr:from>
    <xdr:to>
      <xdr:col>29</xdr:col>
      <xdr:colOff>517525</xdr:colOff>
      <xdr:row>36</xdr:row>
      <xdr:rowOff>165760</xdr:rowOff>
    </xdr:to>
    <xdr:cxnSp macro="">
      <xdr:nvCxnSpPr>
        <xdr:cNvPr id="757" name="直線コネクタ 756"/>
        <xdr:cNvCxnSpPr/>
      </xdr:nvCxnSpPr>
      <xdr:spPr>
        <a:xfrm>
          <a:off x="19545300" y="6155995"/>
          <a:ext cx="889000" cy="18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58" name="フローチャート : 判断 757"/>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15663</xdr:rowOff>
    </xdr:from>
    <xdr:ext cx="378565" cy="259045"/>
    <xdr:sp macro="" textlink="">
      <xdr:nvSpPr>
        <xdr:cNvPr id="759" name="テキスト ボックス 758"/>
        <xdr:cNvSpPr txBox="1"/>
      </xdr:nvSpPr>
      <xdr:spPr>
        <a:xfrm>
          <a:off x="20245017" y="653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100381</xdr:rowOff>
    </xdr:from>
    <xdr:to>
      <xdr:col>28</xdr:col>
      <xdr:colOff>314325</xdr:colOff>
      <xdr:row>35</xdr:row>
      <xdr:rowOff>155245</xdr:rowOff>
    </xdr:to>
    <xdr:cxnSp macro="">
      <xdr:nvCxnSpPr>
        <xdr:cNvPr id="760" name="直線コネクタ 759"/>
        <xdr:cNvCxnSpPr/>
      </xdr:nvCxnSpPr>
      <xdr:spPr>
        <a:xfrm>
          <a:off x="18656300" y="6101131"/>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1" name="フローチャート : 判断 760"/>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134078</xdr:rowOff>
    </xdr:from>
    <xdr:ext cx="378565" cy="259045"/>
    <xdr:sp macro="" textlink="">
      <xdr:nvSpPr>
        <xdr:cNvPr id="762" name="テキスト ボックス 761"/>
        <xdr:cNvSpPr txBox="1"/>
      </xdr:nvSpPr>
      <xdr:spPr>
        <a:xfrm>
          <a:off x="19356017" y="6477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3" name="フローチャート : 判断 762"/>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78300</xdr:rowOff>
    </xdr:from>
    <xdr:ext cx="378565" cy="259045"/>
    <xdr:sp macro="" textlink="">
      <xdr:nvSpPr>
        <xdr:cNvPr id="764" name="テキスト ボックス 763"/>
        <xdr:cNvSpPr txBox="1"/>
      </xdr:nvSpPr>
      <xdr:spPr>
        <a:xfrm>
          <a:off x="18467017" y="6421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87985</xdr:rowOff>
    </xdr:from>
    <xdr:to>
      <xdr:col>32</xdr:col>
      <xdr:colOff>238125</xdr:colOff>
      <xdr:row>39</xdr:row>
      <xdr:rowOff>18135</xdr:rowOff>
    </xdr:to>
    <xdr:sp macro="" textlink="">
      <xdr:nvSpPr>
        <xdr:cNvPr id="770" name="円/楕円 769"/>
        <xdr:cNvSpPr/>
      </xdr:nvSpPr>
      <xdr:spPr>
        <a:xfrm>
          <a:off x="221107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2912</xdr:rowOff>
    </xdr:from>
    <xdr:ext cx="249299" cy="259045"/>
    <xdr:sp macro="" textlink="">
      <xdr:nvSpPr>
        <xdr:cNvPr id="771" name="諸支出金該当値テキスト"/>
        <xdr:cNvSpPr txBox="1"/>
      </xdr:nvSpPr>
      <xdr:spPr>
        <a:xfrm>
          <a:off x="22212300" y="65180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115875</xdr:rowOff>
    </xdr:from>
    <xdr:to>
      <xdr:col>31</xdr:col>
      <xdr:colOff>85725</xdr:colOff>
      <xdr:row>37</xdr:row>
      <xdr:rowOff>46025</xdr:rowOff>
    </xdr:to>
    <xdr:sp macro="" textlink="">
      <xdr:nvSpPr>
        <xdr:cNvPr id="772" name="円/楕円 771"/>
        <xdr:cNvSpPr/>
      </xdr:nvSpPr>
      <xdr:spPr>
        <a:xfrm>
          <a:off x="21272500" y="62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62552</xdr:rowOff>
    </xdr:from>
    <xdr:ext cx="378565" cy="259045"/>
    <xdr:sp macro="" textlink="">
      <xdr:nvSpPr>
        <xdr:cNvPr id="773" name="テキスト ボックス 772"/>
        <xdr:cNvSpPr txBox="1"/>
      </xdr:nvSpPr>
      <xdr:spPr>
        <a:xfrm>
          <a:off x="21134017" y="6063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114960</xdr:rowOff>
    </xdr:from>
    <xdr:to>
      <xdr:col>29</xdr:col>
      <xdr:colOff>568325</xdr:colOff>
      <xdr:row>37</xdr:row>
      <xdr:rowOff>45110</xdr:rowOff>
    </xdr:to>
    <xdr:sp macro="" textlink="">
      <xdr:nvSpPr>
        <xdr:cNvPr id="774" name="円/楕円 773"/>
        <xdr:cNvSpPr/>
      </xdr:nvSpPr>
      <xdr:spPr>
        <a:xfrm>
          <a:off x="20383500" y="62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61637</xdr:rowOff>
    </xdr:from>
    <xdr:ext cx="378565" cy="259045"/>
    <xdr:sp macro="" textlink="">
      <xdr:nvSpPr>
        <xdr:cNvPr id="775" name="テキスト ボックス 774"/>
        <xdr:cNvSpPr txBox="1"/>
      </xdr:nvSpPr>
      <xdr:spPr>
        <a:xfrm>
          <a:off x="20245017" y="6062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104445</xdr:rowOff>
    </xdr:from>
    <xdr:to>
      <xdr:col>28</xdr:col>
      <xdr:colOff>365125</xdr:colOff>
      <xdr:row>36</xdr:row>
      <xdr:rowOff>34595</xdr:rowOff>
    </xdr:to>
    <xdr:sp macro="" textlink="">
      <xdr:nvSpPr>
        <xdr:cNvPr id="776" name="円/楕円 775"/>
        <xdr:cNvSpPr/>
      </xdr:nvSpPr>
      <xdr:spPr>
        <a:xfrm>
          <a:off x="19494500" y="61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51122</xdr:rowOff>
    </xdr:from>
    <xdr:ext cx="469744" cy="259045"/>
    <xdr:sp macro="" textlink="">
      <xdr:nvSpPr>
        <xdr:cNvPr id="777" name="テキスト ボックス 776"/>
        <xdr:cNvSpPr txBox="1"/>
      </xdr:nvSpPr>
      <xdr:spPr>
        <a:xfrm>
          <a:off x="19310427" y="58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49581</xdr:rowOff>
    </xdr:from>
    <xdr:to>
      <xdr:col>27</xdr:col>
      <xdr:colOff>161925</xdr:colOff>
      <xdr:row>35</xdr:row>
      <xdr:rowOff>151181</xdr:rowOff>
    </xdr:to>
    <xdr:sp macro="" textlink="">
      <xdr:nvSpPr>
        <xdr:cNvPr id="778" name="円/楕円 777"/>
        <xdr:cNvSpPr/>
      </xdr:nvSpPr>
      <xdr:spPr>
        <a:xfrm>
          <a:off x="18605500" y="605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167708</xdr:rowOff>
    </xdr:from>
    <xdr:ext cx="469744" cy="259045"/>
    <xdr:sp macro="" textlink="">
      <xdr:nvSpPr>
        <xdr:cNvPr id="779" name="テキスト ボックス 778"/>
        <xdr:cNvSpPr txBox="1"/>
      </xdr:nvSpPr>
      <xdr:spPr>
        <a:xfrm>
          <a:off x="18421427" y="582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ea"/>
              <a:ea typeface="+mn-ea"/>
              <a:cs typeface="+mn-cs"/>
            </a:rPr>
            <a:t>　農林水産費は住民一人当たり１９，１０３円、類似団体内第３位となっているのは、九頭竜川下流域パイプライン事業の負担金が発生したことが主な要因である。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民生費</a:t>
          </a:r>
          <a:r>
            <a:rPr kumimoji="1" lang="ja-JP" altLang="en-US" sz="1200">
              <a:solidFill>
                <a:schemeClr val="dk1"/>
              </a:solidFill>
              <a:effectLst/>
              <a:latin typeface="+mn-ea"/>
              <a:ea typeface="+mn-ea"/>
              <a:cs typeface="+mn-cs"/>
            </a:rPr>
            <a:t>では</a:t>
          </a:r>
          <a:r>
            <a:rPr kumimoji="1" lang="ja-JP" altLang="ja-JP" sz="1200">
              <a:solidFill>
                <a:schemeClr val="dk1"/>
              </a:solidFill>
              <a:effectLst/>
              <a:latin typeface="+mn-ea"/>
              <a:ea typeface="+mn-ea"/>
              <a:cs typeface="+mn-cs"/>
            </a:rPr>
            <a:t>住民一人当たり１</a:t>
          </a:r>
          <a:r>
            <a:rPr kumimoji="1" lang="ja-JP" altLang="en-US" sz="1200">
              <a:solidFill>
                <a:schemeClr val="dk1"/>
              </a:solidFill>
              <a:effectLst/>
              <a:latin typeface="+mn-ea"/>
              <a:ea typeface="+mn-ea"/>
              <a:cs typeface="+mn-cs"/>
            </a:rPr>
            <a:t>５１</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９１０</a:t>
          </a:r>
          <a:r>
            <a:rPr kumimoji="1" lang="ja-JP" altLang="ja-JP" sz="1200">
              <a:solidFill>
                <a:schemeClr val="dk1"/>
              </a:solidFill>
              <a:effectLst/>
              <a:latin typeface="+mn-ea"/>
              <a:ea typeface="+mn-ea"/>
              <a:cs typeface="+mn-cs"/>
            </a:rPr>
            <a:t>円</a:t>
          </a:r>
          <a:r>
            <a:rPr kumimoji="1" lang="ja-JP" altLang="en-US" sz="1200">
              <a:solidFill>
                <a:schemeClr val="dk1"/>
              </a:solidFill>
              <a:effectLst/>
              <a:latin typeface="+mn-ea"/>
              <a:ea typeface="+mn-ea"/>
              <a:cs typeface="+mn-cs"/>
            </a:rPr>
            <a:t>となっているが</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これは</a:t>
          </a:r>
          <a:r>
            <a:rPr kumimoji="1" lang="ja-JP" altLang="ja-JP" sz="1200">
              <a:solidFill>
                <a:schemeClr val="dk1"/>
              </a:solidFill>
              <a:effectLst/>
              <a:latin typeface="+mn-ea"/>
              <a:ea typeface="+mn-ea"/>
              <a:cs typeface="+mn-cs"/>
            </a:rPr>
            <a:t>障がい福祉サービスの対象者増、臨時福祉給付金事業の充実など</a:t>
          </a:r>
          <a:r>
            <a:rPr kumimoji="1" lang="ja-JP" altLang="en-US" sz="1200">
              <a:solidFill>
                <a:schemeClr val="dk1"/>
              </a:solidFill>
              <a:effectLst/>
              <a:latin typeface="+mn-ea"/>
              <a:ea typeface="+mn-ea"/>
              <a:cs typeface="+mn-cs"/>
            </a:rPr>
            <a:t>が主な要因である。</a:t>
          </a:r>
          <a:endParaRPr lang="ja-JP" altLang="ja-JP" sz="1200">
            <a:effectLst/>
            <a:latin typeface="+mn-ea"/>
            <a:ea typeface="+mn-ea"/>
          </a:endParaRPr>
        </a:p>
        <a:p>
          <a:r>
            <a:rPr kumimoji="1" lang="ja-JP" altLang="en-US" sz="1200">
              <a:solidFill>
                <a:schemeClr val="dk1"/>
              </a:solidFill>
              <a:effectLst/>
              <a:latin typeface="+mn-ea"/>
              <a:ea typeface="+mn-ea"/>
              <a:cs typeface="+mn-cs"/>
            </a:rPr>
            <a:t>　土木費は</a:t>
          </a:r>
          <a:r>
            <a:rPr kumimoji="1" lang="ja-JP" altLang="ja-JP" sz="1200">
              <a:solidFill>
                <a:schemeClr val="dk1"/>
              </a:solidFill>
              <a:effectLst/>
              <a:latin typeface="+mn-ea"/>
              <a:ea typeface="+mn-ea"/>
              <a:cs typeface="+mn-cs"/>
            </a:rPr>
            <a:t>住民一人当たり５</a:t>
          </a:r>
          <a:r>
            <a:rPr kumimoji="1" lang="ja-JP" altLang="en-US" sz="1200">
              <a:solidFill>
                <a:schemeClr val="dk1"/>
              </a:solidFill>
              <a:effectLst/>
              <a:latin typeface="+mn-ea"/>
              <a:ea typeface="+mn-ea"/>
              <a:cs typeface="+mn-cs"/>
            </a:rPr>
            <a:t>５</a:t>
          </a:r>
          <a:r>
            <a:rPr kumimoji="1" lang="ja-JP" altLang="ja-JP" sz="1200">
              <a:solidFill>
                <a:schemeClr val="dk1"/>
              </a:solidFill>
              <a:effectLst/>
              <a:latin typeface="+mn-ea"/>
              <a:ea typeface="+mn-ea"/>
              <a:cs typeface="+mn-cs"/>
            </a:rPr>
            <a:t>，９１０円</a:t>
          </a:r>
          <a:r>
            <a:rPr kumimoji="1" lang="ja-JP" altLang="en-US" sz="1200">
              <a:solidFill>
                <a:schemeClr val="dk1"/>
              </a:solidFill>
              <a:effectLst/>
              <a:latin typeface="+mn-ea"/>
              <a:ea typeface="+mn-ea"/>
              <a:cs typeface="+mn-cs"/>
            </a:rPr>
            <a:t>と対前年度費３０．９％の減となっているが、これは福井駅西口再開発事業の完了などによるものである。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消防費は消防デジタル無線および東分署整備事業完了に伴い２３．９％の減となっており、教育費については、学校校舎の耐震化および弓道場・市体育館サブアリーナ整備事業等の完了に伴い１９．９％の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福井県福井市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ea"/>
              <a:ea typeface="+mn-ea"/>
              <a:cs typeface="+mn-cs"/>
            </a:rPr>
            <a:t>　平成２</a:t>
          </a:r>
          <a:r>
            <a:rPr kumimoji="1" lang="ja-JP" altLang="en-US" sz="1200">
              <a:solidFill>
                <a:schemeClr val="dk1"/>
              </a:solidFill>
              <a:effectLst/>
              <a:latin typeface="+mn-ea"/>
              <a:ea typeface="+mn-ea"/>
              <a:cs typeface="+mn-cs"/>
            </a:rPr>
            <a:t>８</a:t>
          </a:r>
          <a:r>
            <a:rPr kumimoji="1" lang="ja-JP" altLang="ja-JP" sz="1200">
              <a:solidFill>
                <a:schemeClr val="dk1"/>
              </a:solidFill>
              <a:effectLst/>
              <a:latin typeface="+mn-ea"/>
              <a:ea typeface="+mn-ea"/>
              <a:cs typeface="+mn-cs"/>
            </a:rPr>
            <a:t>年度については、</a:t>
          </a:r>
          <a:r>
            <a:rPr kumimoji="1" lang="ja-JP" altLang="en-US" sz="1200">
              <a:solidFill>
                <a:schemeClr val="dk1"/>
              </a:solidFill>
              <a:effectLst/>
              <a:latin typeface="+mn-ea"/>
              <a:ea typeface="+mn-ea"/>
              <a:cs typeface="+mn-cs"/>
            </a:rPr>
            <a:t>経済情勢等の影響により、法人市民税、配当割交付金、地方消費税交付金が減少、普通交付税も合併算定替による増加額の段階的縮減の開始のため減少したことにより、財源調整基金を５．９億円取り崩し、実質収支額の黒字を確保する結果となり、</a:t>
          </a:r>
          <a:r>
            <a:rPr kumimoji="1" lang="ja-JP" altLang="ja-JP" sz="1200">
              <a:solidFill>
                <a:schemeClr val="dk1"/>
              </a:solidFill>
              <a:effectLst/>
              <a:latin typeface="+mn-ea"/>
              <a:ea typeface="+mn-ea"/>
              <a:cs typeface="+mn-cs"/>
            </a:rPr>
            <a:t>実質単年度収支についても</a:t>
          </a:r>
          <a:r>
            <a:rPr kumimoji="1" lang="ja-JP" altLang="en-US" sz="1200">
              <a:solidFill>
                <a:schemeClr val="dk1"/>
              </a:solidFill>
              <a:effectLst/>
              <a:latin typeface="+mn-ea"/>
              <a:ea typeface="+mn-ea"/>
              <a:cs typeface="+mn-cs"/>
            </a:rPr>
            <a:t>赤字となった</a:t>
          </a:r>
          <a:r>
            <a:rPr kumimoji="1" lang="ja-JP" altLang="ja-JP" sz="1200">
              <a:solidFill>
                <a:schemeClr val="dk1"/>
              </a:solidFill>
              <a:effectLst/>
              <a:latin typeface="+mn-ea"/>
              <a:ea typeface="+mn-ea"/>
              <a:cs typeface="+mn-cs"/>
            </a:rPr>
            <a:t>。</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今後</a:t>
          </a:r>
          <a:r>
            <a:rPr kumimoji="1" lang="ja-JP" altLang="en-US" sz="1200">
              <a:solidFill>
                <a:schemeClr val="dk1"/>
              </a:solidFill>
              <a:effectLst/>
              <a:latin typeface="+mn-ea"/>
              <a:ea typeface="+mn-ea"/>
              <a:cs typeface="+mn-cs"/>
            </a:rPr>
            <a:t>、大きな財源不足を生じないようにするため、事業のスクラップなど厳しい予算要求基準を設けるほか、新たな歳入の確保策など、財政体質改善に向け撤退した取組を行っていく。</a:t>
          </a:r>
          <a:endParaRPr kumimoji="1" lang="en-US" altLang="ja-JP" sz="1200">
            <a:solidFill>
              <a:schemeClr val="dk1"/>
            </a:solidFill>
            <a:effectLst/>
            <a:latin typeface="+mn-ea"/>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福井県福井市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国民健康保険特別会計は、高齢世帯や低所得世帯が多いという構造的問題により赤字状態が長年続いているが、近年は税率改定や医療費削減の取組、一般会計からの繰入等により、赤字幅は減少している。</a:t>
          </a:r>
          <a:endParaRPr lang="ja-JP" altLang="ja-JP" sz="1200">
            <a:effectLst/>
          </a:endParaRPr>
        </a:p>
        <a:p>
          <a:r>
            <a:rPr kumimoji="1" lang="ja-JP" altLang="ja-JP" sz="1200">
              <a:solidFill>
                <a:schemeClr val="dk1"/>
              </a:solidFill>
              <a:effectLst/>
              <a:latin typeface="+mn-lt"/>
              <a:ea typeface="+mn-ea"/>
              <a:cs typeface="+mn-cs"/>
            </a:rPr>
            <a:t>　一般会計及び国保以外の特別会計については、赤字は生じていない。</a:t>
          </a:r>
          <a:endParaRPr lang="ja-JP" altLang="ja-JP" sz="1200">
            <a:effectLst/>
          </a:endParaRPr>
        </a:p>
        <a:p>
          <a:r>
            <a:rPr kumimoji="1" lang="ja-JP" altLang="ja-JP" sz="1200">
              <a:solidFill>
                <a:schemeClr val="dk1"/>
              </a:solidFill>
              <a:effectLst/>
              <a:latin typeface="+mn-lt"/>
              <a:ea typeface="+mn-ea"/>
              <a:cs typeface="+mn-cs"/>
            </a:rPr>
            <a:t>　国民健康保険特別会計では、引き続き医療費の削減や収納率の向上などにより健全化を進めていくとともに、その他の会計についても、事務の効率化等による歳出の削減、あらゆる歳入の確保に努め、適切な財政運営を行っていく。</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105657739</v>
      </c>
      <c r="BO4" s="411"/>
      <c r="BP4" s="411"/>
      <c r="BQ4" s="411"/>
      <c r="BR4" s="411"/>
      <c r="BS4" s="411"/>
      <c r="BT4" s="411"/>
      <c r="BU4" s="412"/>
      <c r="BV4" s="410">
        <v>115059741</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1.3</v>
      </c>
      <c r="CU4" s="588"/>
      <c r="CV4" s="588"/>
      <c r="CW4" s="588"/>
      <c r="CX4" s="588"/>
      <c r="CY4" s="588"/>
      <c r="CZ4" s="588"/>
      <c r="DA4" s="589"/>
      <c r="DB4" s="587">
        <v>2.8</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104347684</v>
      </c>
      <c r="BO5" s="416"/>
      <c r="BP5" s="416"/>
      <c r="BQ5" s="416"/>
      <c r="BR5" s="416"/>
      <c r="BS5" s="416"/>
      <c r="BT5" s="416"/>
      <c r="BU5" s="417"/>
      <c r="BV5" s="415">
        <v>113243896</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96.6</v>
      </c>
      <c r="CU5" s="386"/>
      <c r="CV5" s="386"/>
      <c r="CW5" s="386"/>
      <c r="CX5" s="386"/>
      <c r="CY5" s="386"/>
      <c r="CZ5" s="386"/>
      <c r="DA5" s="387"/>
      <c r="DB5" s="385">
        <v>91</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1310055</v>
      </c>
      <c r="BO6" s="416"/>
      <c r="BP6" s="416"/>
      <c r="BQ6" s="416"/>
      <c r="BR6" s="416"/>
      <c r="BS6" s="416"/>
      <c r="BT6" s="416"/>
      <c r="BU6" s="417"/>
      <c r="BV6" s="415">
        <v>1815845</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103.8</v>
      </c>
      <c r="CU6" s="562"/>
      <c r="CV6" s="562"/>
      <c r="CW6" s="562"/>
      <c r="CX6" s="562"/>
      <c r="CY6" s="562"/>
      <c r="CZ6" s="562"/>
      <c r="DA6" s="563"/>
      <c r="DB6" s="561">
        <v>98.6</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533776</v>
      </c>
      <c r="BO7" s="416"/>
      <c r="BP7" s="416"/>
      <c r="BQ7" s="416"/>
      <c r="BR7" s="416"/>
      <c r="BS7" s="416"/>
      <c r="BT7" s="416"/>
      <c r="BU7" s="417"/>
      <c r="BV7" s="415">
        <v>177490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58561352</v>
      </c>
      <c r="CU7" s="416"/>
      <c r="CV7" s="416"/>
      <c r="CW7" s="416"/>
      <c r="CX7" s="416"/>
      <c r="CY7" s="416"/>
      <c r="CZ7" s="416"/>
      <c r="DA7" s="417"/>
      <c r="DB7" s="415">
        <v>58477862</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776279</v>
      </c>
      <c r="BO8" s="416"/>
      <c r="BP8" s="416"/>
      <c r="BQ8" s="416"/>
      <c r="BR8" s="416"/>
      <c r="BS8" s="416"/>
      <c r="BT8" s="416"/>
      <c r="BU8" s="417"/>
      <c r="BV8" s="415">
        <v>1638355</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0.84</v>
      </c>
      <c r="CU8" s="525"/>
      <c r="CV8" s="525"/>
      <c r="CW8" s="525"/>
      <c r="CX8" s="525"/>
      <c r="CY8" s="525"/>
      <c r="CZ8" s="525"/>
      <c r="DA8" s="526"/>
      <c r="DB8" s="524">
        <v>0.84</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265904</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94</v>
      </c>
      <c r="AV9" s="473"/>
      <c r="AW9" s="473"/>
      <c r="AX9" s="473"/>
      <c r="AY9" s="395" t="s">
        <v>101</v>
      </c>
      <c r="AZ9" s="396"/>
      <c r="BA9" s="396"/>
      <c r="BB9" s="396"/>
      <c r="BC9" s="396"/>
      <c r="BD9" s="396"/>
      <c r="BE9" s="396"/>
      <c r="BF9" s="396"/>
      <c r="BG9" s="396"/>
      <c r="BH9" s="396"/>
      <c r="BI9" s="396"/>
      <c r="BJ9" s="396"/>
      <c r="BK9" s="396"/>
      <c r="BL9" s="396"/>
      <c r="BM9" s="397"/>
      <c r="BN9" s="415">
        <v>-862076</v>
      </c>
      <c r="BO9" s="416"/>
      <c r="BP9" s="416"/>
      <c r="BQ9" s="416"/>
      <c r="BR9" s="416"/>
      <c r="BS9" s="416"/>
      <c r="BT9" s="416"/>
      <c r="BU9" s="417"/>
      <c r="BV9" s="415">
        <v>764634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19.2</v>
      </c>
      <c r="CU9" s="386"/>
      <c r="CV9" s="386"/>
      <c r="CW9" s="386"/>
      <c r="CX9" s="386"/>
      <c r="CY9" s="386"/>
      <c r="CZ9" s="386"/>
      <c r="DA9" s="387"/>
      <c r="DB9" s="385">
        <v>18.8</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266796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2500</v>
      </c>
      <c r="BO10" s="416"/>
      <c r="BP10" s="416"/>
      <c r="BQ10" s="416"/>
      <c r="BR10" s="416"/>
      <c r="BS10" s="416"/>
      <c r="BT10" s="416"/>
      <c r="BU10" s="417"/>
      <c r="BV10" s="415">
        <v>352500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94</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265796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590000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261829</v>
      </c>
      <c r="S13" s="517"/>
      <c r="T13" s="517"/>
      <c r="U13" s="517"/>
      <c r="V13" s="518"/>
      <c r="W13" s="504" t="s">
        <v>124</v>
      </c>
      <c r="X13" s="428"/>
      <c r="Y13" s="428"/>
      <c r="Z13" s="428"/>
      <c r="AA13" s="428"/>
      <c r="AB13" s="429"/>
      <c r="AC13" s="391">
        <v>2824</v>
      </c>
      <c r="AD13" s="392"/>
      <c r="AE13" s="392"/>
      <c r="AF13" s="392"/>
      <c r="AG13" s="393"/>
      <c r="AH13" s="391">
        <v>3074</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-1449576</v>
      </c>
      <c r="BO13" s="416"/>
      <c r="BP13" s="416"/>
      <c r="BQ13" s="416"/>
      <c r="BR13" s="416"/>
      <c r="BS13" s="416"/>
      <c r="BT13" s="416"/>
      <c r="BU13" s="417"/>
      <c r="BV13" s="415">
        <v>1117134</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11.4</v>
      </c>
      <c r="CU13" s="386"/>
      <c r="CV13" s="386"/>
      <c r="CW13" s="386"/>
      <c r="CX13" s="386"/>
      <c r="CY13" s="386"/>
      <c r="CZ13" s="386"/>
      <c r="DA13" s="387"/>
      <c r="DB13" s="385">
        <v>11.8</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266553</v>
      </c>
      <c r="S14" s="517"/>
      <c r="T14" s="517"/>
      <c r="U14" s="517"/>
      <c r="V14" s="518"/>
      <c r="W14" s="519"/>
      <c r="X14" s="431"/>
      <c r="Y14" s="431"/>
      <c r="Z14" s="431"/>
      <c r="AA14" s="431"/>
      <c r="AB14" s="432"/>
      <c r="AC14" s="509">
        <v>2.2000000000000002</v>
      </c>
      <c r="AD14" s="510"/>
      <c r="AE14" s="510"/>
      <c r="AF14" s="510"/>
      <c r="AG14" s="511"/>
      <c r="AH14" s="509">
        <v>2.4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111.8</v>
      </c>
      <c r="CU14" s="488"/>
      <c r="CV14" s="488"/>
      <c r="CW14" s="488"/>
      <c r="CX14" s="488"/>
      <c r="CY14" s="488"/>
      <c r="CZ14" s="488"/>
      <c r="DA14" s="489"/>
      <c r="DB14" s="520">
        <v>113</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262784</v>
      </c>
      <c r="S15" s="517"/>
      <c r="T15" s="517"/>
      <c r="U15" s="517"/>
      <c r="V15" s="518"/>
      <c r="W15" s="504" t="s">
        <v>131</v>
      </c>
      <c r="X15" s="428"/>
      <c r="Y15" s="428"/>
      <c r="Z15" s="428"/>
      <c r="AA15" s="428"/>
      <c r="AB15" s="429"/>
      <c r="AC15" s="391">
        <v>32932</v>
      </c>
      <c r="AD15" s="392"/>
      <c r="AE15" s="392"/>
      <c r="AF15" s="392"/>
      <c r="AG15" s="393"/>
      <c r="AH15" s="391">
        <v>33555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36229052</v>
      </c>
      <c r="BO15" s="411"/>
      <c r="BP15" s="411"/>
      <c r="BQ15" s="411"/>
      <c r="BR15" s="411"/>
      <c r="BS15" s="411"/>
      <c r="BT15" s="411"/>
      <c r="BU15" s="412"/>
      <c r="BV15" s="410">
        <v>35230384</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26.1</v>
      </c>
      <c r="AD16" s="510"/>
      <c r="AE16" s="510"/>
      <c r="AF16" s="510"/>
      <c r="AG16" s="511"/>
      <c r="AH16" s="509">
        <v>26.5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42757317</v>
      </c>
      <c r="BO16" s="416"/>
      <c r="BP16" s="416"/>
      <c r="BQ16" s="416"/>
      <c r="BR16" s="416"/>
      <c r="BS16" s="416"/>
      <c r="BT16" s="416"/>
      <c r="BU16" s="417"/>
      <c r="BV16" s="415">
        <v>41886491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90375</v>
      </c>
      <c r="AD17" s="392"/>
      <c r="AE17" s="392"/>
      <c r="AF17" s="392"/>
      <c r="AG17" s="393"/>
      <c r="AH17" s="391">
        <v>90027</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46583358</v>
      </c>
      <c r="BO17" s="416"/>
      <c r="BP17" s="416"/>
      <c r="BQ17" s="416"/>
      <c r="BR17" s="416"/>
      <c r="BS17" s="416"/>
      <c r="BT17" s="416"/>
      <c r="BU17" s="417"/>
      <c r="BV17" s="415">
        <v>45208790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536.41</v>
      </c>
      <c r="M18" s="480"/>
      <c r="N18" s="480"/>
      <c r="O18" s="480"/>
      <c r="P18" s="480"/>
      <c r="Q18" s="480"/>
      <c r="R18" s="481"/>
      <c r="S18" s="481"/>
      <c r="T18" s="481"/>
      <c r="U18" s="481"/>
      <c r="V18" s="482"/>
      <c r="W18" s="496"/>
      <c r="X18" s="497"/>
      <c r="Y18" s="497"/>
      <c r="Z18" s="497"/>
      <c r="AA18" s="497"/>
      <c r="AB18" s="505"/>
      <c r="AC18" s="379">
        <v>71.7</v>
      </c>
      <c r="AD18" s="380"/>
      <c r="AE18" s="380"/>
      <c r="AF18" s="380"/>
      <c r="AG18" s="483"/>
      <c r="AH18" s="379">
        <v>71.099999999999994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57322634</v>
      </c>
      <c r="BO18" s="416"/>
      <c r="BP18" s="416"/>
      <c r="BQ18" s="416"/>
      <c r="BR18" s="416"/>
      <c r="BS18" s="416"/>
      <c r="BT18" s="416"/>
      <c r="BU18" s="417"/>
      <c r="BV18" s="415">
        <v>55941772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496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67275976</v>
      </c>
      <c r="BO19" s="416"/>
      <c r="BP19" s="416"/>
      <c r="BQ19" s="416"/>
      <c r="BR19" s="416"/>
      <c r="BS19" s="416"/>
      <c r="BT19" s="416"/>
      <c r="BU19" s="417"/>
      <c r="BV19" s="415">
        <v>67966914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99872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153883364</v>
      </c>
      <c r="BO23" s="416"/>
      <c r="BP23" s="416"/>
      <c r="BQ23" s="416"/>
      <c r="BR23" s="416"/>
      <c r="BS23" s="416"/>
      <c r="BT23" s="416"/>
      <c r="BU23" s="417"/>
      <c r="BV23" s="415">
        <v>152509237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10580</v>
      </c>
      <c r="R24" s="392"/>
      <c r="S24" s="392"/>
      <c r="T24" s="392"/>
      <c r="U24" s="392"/>
      <c r="V24" s="393"/>
      <c r="W24" s="457"/>
      <c r="X24" s="448"/>
      <c r="Y24" s="449"/>
      <c r="Z24" s="388" t="s">
        <v>155</v>
      </c>
      <c r="AA24" s="389"/>
      <c r="AB24" s="389"/>
      <c r="AC24" s="389"/>
      <c r="AD24" s="389"/>
      <c r="AE24" s="389"/>
      <c r="AF24" s="389"/>
      <c r="AG24" s="390"/>
      <c r="AH24" s="391">
        <v>2027</v>
      </c>
      <c r="AI24" s="392"/>
      <c r="AJ24" s="392"/>
      <c r="AK24" s="392"/>
      <c r="AL24" s="393"/>
      <c r="AM24" s="391">
        <v>6346537</v>
      </c>
      <c r="AN24" s="392"/>
      <c r="AO24" s="392"/>
      <c r="AP24" s="392"/>
      <c r="AQ24" s="392"/>
      <c r="AR24" s="393"/>
      <c r="AS24" s="391">
        <v>3131</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65074576</v>
      </c>
      <c r="BO24" s="416"/>
      <c r="BP24" s="416"/>
      <c r="BQ24" s="416"/>
      <c r="BR24" s="416"/>
      <c r="BS24" s="416"/>
      <c r="BT24" s="416"/>
      <c r="BU24" s="417"/>
      <c r="BV24" s="415">
        <v>63446568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2</v>
      </c>
      <c r="M25" s="392"/>
      <c r="N25" s="392"/>
      <c r="O25" s="392"/>
      <c r="P25" s="393"/>
      <c r="Q25" s="391">
        <v>8740</v>
      </c>
      <c r="R25" s="392"/>
      <c r="S25" s="392"/>
      <c r="T25" s="392"/>
      <c r="U25" s="392"/>
      <c r="V25" s="393"/>
      <c r="W25" s="457"/>
      <c r="X25" s="448"/>
      <c r="Y25" s="449"/>
      <c r="Z25" s="388" t="s">
        <v>158</v>
      </c>
      <c r="AA25" s="389"/>
      <c r="AB25" s="389"/>
      <c r="AC25" s="389"/>
      <c r="AD25" s="389"/>
      <c r="AE25" s="389"/>
      <c r="AF25" s="389"/>
      <c r="AG25" s="390"/>
      <c r="AH25" s="391">
        <v>348</v>
      </c>
      <c r="AI25" s="392"/>
      <c r="AJ25" s="392"/>
      <c r="AK25" s="392"/>
      <c r="AL25" s="393"/>
      <c r="AM25" s="391">
        <v>1088544</v>
      </c>
      <c r="AN25" s="392"/>
      <c r="AO25" s="392"/>
      <c r="AP25" s="392"/>
      <c r="AQ25" s="392"/>
      <c r="AR25" s="393"/>
      <c r="AS25" s="391">
        <v>3128</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8630868</v>
      </c>
      <c r="BO25" s="411"/>
      <c r="BP25" s="411"/>
      <c r="BQ25" s="411"/>
      <c r="BR25" s="411"/>
      <c r="BS25" s="411"/>
      <c r="BT25" s="411"/>
      <c r="BU25" s="412"/>
      <c r="BV25" s="410">
        <v>9300108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7400</v>
      </c>
      <c r="R26" s="392"/>
      <c r="S26" s="392"/>
      <c r="T26" s="392"/>
      <c r="U26" s="392"/>
      <c r="V26" s="393"/>
      <c r="W26" s="457"/>
      <c r="X26" s="448"/>
      <c r="Y26" s="449"/>
      <c r="Z26" s="388" t="s">
        <v>161</v>
      </c>
      <c r="AA26" s="470"/>
      <c r="AB26" s="470"/>
      <c r="AC26" s="470"/>
      <c r="AD26" s="470"/>
      <c r="AE26" s="470"/>
      <c r="AF26" s="470"/>
      <c r="AG26" s="471"/>
      <c r="AH26" s="391">
        <v>115</v>
      </c>
      <c r="AI26" s="392"/>
      <c r="AJ26" s="392"/>
      <c r="AK26" s="392"/>
      <c r="AL26" s="393"/>
      <c r="AM26" s="391">
        <v>383295</v>
      </c>
      <c r="AN26" s="392"/>
      <c r="AO26" s="392"/>
      <c r="AP26" s="392"/>
      <c r="AQ26" s="392"/>
      <c r="AR26" s="393"/>
      <c r="AS26" s="391">
        <v>3333</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v>100000</v>
      </c>
      <c r="BO26" s="416"/>
      <c r="BP26" s="416"/>
      <c r="BQ26" s="416"/>
      <c r="BR26" s="416"/>
      <c r="BS26" s="416"/>
      <c r="BT26" s="416"/>
      <c r="BU26" s="417"/>
      <c r="BV26" s="415">
        <v>100000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7400</v>
      </c>
      <c r="R27" s="392"/>
      <c r="S27" s="392"/>
      <c r="T27" s="392"/>
      <c r="U27" s="392"/>
      <c r="V27" s="393"/>
      <c r="W27" s="457"/>
      <c r="X27" s="448"/>
      <c r="Y27" s="449"/>
      <c r="Z27" s="388" t="s">
        <v>164</v>
      </c>
      <c r="AA27" s="389"/>
      <c r="AB27" s="389"/>
      <c r="AC27" s="389"/>
      <c r="AD27" s="389"/>
      <c r="AE27" s="389"/>
      <c r="AF27" s="389"/>
      <c r="AG27" s="390"/>
      <c r="AH27" s="391">
        <v>24</v>
      </c>
      <c r="AI27" s="392"/>
      <c r="AJ27" s="392"/>
      <c r="AK27" s="392"/>
      <c r="AL27" s="393"/>
      <c r="AM27" s="391">
        <v>76288</v>
      </c>
      <c r="AN27" s="392"/>
      <c r="AO27" s="392"/>
      <c r="AP27" s="392"/>
      <c r="AQ27" s="392"/>
      <c r="AR27" s="393"/>
      <c r="AS27" s="391">
        <v>3179</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1055043</v>
      </c>
      <c r="BO27" s="419"/>
      <c r="BP27" s="419"/>
      <c r="BQ27" s="419"/>
      <c r="BR27" s="419"/>
      <c r="BS27" s="419"/>
      <c r="BT27" s="419"/>
      <c r="BU27" s="420"/>
      <c r="BV27" s="418">
        <v>1055043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6700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2009131</v>
      </c>
      <c r="BO28" s="411"/>
      <c r="BP28" s="411"/>
      <c r="BQ28" s="411"/>
      <c r="BR28" s="411"/>
      <c r="BS28" s="411"/>
      <c r="BT28" s="411"/>
      <c r="BU28" s="412"/>
      <c r="BV28" s="410">
        <v>2596631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30</v>
      </c>
      <c r="M29" s="392"/>
      <c r="N29" s="392"/>
      <c r="O29" s="392"/>
      <c r="P29" s="393"/>
      <c r="Q29" s="391">
        <v>6300</v>
      </c>
      <c r="R29" s="392"/>
      <c r="S29" s="392"/>
      <c r="T29" s="392"/>
      <c r="U29" s="392"/>
      <c r="V29" s="393"/>
      <c r="W29" s="458"/>
      <c r="X29" s="459"/>
      <c r="Y29" s="460"/>
      <c r="Z29" s="388" t="s">
        <v>171</v>
      </c>
      <c r="AA29" s="389"/>
      <c r="AB29" s="389"/>
      <c r="AC29" s="389"/>
      <c r="AD29" s="389"/>
      <c r="AE29" s="389"/>
      <c r="AF29" s="389"/>
      <c r="AG29" s="390"/>
      <c r="AH29" s="391">
        <v>2051</v>
      </c>
      <c r="AI29" s="392"/>
      <c r="AJ29" s="392"/>
      <c r="AK29" s="392"/>
      <c r="AL29" s="393"/>
      <c r="AM29" s="391">
        <v>6422825</v>
      </c>
      <c r="AN29" s="392"/>
      <c r="AO29" s="392"/>
      <c r="AP29" s="392"/>
      <c r="AQ29" s="392"/>
      <c r="AR29" s="393"/>
      <c r="AS29" s="391">
        <v>3132</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402399</v>
      </c>
      <c r="BO29" s="416"/>
      <c r="BP29" s="416"/>
      <c r="BQ29" s="416"/>
      <c r="BR29" s="416"/>
      <c r="BS29" s="416"/>
      <c r="BT29" s="416"/>
      <c r="BU29" s="417"/>
      <c r="BV29" s="415">
        <v>401999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100.9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4015441</v>
      </c>
      <c r="BO30" s="419"/>
      <c r="BP30" s="419"/>
      <c r="BQ30" s="419"/>
      <c r="BR30" s="419"/>
      <c r="BS30" s="419"/>
      <c r="BT30" s="419"/>
      <c r="BU30" s="420"/>
      <c r="BV30" s="418">
        <v>4351235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IF('各会計、関係団体の財政状況及び健全化判断比率'!B34="","",'各会計、関係団体の財政状況及び健全化判断比率'!B34)</f>
        <v>下水道事業会計</v>
      </c>
      <c r="AP34" s="374"/>
      <c r="AQ34" s="374"/>
      <c r="AR34" s="374"/>
      <c r="AS34" s="374"/>
      <c r="AT34" s="374"/>
      <c r="AU34" s="374"/>
      <c r="AV34" s="374"/>
      <c r="AW34" s="374"/>
      <c r="AX34" s="374"/>
      <c r="AY34" s="374"/>
      <c r="AZ34" s="374"/>
      <c r="BA34" s="374"/>
      <c r="BB34" s="374"/>
      <c r="BC34" s="374"/>
      <c r="BD34" s="167"/>
      <c r="BE34" s="375">
        <f>IF(BG34="","",MAX(C34:D43,U34:V43,AM34:AN43)+1)</f>
        <v>12</v>
      </c>
      <c r="BF34" s="375"/>
      <c r="BG34" s="374" t="str">
        <f>IF('各会計、関係団体の財政状況及び健全化判断比率'!B37="","",'各会計、関係団体の財政状況及び健全化判断比率'!B37)</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17</v>
      </c>
      <c r="BX34" s="375"/>
      <c r="BY34" s="374" t="str">
        <f>IF('各会計、関係団体の財政状況及び健全化判断比率'!B68="","",'各会計、関係団体の財政状況及び健全化判断比率'!B68)</f>
        <v>福井県後期高齢者医療広域連合</v>
      </c>
      <c r="BZ34" s="374"/>
      <c r="CA34" s="374"/>
      <c r="CB34" s="374"/>
      <c r="CC34" s="374"/>
      <c r="CD34" s="374"/>
      <c r="CE34" s="374"/>
      <c r="CF34" s="374"/>
      <c r="CG34" s="374"/>
      <c r="CH34" s="374"/>
      <c r="CI34" s="374"/>
      <c r="CJ34" s="374"/>
      <c r="CK34" s="374"/>
      <c r="CL34" s="374"/>
      <c r="CM34" s="374"/>
      <c r="CN34" s="167"/>
      <c r="CO34" s="375">
        <f>IF(CQ34="","",MAX(C34:D43,U34:V43,AM34:AN43,BE34:BF43,BW34:BX43)+1)</f>
        <v>25</v>
      </c>
      <c r="CP34" s="375"/>
      <c r="CQ34" s="374" t="str">
        <f>IF('各会計、関係団体の財政状況及び健全化判断比率'!BS7="","",'各会計、関係団体の財政状況及び健全化判断比率'!BS7)</f>
        <v>福井市漁業振興会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福井駅周辺整備特別会計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国民健康保険診療所特別会計</v>
      </c>
      <c r="X35" s="374"/>
      <c r="Y35" s="374"/>
      <c r="Z35" s="374"/>
      <c r="AA35" s="374"/>
      <c r="AB35" s="374"/>
      <c r="AC35" s="374"/>
      <c r="AD35" s="374"/>
      <c r="AE35" s="374"/>
      <c r="AF35" s="374"/>
      <c r="AG35" s="374"/>
      <c r="AH35" s="374"/>
      <c r="AI35" s="374"/>
      <c r="AJ35" s="374"/>
      <c r="AK35" s="374"/>
      <c r="AL35" s="167"/>
      <c r="AM35" s="375">
        <f t="shared" ref="AM35:AM43" si="0">IF(AO35="","",AM34+1)</f>
        <v>10</v>
      </c>
      <c r="AN35" s="375"/>
      <c r="AO35" s="374" t="str">
        <f>IF('各会計、関係団体の財政状況及び健全化判断比率'!B35="","",'各会計、関係団体の財政状況及び健全化判断比率'!B35)</f>
        <v>ガス事業会計</v>
      </c>
      <c r="AP35" s="374"/>
      <c r="AQ35" s="374"/>
      <c r="AR35" s="374"/>
      <c r="AS35" s="374"/>
      <c r="AT35" s="374"/>
      <c r="AU35" s="374"/>
      <c r="AV35" s="374"/>
      <c r="AW35" s="374"/>
      <c r="AX35" s="374"/>
      <c r="AY35" s="374"/>
      <c r="AZ35" s="374"/>
      <c r="BA35" s="374"/>
      <c r="BB35" s="374"/>
      <c r="BC35" s="374"/>
      <c r="BD35" s="167"/>
      <c r="BE35" s="375">
        <f t="shared" ref="BE35:BE43" si="1">IF(BG35="","",BE34+1)</f>
        <v>13</v>
      </c>
      <c r="BF35" s="375"/>
      <c r="BG35" s="374" t="str">
        <f>IF('各会計、関係団体の財政状況及び健全化判断比率'!B38="","",'各会計、関係団体の財政状況及び健全化判断比率'!B38)</f>
        <v>中央卸売市場特別会計</v>
      </c>
      <c r="BH35" s="374"/>
      <c r="BI35" s="374"/>
      <c r="BJ35" s="374"/>
      <c r="BK35" s="374"/>
      <c r="BL35" s="374"/>
      <c r="BM35" s="374"/>
      <c r="BN35" s="374"/>
      <c r="BO35" s="374"/>
      <c r="BP35" s="374"/>
      <c r="BQ35" s="374"/>
      <c r="BR35" s="374"/>
      <c r="BS35" s="374"/>
      <c r="BT35" s="374"/>
      <c r="BU35" s="374"/>
      <c r="BV35" s="167"/>
      <c r="BW35" s="375">
        <f t="shared" ref="BW35:BW43" si="2">IF(BY35="","",BW34+1)</f>
        <v>18</v>
      </c>
      <c r="BX35" s="375"/>
      <c r="BY35" s="374" t="str">
        <f>IF('各会計、関係団体の財政状況及び健全化判断比率'!B69="","",'各会計、関係団体の財政状況及び健全化判断比率'!B69)</f>
        <v>福井県後期高齢者医療広域連合(事業会計）</v>
      </c>
      <c r="BZ35" s="374"/>
      <c r="CA35" s="374"/>
      <c r="CB35" s="374"/>
      <c r="CC35" s="374"/>
      <c r="CD35" s="374"/>
      <c r="CE35" s="374"/>
      <c r="CF35" s="374"/>
      <c r="CG35" s="374"/>
      <c r="CH35" s="374"/>
      <c r="CI35" s="374"/>
      <c r="CJ35" s="374"/>
      <c r="CK35" s="374"/>
      <c r="CL35" s="374"/>
      <c r="CM35" s="374"/>
      <c r="CN35" s="167"/>
      <c r="CO35" s="375">
        <f t="shared" ref="CO35:CO43" si="3">IF(CQ35="","",CO34+1)</f>
        <v>26</v>
      </c>
      <c r="CP35" s="375"/>
      <c r="CQ35" s="374" t="str">
        <f>IF('各会計、関係団体の財政状況及び健全化判断比率'!BS8="","",'各会計、関係団体の財政状況及び健全化判断比率'!BS8)</f>
        <v>福井市ふれあい公社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f t="shared" si="0"/>
        <v>11</v>
      </c>
      <c r="AN36" s="375"/>
      <c r="AO36" s="374" t="str">
        <f>IF('各会計、関係団体の財政状況及び健全化判断比率'!B36="","",'各会計、関係団体の財政状況及び健全化判断比率'!B36)</f>
        <v>水道事業会計</v>
      </c>
      <c r="AP36" s="374"/>
      <c r="AQ36" s="374"/>
      <c r="AR36" s="374"/>
      <c r="AS36" s="374"/>
      <c r="AT36" s="374"/>
      <c r="AU36" s="374"/>
      <c r="AV36" s="374"/>
      <c r="AW36" s="374"/>
      <c r="AX36" s="374"/>
      <c r="AY36" s="374"/>
      <c r="AZ36" s="374"/>
      <c r="BA36" s="374"/>
      <c r="BB36" s="374"/>
      <c r="BC36" s="374"/>
      <c r="BD36" s="167"/>
      <c r="BE36" s="375">
        <f t="shared" si="1"/>
        <v>14</v>
      </c>
      <c r="BF36" s="375"/>
      <c r="BG36" s="374" t="str">
        <f>IF('各会計、関係団体の財政状況及び健全化判断比率'!B39="","",'各会計、関係団体の財政状況及び健全化判断比率'!B39)</f>
        <v>集落排水特別会計</v>
      </c>
      <c r="BH36" s="374"/>
      <c r="BI36" s="374"/>
      <c r="BJ36" s="374"/>
      <c r="BK36" s="374"/>
      <c r="BL36" s="374"/>
      <c r="BM36" s="374"/>
      <c r="BN36" s="374"/>
      <c r="BO36" s="374"/>
      <c r="BP36" s="374"/>
      <c r="BQ36" s="374"/>
      <c r="BR36" s="374"/>
      <c r="BS36" s="374"/>
      <c r="BT36" s="374"/>
      <c r="BU36" s="374"/>
      <c r="BV36" s="167"/>
      <c r="BW36" s="375">
        <f t="shared" si="2"/>
        <v>19</v>
      </c>
      <c r="BX36" s="375"/>
      <c r="BY36" s="374" t="str">
        <f>IF('各会計、関係団体の財政状況及び健全化判断比率'!B70="","",'各会計、関係団体の財政状況及び健全化判断比率'!B70)</f>
        <v>福井県市町総合事務組合（普通会計）</v>
      </c>
      <c r="BZ36" s="374"/>
      <c r="CA36" s="374"/>
      <c r="CB36" s="374"/>
      <c r="CC36" s="374"/>
      <c r="CD36" s="374"/>
      <c r="CE36" s="374"/>
      <c r="CF36" s="374"/>
      <c r="CG36" s="374"/>
      <c r="CH36" s="374"/>
      <c r="CI36" s="374"/>
      <c r="CJ36" s="374"/>
      <c r="CK36" s="374"/>
      <c r="CL36" s="374"/>
      <c r="CM36" s="374"/>
      <c r="CN36" s="167"/>
      <c r="CO36" s="375">
        <f t="shared" si="3"/>
        <v>27</v>
      </c>
      <c r="CP36" s="375"/>
      <c r="CQ36" s="374" t="str">
        <f>IF('各会計、関係団体の財政状況及び健全化判断比率'!BS9="","",'各会計、関係団体の財政状況及び健全化判断比率'!BS9)</f>
        <v>歴史のみえるまちづくり協会</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介護保険特別会計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15</v>
      </c>
      <c r="BF37" s="375"/>
      <c r="BG37" s="374" t="str">
        <f>IF('各会計、関係団体の財政状況及び健全化判断比率'!B40="","",'各会計、関係団体の財政状況及び健全化判断比率'!B40)</f>
        <v>地域生活排水特別会計</v>
      </c>
      <c r="BH37" s="374"/>
      <c r="BI37" s="374"/>
      <c r="BJ37" s="374"/>
      <c r="BK37" s="374"/>
      <c r="BL37" s="374"/>
      <c r="BM37" s="374"/>
      <c r="BN37" s="374"/>
      <c r="BO37" s="374"/>
      <c r="BP37" s="374"/>
      <c r="BQ37" s="374"/>
      <c r="BR37" s="374"/>
      <c r="BS37" s="374"/>
      <c r="BT37" s="374"/>
      <c r="BU37" s="374"/>
      <c r="BV37" s="167"/>
      <c r="BW37" s="375">
        <f t="shared" si="2"/>
        <v>20</v>
      </c>
      <c r="BX37" s="375"/>
      <c r="BY37" s="374" t="str">
        <f>IF('各会計、関係団体の財政状況及び健全化判断比率'!B71="","",'各会計、関係団体の財政状況及び健全化判断比率'!B71)</f>
        <v>福井県市町総合事務組合（事業会計）</v>
      </c>
      <c r="BZ37" s="374"/>
      <c r="CA37" s="374"/>
      <c r="CB37" s="374"/>
      <c r="CC37" s="374"/>
      <c r="CD37" s="374"/>
      <c r="CE37" s="374"/>
      <c r="CF37" s="374"/>
      <c r="CG37" s="374"/>
      <c r="CH37" s="374"/>
      <c r="CI37" s="374"/>
      <c r="CJ37" s="374"/>
      <c r="CK37" s="374"/>
      <c r="CL37" s="374"/>
      <c r="CM37" s="374"/>
      <c r="CN37" s="167"/>
      <c r="CO37" s="375">
        <f t="shared" si="3"/>
        <v>28</v>
      </c>
      <c r="CP37" s="375"/>
      <c r="CQ37" s="374" t="str">
        <f>IF('各会計、関係団体の財政状況及び健全化判断比率'!BS10="","",'各会計、関係団体の財政状況及び健全化判断比率'!BS10)</f>
        <v>まちづくり福井株式会社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7</v>
      </c>
      <c r="V38" s="375"/>
      <c r="W38" s="374" t="str">
        <f>IF('各会計、関係団体の財政状況及び健全化判断比率'!B32="","",'各会計、関係団体の財政状況及び健全化判断比率'!B32)</f>
        <v>競輪特別会計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16</v>
      </c>
      <c r="BF38" s="375"/>
      <c r="BG38" s="374" t="str">
        <f>IF('各会計、関係団体の財政状況及び健全化判断比率'!B41="","",'各会計、関係団体の財政状況及び健全化判断比率'!B41)</f>
        <v>宅地造成特別会計</v>
      </c>
      <c r="BH38" s="374"/>
      <c r="BI38" s="374"/>
      <c r="BJ38" s="374"/>
      <c r="BK38" s="374"/>
      <c r="BL38" s="374"/>
      <c r="BM38" s="374"/>
      <c r="BN38" s="374"/>
      <c r="BO38" s="374"/>
      <c r="BP38" s="374"/>
      <c r="BQ38" s="374"/>
      <c r="BR38" s="374"/>
      <c r="BS38" s="374"/>
      <c r="BT38" s="374"/>
      <c r="BU38" s="374"/>
      <c r="BV38" s="167"/>
      <c r="BW38" s="375">
        <f t="shared" si="2"/>
        <v>21</v>
      </c>
      <c r="BX38" s="375"/>
      <c r="BY38" s="374" t="str">
        <f>IF('各会計、関係団体の財政状況及び健全化判断比率'!B72="","",'各会計、関係団体の財政状況及び健全化判断比率'!B72)</f>
        <v>福井県自治会館組合</v>
      </c>
      <c r="BZ38" s="374"/>
      <c r="CA38" s="374"/>
      <c r="CB38" s="374"/>
      <c r="CC38" s="374"/>
      <c r="CD38" s="374"/>
      <c r="CE38" s="374"/>
      <c r="CF38" s="374"/>
      <c r="CG38" s="374"/>
      <c r="CH38" s="374"/>
      <c r="CI38" s="374"/>
      <c r="CJ38" s="374"/>
      <c r="CK38" s="374"/>
      <c r="CL38" s="374"/>
      <c r="CM38" s="374"/>
      <c r="CN38" s="167"/>
      <c r="CO38" s="375">
        <f t="shared" si="3"/>
        <v>29</v>
      </c>
      <c r="CP38" s="375"/>
      <c r="CQ38" s="374" t="str">
        <f>IF('各会計、関係団体の財政状況及び健全化判断比率'!BS11="","",'各会計、関係団体の財政状況及び健全化判断比率'!BS11)</f>
        <v>福井市土地開発公社</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f t="shared" si="4"/>
        <v>8</v>
      </c>
      <c r="V39" s="375"/>
      <c r="W39" s="374" t="str">
        <f>IF('各会計、関係団体の財政状況及び健全化判断比率'!B33="","",'各会計、関係団体の財政状況及び健全化判断比率'!B33)</f>
        <v>駐車場特別会計</v>
      </c>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22</v>
      </c>
      <c r="BX39" s="375"/>
      <c r="BY39" s="374" t="str">
        <f>IF('各会計、関係団体の財政状況及び健全化判断比率'!B73="","",'各会計、関係団体の財政状況及び健全化判断比率'!B73)</f>
        <v>こしの国広域事務組合</v>
      </c>
      <c r="BZ39" s="374"/>
      <c r="CA39" s="374"/>
      <c r="CB39" s="374"/>
      <c r="CC39" s="374"/>
      <c r="CD39" s="374"/>
      <c r="CE39" s="374"/>
      <c r="CF39" s="374"/>
      <c r="CG39" s="374"/>
      <c r="CH39" s="374"/>
      <c r="CI39" s="374"/>
      <c r="CJ39" s="374"/>
      <c r="CK39" s="374"/>
      <c r="CL39" s="374"/>
      <c r="CM39" s="374"/>
      <c r="CN39" s="167"/>
      <c r="CO39" s="375">
        <f t="shared" si="3"/>
        <v>30</v>
      </c>
      <c r="CP39" s="375"/>
      <c r="CQ39" s="374" t="str">
        <f>IF('各会計、関係団体の財政状況及び健全化判断比率'!BS12="","",'各会計、関係団体の財政状況及び健全化判断比率'!BS12)</f>
        <v>福井観光コンベンションビューロー</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23</v>
      </c>
      <c r="BX40" s="375"/>
      <c r="BY40" s="374" t="str">
        <f>IF('各会計、関係団体の財政状況及び健全化判断比率'!B74="","",'各会計、関係団体の財政状況及び健全化判断比率'!B74)</f>
        <v>鯖江広域衛生施設組合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24</v>
      </c>
      <c r="BX41" s="375"/>
      <c r="BY41" s="374" t="str">
        <f>IF('各会計、関係団体の財政状況及び健全化判断比率'!B75="","",'各会計、関係団体の財政状況及び健全化判断比率'!B75)</f>
        <v>福井坂井地区広域市町村圏事務組合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531</v>
      </c>
      <c r="G33" s="29" t="s">
        <v>532</v>
      </c>
      <c r="H33" s="29" t="s">
        <v>533</v>
      </c>
      <c r="I33" s="29" t="s">
        <v>534</v>
      </c>
      <c r="J33" s="30" t="s">
        <v>535</v>
      </c>
      <c r="K33" s="22"/>
      <c r="L33" s="22"/>
      <c r="M33" s="22"/>
      <c r="N33" s="22"/>
      <c r="O33" s="22"/>
      <c r="P33" s="22"/>
    </row>
    <row r="34" spans="1:16" ht="39" customHeight="1">
      <c r="A34" s="22"/>
      <c r="B34" s="31"/>
      <c r="C34" s="1184" t="s">
        <v>539</v>
      </c>
      <c r="D34" s="1184"/>
      <c r="E34" s="1185"/>
      <c r="F34" s="32" t="s">
        <v>540</v>
      </c>
      <c r="G34" s="33" t="s">
        <v>541</v>
      </c>
      <c r="H34" s="33" t="s">
        <v>542</v>
      </c>
      <c r="I34" s="33" t="s">
        <v>543</v>
      </c>
      <c r="J34" s="34" t="s">
        <v>544</v>
      </c>
      <c r="K34" s="22"/>
      <c r="L34" s="22"/>
      <c r="M34" s="22"/>
      <c r="N34" s="22"/>
      <c r="O34" s="22"/>
      <c r="P34" s="22"/>
    </row>
    <row r="35" spans="1:16" ht="39" customHeight="1">
      <c r="A35" s="22"/>
      <c r="B35" s="35"/>
      <c r="C35" s="1178" t="s">
        <v>545</v>
      </c>
      <c r="D35" s="1179"/>
      <c r="E35" s="1180"/>
      <c r="F35" s="36">
        <v>4.62</v>
      </c>
      <c r="G35" s="37">
        <v>5.14</v>
      </c>
      <c r="H35" s="37">
        <v>5.7</v>
      </c>
      <c r="I35" s="37">
        <v>6.45</v>
      </c>
      <c r="J35" s="38">
        <v>7.39</v>
      </c>
      <c r="K35" s="22"/>
      <c r="L35" s="22"/>
      <c r="M35" s="22"/>
      <c r="N35" s="22"/>
      <c r="O35" s="22"/>
      <c r="P35" s="22"/>
    </row>
    <row r="36" spans="1:16" ht="39" customHeight="1">
      <c r="A36" s="22"/>
      <c r="B36" s="35"/>
      <c r="C36" s="1178" t="s">
        <v>546</v>
      </c>
      <c r="D36" s="1179"/>
      <c r="E36" s="1180"/>
      <c r="F36" s="36">
        <v>6.83</v>
      </c>
      <c r="G36" s="37">
        <v>7.29</v>
      </c>
      <c r="H36" s="37">
        <v>7.18</v>
      </c>
      <c r="I36" s="37">
        <v>6.95</v>
      </c>
      <c r="J36" s="38">
        <v>6.13</v>
      </c>
      <c r="K36" s="22"/>
      <c r="L36" s="22"/>
      <c r="M36" s="22"/>
      <c r="N36" s="22"/>
      <c r="O36" s="22"/>
      <c r="P36" s="22"/>
    </row>
    <row r="37" spans="1:16" ht="39" customHeight="1">
      <c r="A37" s="22"/>
      <c r="B37" s="35"/>
      <c r="C37" s="1178" t="s">
        <v>547</v>
      </c>
      <c r="D37" s="1179"/>
      <c r="E37" s="1180"/>
      <c r="F37" s="36">
        <v>0.63</v>
      </c>
      <c r="G37" s="37">
        <v>1.24</v>
      </c>
      <c r="H37" s="37">
        <v>2.11</v>
      </c>
      <c r="I37" s="37">
        <v>2.79</v>
      </c>
      <c r="J37" s="38">
        <v>2.7</v>
      </c>
      <c r="K37" s="22"/>
      <c r="L37" s="22"/>
      <c r="M37" s="22"/>
      <c r="N37" s="22"/>
      <c r="O37" s="22"/>
      <c r="P37" s="22"/>
    </row>
    <row r="38" spans="1:16" ht="39" customHeight="1">
      <c r="A38" s="22"/>
      <c r="B38" s="35"/>
      <c r="C38" s="1178" t="s">
        <v>548</v>
      </c>
      <c r="D38" s="1179"/>
      <c r="E38" s="1180"/>
      <c r="F38" s="36">
        <v>2.0499999999999998</v>
      </c>
      <c r="G38" s="37">
        <v>1.99</v>
      </c>
      <c r="H38" s="37">
        <v>1.33</v>
      </c>
      <c r="I38" s="37">
        <v>2.62</v>
      </c>
      <c r="J38" s="38">
        <v>1.27</v>
      </c>
      <c r="K38" s="22"/>
      <c r="L38" s="22"/>
      <c r="M38" s="22"/>
      <c r="N38" s="22"/>
      <c r="O38" s="22"/>
      <c r="P38" s="22"/>
    </row>
    <row r="39" spans="1:16" ht="39" customHeight="1">
      <c r="A39" s="22"/>
      <c r="B39" s="35"/>
      <c r="C39" s="1178" t="s">
        <v>549</v>
      </c>
      <c r="D39" s="1179"/>
      <c r="E39" s="1180"/>
      <c r="F39" s="36">
        <v>0.5</v>
      </c>
      <c r="G39" s="37">
        <v>0.1</v>
      </c>
      <c r="H39" s="37">
        <v>0.18</v>
      </c>
      <c r="I39" s="37">
        <v>0.28000000000000003</v>
      </c>
      <c r="J39" s="38">
        <v>0.65</v>
      </c>
      <c r="K39" s="22"/>
      <c r="L39" s="22"/>
      <c r="M39" s="22"/>
      <c r="N39" s="22"/>
      <c r="O39" s="22"/>
      <c r="P39" s="22"/>
    </row>
    <row r="40" spans="1:16" ht="39" customHeight="1">
      <c r="A40" s="22"/>
      <c r="B40" s="35"/>
      <c r="C40" s="1178" t="s">
        <v>550</v>
      </c>
      <c r="D40" s="1179"/>
      <c r="E40" s="1180"/>
      <c r="F40" s="36">
        <v>0.13</v>
      </c>
      <c r="G40" s="37">
        <v>0.4</v>
      </c>
      <c r="H40" s="37">
        <v>0.32</v>
      </c>
      <c r="I40" s="37">
        <v>0.27</v>
      </c>
      <c r="J40" s="38">
        <v>0.3</v>
      </c>
      <c r="K40" s="22"/>
      <c r="L40" s="22"/>
      <c r="M40" s="22"/>
      <c r="N40" s="22"/>
      <c r="O40" s="22"/>
      <c r="P40" s="22"/>
    </row>
    <row r="41" spans="1:16" ht="39" customHeight="1">
      <c r="A41" s="22"/>
      <c r="B41" s="35"/>
      <c r="C41" s="1178" t="s">
        <v>551</v>
      </c>
      <c r="D41" s="1179"/>
      <c r="E41" s="1180"/>
      <c r="F41" s="36">
        <v>0.01</v>
      </c>
      <c r="G41" s="37">
        <v>0</v>
      </c>
      <c r="H41" s="37">
        <v>0</v>
      </c>
      <c r="I41" s="37">
        <v>0</v>
      </c>
      <c r="J41" s="38">
        <v>0</v>
      </c>
      <c r="K41" s="22"/>
      <c r="L41" s="22"/>
      <c r="M41" s="22"/>
      <c r="N41" s="22"/>
      <c r="O41" s="22"/>
      <c r="P41" s="22"/>
    </row>
    <row r="42" spans="1:16" ht="39" customHeight="1">
      <c r="A42" s="22"/>
      <c r="B42" s="39"/>
      <c r="C42" s="1178" t="s">
        <v>552</v>
      </c>
      <c r="D42" s="1179"/>
      <c r="E42" s="1180"/>
      <c r="F42" s="36" t="s">
        <v>492</v>
      </c>
      <c r="G42" s="37" t="s">
        <v>492</v>
      </c>
      <c r="H42" s="37" t="s">
        <v>492</v>
      </c>
      <c r="I42" s="37" t="s">
        <v>492</v>
      </c>
      <c r="J42" s="38" t="s">
        <v>492</v>
      </c>
      <c r="K42" s="22"/>
      <c r="L42" s="22"/>
      <c r="M42" s="22"/>
      <c r="N42" s="22"/>
      <c r="O42" s="22"/>
      <c r="P42" s="22"/>
    </row>
    <row r="43" spans="1:16" ht="39" customHeight="1" thickBot="1">
      <c r="A43" s="22"/>
      <c r="B43" s="40"/>
      <c r="C43" s="1181" t="s">
        <v>553</v>
      </c>
      <c r="D43" s="1182"/>
      <c r="E43" s="1183"/>
      <c r="F43" s="41">
        <v>0.01</v>
      </c>
      <c r="G43" s="42">
        <v>0.03</v>
      </c>
      <c r="H43" s="42">
        <v>0.01</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c r="A45" s="48"/>
      <c r="B45" s="1194" t="s">
        <v>11</v>
      </c>
      <c r="C45" s="1195"/>
      <c r="D45" s="58"/>
      <c r="E45" s="1200" t="s">
        <v>12</v>
      </c>
      <c r="F45" s="1200"/>
      <c r="G45" s="1200"/>
      <c r="H45" s="1200"/>
      <c r="I45" s="1200"/>
      <c r="J45" s="1201"/>
      <c r="K45" s="59">
        <v>12536</v>
      </c>
      <c r="L45" s="60">
        <v>12967</v>
      </c>
      <c r="M45" s="60">
        <v>12897</v>
      </c>
      <c r="N45" s="60">
        <v>12801</v>
      </c>
      <c r="O45" s="61">
        <v>13026</v>
      </c>
      <c r="P45" s="48"/>
      <c r="Q45" s="48"/>
      <c r="R45" s="48"/>
      <c r="S45" s="48"/>
      <c r="T45" s="48"/>
      <c r="U45" s="48"/>
    </row>
    <row r="46" spans="1:21" ht="30.75" customHeight="1">
      <c r="A46" s="48"/>
      <c r="B46" s="1196"/>
      <c r="C46" s="1197"/>
      <c r="D46" s="62"/>
      <c r="E46" s="1188" t="s">
        <v>13</v>
      </c>
      <c r="F46" s="1188"/>
      <c r="G46" s="1188"/>
      <c r="H46" s="1188"/>
      <c r="I46" s="1188"/>
      <c r="J46" s="1189"/>
      <c r="K46" s="63" t="s">
        <v>492</v>
      </c>
      <c r="L46" s="64" t="s">
        <v>492</v>
      </c>
      <c r="M46" s="64" t="s">
        <v>492</v>
      </c>
      <c r="N46" s="64" t="s">
        <v>492</v>
      </c>
      <c r="O46" s="65" t="s">
        <v>492</v>
      </c>
      <c r="P46" s="48"/>
      <c r="Q46" s="48"/>
      <c r="R46" s="48"/>
      <c r="S46" s="48"/>
      <c r="T46" s="48"/>
      <c r="U46" s="48"/>
    </row>
    <row r="47" spans="1:21" ht="30.75" customHeight="1">
      <c r="A47" s="48"/>
      <c r="B47" s="1196"/>
      <c r="C47" s="1197"/>
      <c r="D47" s="62"/>
      <c r="E47" s="1188" t="s">
        <v>14</v>
      </c>
      <c r="F47" s="1188"/>
      <c r="G47" s="1188"/>
      <c r="H47" s="1188"/>
      <c r="I47" s="1188"/>
      <c r="J47" s="1189"/>
      <c r="K47" s="63" t="s">
        <v>492</v>
      </c>
      <c r="L47" s="64" t="s">
        <v>492</v>
      </c>
      <c r="M47" s="64" t="s">
        <v>492</v>
      </c>
      <c r="N47" s="64" t="s">
        <v>492</v>
      </c>
      <c r="O47" s="65" t="s">
        <v>492</v>
      </c>
      <c r="P47" s="48"/>
      <c r="Q47" s="48"/>
      <c r="R47" s="48"/>
      <c r="S47" s="48"/>
      <c r="T47" s="48"/>
      <c r="U47" s="48"/>
    </row>
    <row r="48" spans="1:21" ht="30.75" customHeight="1">
      <c r="A48" s="48"/>
      <c r="B48" s="1196"/>
      <c r="C48" s="1197"/>
      <c r="D48" s="62"/>
      <c r="E48" s="1188" t="s">
        <v>15</v>
      </c>
      <c r="F48" s="1188"/>
      <c r="G48" s="1188"/>
      <c r="H48" s="1188"/>
      <c r="I48" s="1188"/>
      <c r="J48" s="1189"/>
      <c r="K48" s="63">
        <v>3866</v>
      </c>
      <c r="L48" s="64">
        <v>3813</v>
      </c>
      <c r="M48" s="64">
        <v>3555</v>
      </c>
      <c r="N48" s="64">
        <v>3388</v>
      </c>
      <c r="O48" s="65">
        <v>3308</v>
      </c>
      <c r="P48" s="48"/>
      <c r="Q48" s="48"/>
      <c r="R48" s="48"/>
      <c r="S48" s="48"/>
      <c r="T48" s="48"/>
      <c r="U48" s="48"/>
    </row>
    <row r="49" spans="1:21" ht="30.75" customHeight="1">
      <c r="A49" s="48"/>
      <c r="B49" s="1196"/>
      <c r="C49" s="1197"/>
      <c r="D49" s="62"/>
      <c r="E49" s="1188" t="s">
        <v>16</v>
      </c>
      <c r="F49" s="1188"/>
      <c r="G49" s="1188"/>
      <c r="H49" s="1188"/>
      <c r="I49" s="1188"/>
      <c r="J49" s="1189"/>
      <c r="K49" s="63">
        <v>112</v>
      </c>
      <c r="L49" s="64">
        <v>101</v>
      </c>
      <c r="M49" s="64">
        <v>15</v>
      </c>
      <c r="N49" s="64">
        <v>19</v>
      </c>
      <c r="O49" s="65">
        <v>23</v>
      </c>
      <c r="P49" s="48"/>
      <c r="Q49" s="48"/>
      <c r="R49" s="48"/>
      <c r="S49" s="48"/>
      <c r="T49" s="48"/>
      <c r="U49" s="48"/>
    </row>
    <row r="50" spans="1:21" ht="30.75" customHeight="1">
      <c r="A50" s="48"/>
      <c r="B50" s="1196"/>
      <c r="C50" s="1197"/>
      <c r="D50" s="62"/>
      <c r="E50" s="1188" t="s">
        <v>17</v>
      </c>
      <c r="F50" s="1188"/>
      <c r="G50" s="1188"/>
      <c r="H50" s="1188"/>
      <c r="I50" s="1188"/>
      <c r="J50" s="1189"/>
      <c r="K50" s="63">
        <v>187</v>
      </c>
      <c r="L50" s="64">
        <v>177</v>
      </c>
      <c r="M50" s="64">
        <v>166</v>
      </c>
      <c r="N50" s="64">
        <v>144</v>
      </c>
      <c r="O50" s="65">
        <v>130</v>
      </c>
      <c r="P50" s="48"/>
      <c r="Q50" s="48"/>
      <c r="R50" s="48"/>
      <c r="S50" s="48"/>
      <c r="T50" s="48"/>
      <c r="U50" s="48"/>
    </row>
    <row r="51" spans="1:21" ht="30.75" customHeight="1">
      <c r="A51" s="48"/>
      <c r="B51" s="1198"/>
      <c r="C51" s="1199"/>
      <c r="D51" s="66"/>
      <c r="E51" s="1188" t="s">
        <v>18</v>
      </c>
      <c r="F51" s="1188"/>
      <c r="G51" s="1188"/>
      <c r="H51" s="1188"/>
      <c r="I51" s="1188"/>
      <c r="J51" s="1189"/>
      <c r="K51" s="63">
        <v>2</v>
      </c>
      <c r="L51" s="64">
        <v>2</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10732</v>
      </c>
      <c r="L52" s="64">
        <v>10855</v>
      </c>
      <c r="M52" s="64">
        <v>11130</v>
      </c>
      <c r="N52" s="64">
        <v>10491</v>
      </c>
      <c r="O52" s="65">
        <v>10922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5971</v>
      </c>
      <c r="L53" s="69">
        <v>6205</v>
      </c>
      <c r="M53" s="69">
        <v>5503</v>
      </c>
      <c r="N53" s="69">
        <v>5861</v>
      </c>
      <c r="O53" s="70">
        <v>5565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531</v>
      </c>
      <c r="J40" s="79" t="s">
        <v>532</v>
      </c>
      <c r="K40" s="79" t="s">
        <v>533</v>
      </c>
      <c r="L40" s="79" t="s">
        <v>534</v>
      </c>
      <c r="M40" s="80" t="s">
        <v>535</v>
      </c>
    </row>
    <row r="41" spans="2:13" ht="27.75" customHeight="1">
      <c r="B41" s="1214" t="s">
        <v>24</v>
      </c>
      <c r="C41" s="1215"/>
      <c r="D41" s="81"/>
      <c r="E41" s="1216" t="s">
        <v>25</v>
      </c>
      <c r="F41" s="1216"/>
      <c r="G41" s="1216"/>
      <c r="H41" s="1217"/>
      <c r="I41" s="82">
        <v>140730</v>
      </c>
      <c r="J41" s="83">
        <v>142695</v>
      </c>
      <c r="K41" s="83">
        <v>146755</v>
      </c>
      <c r="L41" s="83">
        <v>152395</v>
      </c>
      <c r="M41" s="84">
        <v>153769</v>
      </c>
    </row>
    <row r="42" spans="2:13" ht="27.75" customHeight="1">
      <c r="B42" s="1204"/>
      <c r="C42" s="1205"/>
      <c r="D42" s="85"/>
      <c r="E42" s="1208" t="s">
        <v>26</v>
      </c>
      <c r="F42" s="1208"/>
      <c r="G42" s="1208"/>
      <c r="H42" s="1209"/>
      <c r="I42" s="86">
        <v>1697</v>
      </c>
      <c r="J42" s="87">
        <v>1520</v>
      </c>
      <c r="K42" s="87">
        <v>1354</v>
      </c>
      <c r="L42" s="87">
        <v>1206</v>
      </c>
      <c r="M42" s="88">
        <v>1077</v>
      </c>
    </row>
    <row r="43" spans="2:13" ht="27.75" customHeight="1">
      <c r="B43" s="1204"/>
      <c r="C43" s="1205"/>
      <c r="D43" s="85"/>
      <c r="E43" s="1208" t="s">
        <v>27</v>
      </c>
      <c r="F43" s="1208"/>
      <c r="G43" s="1208"/>
      <c r="H43" s="1209"/>
      <c r="I43" s="86">
        <v>47985</v>
      </c>
      <c r="J43" s="87">
        <v>48761</v>
      </c>
      <c r="K43" s="87">
        <v>49862</v>
      </c>
      <c r="L43" s="87">
        <v>48547</v>
      </c>
      <c r="M43" s="88">
        <v>47540</v>
      </c>
    </row>
    <row r="44" spans="2:13" ht="27.75" customHeight="1">
      <c r="B44" s="1204"/>
      <c r="C44" s="1205"/>
      <c r="D44" s="85"/>
      <c r="E44" s="1208" t="s">
        <v>28</v>
      </c>
      <c r="F44" s="1208"/>
      <c r="G44" s="1208"/>
      <c r="H44" s="1209"/>
      <c r="I44" s="86">
        <v>204</v>
      </c>
      <c r="J44" s="87">
        <v>106</v>
      </c>
      <c r="K44" s="87">
        <v>165</v>
      </c>
      <c r="L44" s="87">
        <v>615</v>
      </c>
      <c r="M44" s="88">
        <v>995</v>
      </c>
    </row>
    <row r="45" spans="2:13" ht="27.75" customHeight="1">
      <c r="B45" s="1204"/>
      <c r="C45" s="1205"/>
      <c r="D45" s="85"/>
      <c r="E45" s="1208" t="s">
        <v>29</v>
      </c>
      <c r="F45" s="1208"/>
      <c r="G45" s="1208"/>
      <c r="H45" s="1209"/>
      <c r="I45" s="86">
        <v>17620</v>
      </c>
      <c r="J45" s="87">
        <v>17363</v>
      </c>
      <c r="K45" s="87">
        <v>16010</v>
      </c>
      <c r="L45" s="87">
        <v>15109</v>
      </c>
      <c r="M45" s="88">
        <v>15431</v>
      </c>
    </row>
    <row r="46" spans="2:13" ht="27.75" customHeight="1">
      <c r="B46" s="1204"/>
      <c r="C46" s="1205"/>
      <c r="D46" s="89"/>
      <c r="E46" s="1208" t="s">
        <v>30</v>
      </c>
      <c r="F46" s="1208"/>
      <c r="G46" s="1208"/>
      <c r="H46" s="1209"/>
      <c r="I46" s="86">
        <v>168</v>
      </c>
      <c r="J46" s="87">
        <v>79</v>
      </c>
      <c r="K46" s="87" t="s">
        <v>492</v>
      </c>
      <c r="L46" s="87" t="s">
        <v>492</v>
      </c>
      <c r="M46" s="88" t="s">
        <v>492</v>
      </c>
    </row>
    <row r="47" spans="2:13" ht="27.75" customHeight="1">
      <c r="B47" s="1204"/>
      <c r="C47" s="1205"/>
      <c r="D47" s="90"/>
      <c r="E47" s="1218" t="s">
        <v>31</v>
      </c>
      <c r="F47" s="1219"/>
      <c r="G47" s="1219"/>
      <c r="H47" s="1220"/>
      <c r="I47" s="86" t="s">
        <v>492</v>
      </c>
      <c r="J47" s="87" t="s">
        <v>492</v>
      </c>
      <c r="K47" s="87" t="s">
        <v>492</v>
      </c>
      <c r="L47" s="87" t="s">
        <v>492</v>
      </c>
      <c r="M47" s="88" t="s">
        <v>492</v>
      </c>
    </row>
    <row r="48" spans="2:13" ht="27.75" customHeight="1">
      <c r="B48" s="1204"/>
      <c r="C48" s="1205"/>
      <c r="D48" s="85"/>
      <c r="E48" s="1208" t="s">
        <v>32</v>
      </c>
      <c r="F48" s="1208"/>
      <c r="G48" s="1208"/>
      <c r="H48" s="1209"/>
      <c r="I48" s="86" t="s">
        <v>492</v>
      </c>
      <c r="J48" s="87" t="s">
        <v>492</v>
      </c>
      <c r="K48" s="87" t="s">
        <v>492</v>
      </c>
      <c r="L48" s="87" t="s">
        <v>492</v>
      </c>
      <c r="M48" s="88" t="s">
        <v>492</v>
      </c>
    </row>
    <row r="49" spans="2:13" ht="27.75" customHeight="1">
      <c r="B49" s="1206"/>
      <c r="C49" s="1207"/>
      <c r="D49" s="85"/>
      <c r="E49" s="1208" t="s">
        <v>33</v>
      </c>
      <c r="F49" s="1208"/>
      <c r="G49" s="1208"/>
      <c r="H49" s="1209"/>
      <c r="I49" s="86" t="s">
        <v>492</v>
      </c>
      <c r="J49" s="87" t="s">
        <v>492</v>
      </c>
      <c r="K49" s="87" t="s">
        <v>492</v>
      </c>
      <c r="L49" s="87" t="s">
        <v>492</v>
      </c>
      <c r="M49" s="88" t="s">
        <v>492</v>
      </c>
    </row>
    <row r="50" spans="2:13" ht="27.75" customHeight="1">
      <c r="B50" s="1202" t="s">
        <v>34</v>
      </c>
      <c r="C50" s="1203"/>
      <c r="D50" s="91"/>
      <c r="E50" s="1208" t="s">
        <v>35</v>
      </c>
      <c r="F50" s="1208"/>
      <c r="G50" s="1208"/>
      <c r="H50" s="1209"/>
      <c r="I50" s="86">
        <v>8144</v>
      </c>
      <c r="J50" s="87">
        <v>8475</v>
      </c>
      <c r="K50" s="87">
        <v>8260</v>
      </c>
      <c r="L50" s="87">
        <v>8762</v>
      </c>
      <c r="M50" s="88">
        <v>8312</v>
      </c>
    </row>
    <row r="51" spans="2:13" ht="27.75" customHeight="1">
      <c r="B51" s="1204"/>
      <c r="C51" s="1205"/>
      <c r="D51" s="85"/>
      <c r="E51" s="1208" t="s">
        <v>36</v>
      </c>
      <c r="F51" s="1208"/>
      <c r="G51" s="1208"/>
      <c r="H51" s="1209"/>
      <c r="I51" s="86">
        <v>37955</v>
      </c>
      <c r="J51" s="87">
        <v>37643</v>
      </c>
      <c r="K51" s="87">
        <v>37674</v>
      </c>
      <c r="L51" s="87">
        <v>37269</v>
      </c>
      <c r="M51" s="88">
        <v>37704</v>
      </c>
    </row>
    <row r="52" spans="2:13" ht="27.75" customHeight="1">
      <c r="B52" s="1206"/>
      <c r="C52" s="1207"/>
      <c r="D52" s="85"/>
      <c r="E52" s="1208" t="s">
        <v>37</v>
      </c>
      <c r="F52" s="1208"/>
      <c r="G52" s="1208"/>
      <c r="H52" s="1209"/>
      <c r="I52" s="86">
        <v>109859</v>
      </c>
      <c r="J52" s="87">
        <v>112528</v>
      </c>
      <c r="K52" s="87">
        <v>113729</v>
      </c>
      <c r="L52" s="87">
        <v>115581</v>
      </c>
      <c r="M52" s="88">
        <v>117349</v>
      </c>
    </row>
    <row r="53" spans="2:13" ht="27.75" customHeight="1" thickBot="1">
      <c r="B53" s="1210" t="s">
        <v>38</v>
      </c>
      <c r="C53" s="1211"/>
      <c r="D53" s="92"/>
      <c r="E53" s="1212" t="s">
        <v>39</v>
      </c>
      <c r="F53" s="1212"/>
      <c r="G53" s="1212"/>
      <c r="H53" s="1213"/>
      <c r="I53" s="93">
        <v>52446</v>
      </c>
      <c r="J53" s="94">
        <v>51878</v>
      </c>
      <c r="K53" s="94">
        <v>54482</v>
      </c>
      <c r="L53" s="94">
        <v>56261</v>
      </c>
      <c r="M53" s="95">
        <v>55448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70" zoomScale="70" zoomScaleNormal="70" zoomScaleSheetLayoutView="55" workbookViewId="0">
      <selection activeCell="I48" sqref="I48"/>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581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581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582</v>
      </c>
      <c r="C41" s="248"/>
      <c r="D41" s="248"/>
      <c r="E41" s="248"/>
      <c r="F41" s="248"/>
      <c r="G41" s="248"/>
      <c r="H41" s="248"/>
      <c r="I41" s="248"/>
      <c r="J41" s="248"/>
      <c r="K41" s="248"/>
      <c r="L41" s="248"/>
      <c r="M41" s="248"/>
      <c r="N41" s="248"/>
      <c r="O41" s="248"/>
      <c r="P41" s="249"/>
    </row>
    <row r="42" spans="2:17">
      <c r="B42" s="250"/>
      <c r="C42" s="246"/>
      <c r="D42" s="246"/>
      <c r="E42" s="246"/>
      <c r="F42" s="246"/>
      <c r="G42" s="353" t="s">
        <v>583</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584</v>
      </c>
    </row>
    <row r="50" spans="1:17">
      <c r="B50" s="250"/>
      <c r="C50" s="246"/>
      <c r="D50" s="246"/>
      <c r="E50" s="246"/>
      <c r="F50" s="246"/>
      <c r="G50" s="1244"/>
      <c r="H50" s="1245"/>
      <c r="I50" s="1245"/>
      <c r="J50" s="1246"/>
      <c r="K50" s="356" t="s">
        <v>531</v>
      </c>
      <c r="L50" s="356" t="s">
        <v>532</v>
      </c>
      <c r="M50" s="356" t="s">
        <v>533</v>
      </c>
      <c r="N50" s="356" t="s">
        <v>534</v>
      </c>
      <c r="O50" s="356" t="s">
        <v>535</v>
      </c>
    </row>
    <row r="51" spans="1:17">
      <c r="B51" s="250"/>
      <c r="C51" s="246"/>
      <c r="D51" s="246"/>
      <c r="E51" s="246"/>
      <c r="F51" s="246"/>
      <c r="G51" s="1247" t="s">
        <v>585</v>
      </c>
      <c r="H51" s="1248"/>
      <c r="I51" s="1253" t="s">
        <v>586</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587</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588</v>
      </c>
      <c r="H55" s="1228"/>
      <c r="I55" s="1233" t="s">
        <v>586</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587</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589</v>
      </c>
      <c r="C63" s="246"/>
      <c r="D63" s="246"/>
      <c r="E63" s="246"/>
      <c r="F63" s="246"/>
      <c r="G63" s="246"/>
      <c r="H63" s="246"/>
      <c r="I63" s="246"/>
      <c r="J63" s="246"/>
      <c r="K63" s="246"/>
      <c r="L63" s="246"/>
      <c r="M63" s="246"/>
      <c r="N63" s="246"/>
      <c r="O63" s="246"/>
    </row>
    <row r="64" spans="1:17">
      <c r="B64" s="250"/>
      <c r="C64" s="246"/>
      <c r="D64" s="246"/>
      <c r="E64" s="246"/>
      <c r="F64" s="246"/>
      <c r="G64" s="353" t="s">
        <v>583</v>
      </c>
      <c r="I64" s="354"/>
      <c r="J64" s="354"/>
      <c r="K64" s="354"/>
      <c r="L64" s="246"/>
      <c r="M64" s="246"/>
      <c r="N64" s="246"/>
      <c r="O64" s="246"/>
    </row>
    <row r="65" spans="2:30">
      <c r="B65" s="250"/>
      <c r="C65" s="246"/>
      <c r="D65" s="246"/>
      <c r="E65" s="246"/>
      <c r="F65" s="246"/>
      <c r="G65" s="1235" t="s">
        <v>590</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591</v>
      </c>
      <c r="I71" s="370"/>
      <c r="J71" s="366"/>
      <c r="K71" s="366"/>
      <c r="L71" s="367"/>
      <c r="M71" s="366"/>
      <c r="N71" s="367"/>
      <c r="O71" s="368"/>
    </row>
    <row r="72" spans="2:30">
      <c r="B72" s="250"/>
      <c r="C72" s="246"/>
      <c r="D72" s="246"/>
      <c r="E72" s="246"/>
      <c r="F72" s="246"/>
      <c r="G72" s="1244"/>
      <c r="H72" s="1245"/>
      <c r="I72" s="1245"/>
      <c r="J72" s="1246"/>
      <c r="K72" s="356" t="s">
        <v>531</v>
      </c>
      <c r="L72" s="356" t="s">
        <v>532</v>
      </c>
      <c r="M72" s="356" t="s">
        <v>533</v>
      </c>
      <c r="N72" s="356" t="s">
        <v>534</v>
      </c>
      <c r="O72" s="356" t="s">
        <v>535</v>
      </c>
    </row>
    <row r="73" spans="2:30">
      <c r="B73" s="250"/>
      <c r="C73" s="246"/>
      <c r="D73" s="246"/>
      <c r="E73" s="246"/>
      <c r="F73" s="246"/>
      <c r="G73" s="1247" t="s">
        <v>585</v>
      </c>
      <c r="H73" s="1248"/>
      <c r="I73" s="1253" t="s">
        <v>586</v>
      </c>
      <c r="J73" s="1253"/>
      <c r="K73" s="1234">
        <v>106.5</v>
      </c>
      <c r="L73" s="1234">
        <v>105.4</v>
      </c>
      <c r="M73" s="1221">
        <v>111.6</v>
      </c>
      <c r="N73" s="1221">
        <v>113</v>
      </c>
      <c r="O73" s="1221">
        <v>111.8</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592</v>
      </c>
      <c r="J75" s="1233"/>
      <c r="K75" s="1225">
        <v>11.4</v>
      </c>
      <c r="L75" s="1225">
        <v>11.9</v>
      </c>
      <c r="M75" s="1225">
        <v>12</v>
      </c>
      <c r="N75" s="1225">
        <v>11.8</v>
      </c>
      <c r="O75" s="1225">
        <v>11.4</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588</v>
      </c>
      <c r="H77" s="1228"/>
      <c r="I77" s="1233" t="s">
        <v>586</v>
      </c>
      <c r="J77" s="1233"/>
      <c r="K77" s="1234">
        <v>57.8</v>
      </c>
      <c r="L77" s="1234">
        <v>49.8</v>
      </c>
      <c r="M77" s="1221">
        <v>45.1</v>
      </c>
      <c r="N77" s="1221">
        <v>37.4</v>
      </c>
      <c r="O77" s="1221">
        <v>31</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592</v>
      </c>
      <c r="J79" s="1223"/>
      <c r="K79" s="1224">
        <v>8.3000000000000007</v>
      </c>
      <c r="L79" s="1224">
        <v>7.7</v>
      </c>
      <c r="M79" s="1224">
        <v>7.1</v>
      </c>
      <c r="N79" s="1224">
        <v>6.3</v>
      </c>
      <c r="O79" s="1224">
        <v>5.2</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70" zoomScaleNormal="70" zoomScaleSheetLayoutView="70" workbookViewId="0">
      <selection activeCell="J82" sqref="J8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15" zoomScaleNormal="100" zoomScaleSheetLayoutView="55" workbookViewId="0">
      <selection activeCell="A74" sqref="A7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530</v>
      </c>
      <c r="G2" s="113"/>
      <c r="H2" s="114"/>
    </row>
    <row r="3" spans="1:8">
      <c r="A3" s="110" t="s">
        <v>523</v>
      </c>
      <c r="B3" s="115"/>
      <c r="C3" s="116"/>
      <c r="D3" s="117">
        <v>59383</v>
      </c>
      <c r="E3" s="118"/>
      <c r="F3" s="119">
        <v>39052</v>
      </c>
      <c r="G3" s="120"/>
      <c r="H3" s="121"/>
    </row>
    <row r="4" spans="1:8">
      <c r="A4" s="122"/>
      <c r="B4" s="123"/>
      <c r="C4" s="124"/>
      <c r="D4" s="125">
        <v>19363</v>
      </c>
      <c r="E4" s="126"/>
      <c r="F4" s="127">
        <v>21186</v>
      </c>
      <c r="G4" s="128"/>
      <c r="H4" s="129"/>
    </row>
    <row r="5" spans="1:8">
      <c r="A5" s="110" t="s">
        <v>525</v>
      </c>
      <c r="B5" s="115"/>
      <c r="C5" s="116"/>
      <c r="D5" s="117">
        <v>65333</v>
      </c>
      <c r="E5" s="118"/>
      <c r="F5" s="119">
        <v>41235</v>
      </c>
      <c r="G5" s="120"/>
      <c r="H5" s="121"/>
    </row>
    <row r="6" spans="1:8">
      <c r="A6" s="122"/>
      <c r="B6" s="123"/>
      <c r="C6" s="124"/>
      <c r="D6" s="125">
        <v>21482</v>
      </c>
      <c r="E6" s="126"/>
      <c r="F6" s="127">
        <v>22086</v>
      </c>
      <c r="G6" s="128"/>
      <c r="H6" s="129"/>
    </row>
    <row r="7" spans="1:8">
      <c r="A7" s="110" t="s">
        <v>526</v>
      </c>
      <c r="B7" s="115"/>
      <c r="C7" s="116"/>
      <c r="D7" s="117">
        <v>64662</v>
      </c>
      <c r="E7" s="118"/>
      <c r="F7" s="119">
        <v>41862</v>
      </c>
      <c r="G7" s="120"/>
      <c r="H7" s="121"/>
    </row>
    <row r="8" spans="1:8">
      <c r="A8" s="122"/>
      <c r="B8" s="123"/>
      <c r="C8" s="124"/>
      <c r="D8" s="125">
        <v>21715</v>
      </c>
      <c r="E8" s="126"/>
      <c r="F8" s="127">
        <v>23710</v>
      </c>
      <c r="G8" s="128"/>
      <c r="H8" s="129"/>
    </row>
    <row r="9" spans="1:8">
      <c r="A9" s="110" t="s">
        <v>527</v>
      </c>
      <c r="B9" s="115"/>
      <c r="C9" s="116"/>
      <c r="D9" s="117">
        <v>81329</v>
      </c>
      <c r="E9" s="118"/>
      <c r="F9" s="119">
        <v>43554</v>
      </c>
      <c r="G9" s="120"/>
      <c r="H9" s="121"/>
    </row>
    <row r="10" spans="1:8">
      <c r="A10" s="122"/>
      <c r="B10" s="123"/>
      <c r="C10" s="124"/>
      <c r="D10" s="125">
        <v>24546</v>
      </c>
      <c r="E10" s="126"/>
      <c r="F10" s="127">
        <v>24811</v>
      </c>
      <c r="G10" s="128"/>
      <c r="H10" s="129"/>
    </row>
    <row r="11" spans="1:8">
      <c r="A11" s="110" t="s">
        <v>528</v>
      </c>
      <c r="B11" s="115"/>
      <c r="C11" s="116"/>
      <c r="D11" s="117">
        <v>46214</v>
      </c>
      <c r="E11" s="118"/>
      <c r="F11" s="119">
        <v>42581</v>
      </c>
      <c r="G11" s="120"/>
      <c r="H11" s="121"/>
    </row>
    <row r="12" spans="1:8">
      <c r="A12" s="122"/>
      <c r="B12" s="123"/>
      <c r="C12" s="130"/>
      <c r="D12" s="125">
        <v>16251</v>
      </c>
      <c r="E12" s="126"/>
      <c r="F12" s="127">
        <v>24354</v>
      </c>
      <c r="G12" s="128"/>
      <c r="H12" s="129"/>
    </row>
    <row r="13" spans="1:8">
      <c r="A13" s="110"/>
      <c r="B13" s="115"/>
      <c r="C13" s="131"/>
      <c r="D13" s="132">
        <v>63384</v>
      </c>
      <c r="E13" s="133"/>
      <c r="F13" s="134">
        <v>41657</v>
      </c>
      <c r="G13" s="135"/>
      <c r="H13" s="121"/>
    </row>
    <row r="14" spans="1:8">
      <c r="A14" s="122"/>
      <c r="B14" s="123"/>
      <c r="C14" s="124"/>
      <c r="D14" s="125">
        <v>20671</v>
      </c>
      <c r="E14" s="126"/>
      <c r="F14" s="127">
        <v>23229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2.11</v>
      </c>
      <c r="C19" s="136">
        <f>ROUND(VALUE(SUBSTITUTE(実質収支比率等に係る経年分析!G$48,"▲","-")),2)</f>
        <v>2.04</v>
      </c>
      <c r="D19" s="136">
        <f>ROUND(VALUE(SUBSTITUTE(実質収支比率等に係る経年分析!H$48,"▲","-")),2)</f>
        <v>1.51</v>
      </c>
      <c r="E19" s="136">
        <f>ROUND(VALUE(SUBSTITUTE(実質収支比率等に係る経年分析!I$48,"▲","-")),2)</f>
        <v>2.8</v>
      </c>
      <c r="F19" s="136">
        <f>ROUND(VALUE(SUBSTITUTE(実質収支比率等に係る経年分析!J$48,"▲","-")),2)</f>
        <v>1.33</v>
      </c>
    </row>
    <row r="20" spans="1:11">
      <c r="A20" s="136" t="s">
        <v>44</v>
      </c>
      <c r="B20" s="136">
        <f>ROUND(VALUE(SUBSTITUTE(実質収支比率等に係る経年分析!F$47,"▲","-")),2)</f>
        <v>3.92</v>
      </c>
      <c r="C20" s="136">
        <f>ROUND(VALUE(SUBSTITUTE(実質収支比率等に係る経年分析!G$47,"▲","-")),2)</f>
        <v>4.21</v>
      </c>
      <c r="D20" s="136">
        <f>ROUND(VALUE(SUBSTITUTE(実質収支比率等に係る経年分析!H$47,"▲","-")),2)</f>
        <v>3.88</v>
      </c>
      <c r="E20" s="136">
        <f>ROUND(VALUE(SUBSTITUTE(実質収支比率等に係る経年分析!I$47,"▲","-")),2)</f>
        <v>4.4400000000000004</v>
      </c>
      <c r="F20" s="136">
        <f>ROUND(VALUE(SUBSTITUTE(実質収支比率等に係る経年分析!J$47,"▲","-")),2)</f>
        <v>3.43</v>
      </c>
    </row>
    <row r="21" spans="1:11">
      <c r="A21" s="136" t="s">
        <v>45</v>
      </c>
      <c r="B21" s="136">
        <f>IF(ISNUMBER(VALUE(SUBSTITUTE(実質収支比率等に係る経年分析!F$49,"▲","-"))),ROUND(VALUE(SUBSTITUTE(実質収支比率等に係る経年分析!F$49,"▲","-")),2),NA())</f>
        <v>-0.54</v>
      </c>
      <c r="C21" s="136">
        <f>IF(ISNUMBER(VALUE(SUBSTITUTE(実質収支比率等に係る経年分析!G$49,"▲","-"))),ROUND(VALUE(SUBSTITUTE(実質収支比率等に係る経年分析!G$49,"▲","-")),2),NA())</f>
        <v>0.28000000000000003</v>
      </c>
      <c r="D21" s="136">
        <f>IF(ISNUMBER(VALUE(SUBSTITUTE(実質収支比率等に係る経年分析!H$49,"▲","-"))),ROUND(VALUE(SUBSTITUTE(実質収支比率等に係る経年分析!H$49,"▲","-")),2),NA())</f>
        <v>-0.87</v>
      </c>
      <c r="E21" s="136">
        <f>IF(ISNUMBER(VALUE(SUBSTITUTE(実質収支比率等に係る経年分析!I$49,"▲","-"))),ROUND(VALUE(SUBSTITUTE(実質収支比率等に係る経年分析!I$49,"▲","-")),2),NA())</f>
        <v>1.91</v>
      </c>
      <c r="F21" s="136">
        <f>IF(ISNUMBER(VALUE(SUBSTITUTE(実質収支比率等に係る経年分析!J$49,"▲","-"))),ROUND(VALUE(SUBSTITUTE(実質収支比率等に係る経年分析!J$49,"▲","-")),2),NA())</f>
        <v>-2.48</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地域生活排水特別会計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競輪特別会計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0.27</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v>
      </c>
    </row>
    <row r="31" spans="1:11">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0.28000000000000003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0.65</v>
      </c>
    </row>
    <row r="32" spans="1:11">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2.0499999999999998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1.99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1.33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2.62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1.27</v>
      </c>
    </row>
    <row r="33" spans="1:16">
      <c r="A33" s="137" t="str">
        <f>IF(連結実質赤字比率に係る赤字・黒字の構成分析!C$37="",NA(),連結実質赤字比率に係る赤字・黒字の構成分析!C$37)</f>
        <v>ガス事業会計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2.11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2.79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2.7</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6.83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7.29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7.18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6.95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6.13</v>
      </c>
    </row>
    <row r="35" spans="1:16">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4.62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5.14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6.45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7.39</v>
      </c>
    </row>
    <row r="36" spans="1:16">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5.08</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5.22</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5.09</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4.54</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3.04</v>
      </c>
      <c r="K36" s="137" t="e">
        <f>IF(ROUND(VALUE(SUBSTITUTE(連結実質赤字比率に係る赤字・黒字の構成分析!J$34,"▲", "-")), 2) &gt;= 0, ABS(ROUND(VALUE(SUBSTITUTE(連結実質赤字比率に係る赤字・黒字の構成分析!J$34,"▲", "-")), 2)), NA())</f>
        <v>#N/A</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10732</v>
      </c>
      <c r="E42" s="138"/>
      <c r="F42" s="138"/>
      <c r="G42" s="138">
        <f>'実質公債費比率（分子）の構造'!L$52</f>
        <v>10855</v>
      </c>
      <c r="H42" s="138"/>
      <c r="I42" s="138"/>
      <c r="J42" s="138">
        <f>'実質公債費比率（分子）の構造'!M$52</f>
        <v>11130</v>
      </c>
      <c r="K42" s="138"/>
      <c r="L42" s="138"/>
      <c r="M42" s="138">
        <f>'実質公債費比率（分子）の構造'!N$52</f>
        <v>10491</v>
      </c>
      <c r="N42" s="138"/>
      <c r="O42" s="138"/>
      <c r="P42" s="138">
        <f>'実質公債費比率（分子）の構造'!O$52</f>
        <v>10922</v>
      </c>
    </row>
    <row r="43" spans="1:16">
      <c r="A43" s="138" t="s">
        <v>53</v>
      </c>
      <c r="B43" s="138">
        <f>'実質公債費比率（分子）の構造'!K$51</f>
        <v>2</v>
      </c>
      <c r="C43" s="138"/>
      <c r="D43" s="138"/>
      <c r="E43" s="138">
        <f>'実質公債費比率（分子）の構造'!L$51</f>
        <v>2</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54</v>
      </c>
      <c r="B44" s="138">
        <f>'実質公債費比率（分子）の構造'!K$50</f>
        <v>187</v>
      </c>
      <c r="C44" s="138"/>
      <c r="D44" s="138"/>
      <c r="E44" s="138">
        <f>'実質公債費比率（分子）の構造'!L$50</f>
        <v>177</v>
      </c>
      <c r="F44" s="138"/>
      <c r="G44" s="138"/>
      <c r="H44" s="138">
        <f>'実質公債費比率（分子）の構造'!M$50</f>
        <v>166</v>
      </c>
      <c r="I44" s="138"/>
      <c r="J44" s="138"/>
      <c r="K44" s="138">
        <f>'実質公債費比率（分子）の構造'!N$50</f>
        <v>144</v>
      </c>
      <c r="L44" s="138"/>
      <c r="M44" s="138"/>
      <c r="N44" s="138">
        <f>'実質公債費比率（分子）の構造'!O$50</f>
        <v>130</v>
      </c>
      <c r="O44" s="138"/>
      <c r="P44" s="138"/>
    </row>
    <row r="45" spans="1:16">
      <c r="A45" s="138" t="s">
        <v>55</v>
      </c>
      <c r="B45" s="138">
        <f>'実質公債費比率（分子）の構造'!K$49</f>
        <v>112</v>
      </c>
      <c r="C45" s="138"/>
      <c r="D45" s="138"/>
      <c r="E45" s="138">
        <f>'実質公債費比率（分子）の構造'!L$49</f>
        <v>101</v>
      </c>
      <c r="F45" s="138"/>
      <c r="G45" s="138"/>
      <c r="H45" s="138">
        <f>'実質公債費比率（分子）の構造'!M$49</f>
        <v>15</v>
      </c>
      <c r="I45" s="138"/>
      <c r="J45" s="138"/>
      <c r="K45" s="138">
        <f>'実質公債費比率（分子）の構造'!N$49</f>
        <v>19</v>
      </c>
      <c r="L45" s="138"/>
      <c r="M45" s="138"/>
      <c r="N45" s="138">
        <f>'実質公債費比率（分子）の構造'!O$49</f>
        <v>23</v>
      </c>
      <c r="O45" s="138"/>
      <c r="P45" s="138"/>
    </row>
    <row r="46" spans="1:16">
      <c r="A46" s="138" t="s">
        <v>56</v>
      </c>
      <c r="B46" s="138">
        <f>'実質公債費比率（分子）の構造'!K$48</f>
        <v>3866</v>
      </c>
      <c r="C46" s="138"/>
      <c r="D46" s="138"/>
      <c r="E46" s="138">
        <f>'実質公債費比率（分子）の構造'!L$48</f>
        <v>3813</v>
      </c>
      <c r="F46" s="138"/>
      <c r="G46" s="138"/>
      <c r="H46" s="138">
        <f>'実質公債費比率（分子）の構造'!M$48</f>
        <v>3555</v>
      </c>
      <c r="I46" s="138"/>
      <c r="J46" s="138"/>
      <c r="K46" s="138">
        <f>'実質公債費比率（分子）の構造'!N$48</f>
        <v>3388</v>
      </c>
      <c r="L46" s="138"/>
      <c r="M46" s="138"/>
      <c r="N46" s="138">
        <f>'実質公債費比率（分子）の構造'!O$48</f>
        <v>3308</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12536</v>
      </c>
      <c r="C49" s="138"/>
      <c r="D49" s="138"/>
      <c r="E49" s="138">
        <f>'実質公債費比率（分子）の構造'!L$45</f>
        <v>12967</v>
      </c>
      <c r="F49" s="138"/>
      <c r="G49" s="138"/>
      <c r="H49" s="138">
        <f>'実質公債費比率（分子）の構造'!M$45</f>
        <v>12897</v>
      </c>
      <c r="I49" s="138"/>
      <c r="J49" s="138"/>
      <c r="K49" s="138">
        <f>'実質公債費比率（分子）の構造'!N$45</f>
        <v>12801</v>
      </c>
      <c r="L49" s="138"/>
      <c r="M49" s="138"/>
      <c r="N49" s="138">
        <f>'実質公債費比率（分子）の構造'!O$45</f>
        <v>13026</v>
      </c>
      <c r="O49" s="138"/>
      <c r="P49" s="138"/>
    </row>
    <row r="50" spans="1:16">
      <c r="A50" s="138" t="s">
        <v>60</v>
      </c>
      <c r="B50" s="138" t="e">
        <f>NA()</f>
        <v>#N/A</v>
      </c>
      <c r="C50" s="138">
        <f>IF(ISNUMBER('実質公債費比率（分子）の構造'!K$53),'実質公債費比率（分子）の構造'!K$53,NA())</f>
        <v>5971</v>
      </c>
      <c r="D50" s="138" t="e">
        <f>NA()</f>
        <v>#N/A</v>
      </c>
      <c r="E50" s="138" t="e">
        <f>NA()</f>
        <v>#N/A</v>
      </c>
      <c r="F50" s="138">
        <f>IF(ISNUMBER('実質公債費比率（分子）の構造'!L$53),'実質公債費比率（分子）の構造'!L$53,NA())</f>
        <v>6205</v>
      </c>
      <c r="G50" s="138" t="e">
        <f>NA()</f>
        <v>#N/A</v>
      </c>
      <c r="H50" s="138" t="e">
        <f>NA()</f>
        <v>#N/A</v>
      </c>
      <c r="I50" s="138">
        <f>IF(ISNUMBER('実質公債費比率（分子）の構造'!M$53),'実質公債費比率（分子）の構造'!M$53,NA())</f>
        <v>5503</v>
      </c>
      <c r="J50" s="138" t="e">
        <f>NA()</f>
        <v>#N/A</v>
      </c>
      <c r="K50" s="138" t="e">
        <f>NA()</f>
        <v>#N/A</v>
      </c>
      <c r="L50" s="138">
        <f>IF(ISNUMBER('実質公債費比率（分子）の構造'!N$53),'実質公債費比率（分子）の構造'!N$53,NA())</f>
        <v>5861</v>
      </c>
      <c r="M50" s="138" t="e">
        <f>NA()</f>
        <v>#N/A</v>
      </c>
      <c r="N50" s="138" t="e">
        <f>NA()</f>
        <v>#N/A</v>
      </c>
      <c r="O50" s="138">
        <f>IF(ISNUMBER('実質公債費比率（分子）の構造'!O$53),'実質公債費比率（分子）の構造'!O$53,NA())</f>
        <v>5565</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109859</v>
      </c>
      <c r="E56" s="137"/>
      <c r="F56" s="137"/>
      <c r="G56" s="137">
        <f>'将来負担比率（分子）の構造'!J$52</f>
        <v>112528</v>
      </c>
      <c r="H56" s="137"/>
      <c r="I56" s="137"/>
      <c r="J56" s="137">
        <f>'将来負担比率（分子）の構造'!K$52</f>
        <v>113729</v>
      </c>
      <c r="K56" s="137"/>
      <c r="L56" s="137"/>
      <c r="M56" s="137">
        <f>'将来負担比率（分子）の構造'!L$52</f>
        <v>115581</v>
      </c>
      <c r="N56" s="137"/>
      <c r="O56" s="137"/>
      <c r="P56" s="137">
        <f>'将来負担比率（分子）の構造'!M$52</f>
        <v>117349</v>
      </c>
    </row>
    <row r="57" spans="1:16">
      <c r="A57" s="137" t="s">
        <v>36</v>
      </c>
      <c r="B57" s="137"/>
      <c r="C57" s="137"/>
      <c r="D57" s="137">
        <f>'将来負担比率（分子）の構造'!I$51</f>
        <v>37955</v>
      </c>
      <c r="E57" s="137"/>
      <c r="F57" s="137"/>
      <c r="G57" s="137">
        <f>'将来負担比率（分子）の構造'!J$51</f>
        <v>37643</v>
      </c>
      <c r="H57" s="137"/>
      <c r="I57" s="137"/>
      <c r="J57" s="137">
        <f>'将来負担比率（分子）の構造'!K$51</f>
        <v>37674</v>
      </c>
      <c r="K57" s="137"/>
      <c r="L57" s="137"/>
      <c r="M57" s="137">
        <f>'将来負担比率（分子）の構造'!L$51</f>
        <v>37269</v>
      </c>
      <c r="N57" s="137"/>
      <c r="O57" s="137"/>
      <c r="P57" s="137">
        <f>'将来負担比率（分子）の構造'!M$51</f>
        <v>37704</v>
      </c>
    </row>
    <row r="58" spans="1:16">
      <c r="A58" s="137" t="s">
        <v>35</v>
      </c>
      <c r="B58" s="137"/>
      <c r="C58" s="137"/>
      <c r="D58" s="137">
        <f>'将来負担比率（分子）の構造'!I$50</f>
        <v>8144</v>
      </c>
      <c r="E58" s="137"/>
      <c r="F58" s="137"/>
      <c r="G58" s="137">
        <f>'将来負担比率（分子）の構造'!J$50</f>
        <v>8475</v>
      </c>
      <c r="H58" s="137"/>
      <c r="I58" s="137"/>
      <c r="J58" s="137">
        <f>'将来負担比率（分子）の構造'!K$50</f>
        <v>8260</v>
      </c>
      <c r="K58" s="137"/>
      <c r="L58" s="137"/>
      <c r="M58" s="137">
        <f>'将来負担比率（分子）の構造'!L$50</f>
        <v>8762</v>
      </c>
      <c r="N58" s="137"/>
      <c r="O58" s="137"/>
      <c r="P58" s="137">
        <f>'将来負担比率（分子）の構造'!M$50</f>
        <v>8312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168</v>
      </c>
      <c r="C61" s="137"/>
      <c r="D61" s="137"/>
      <c r="E61" s="137">
        <f>'将来負担比率（分子）の構造'!J$46</f>
        <v>79</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17620</v>
      </c>
      <c r="C62" s="137"/>
      <c r="D62" s="137"/>
      <c r="E62" s="137">
        <f>'将来負担比率（分子）の構造'!J$45</f>
        <v>17363</v>
      </c>
      <c r="F62" s="137"/>
      <c r="G62" s="137"/>
      <c r="H62" s="137">
        <f>'将来負担比率（分子）の構造'!K$45</f>
        <v>16010</v>
      </c>
      <c r="I62" s="137"/>
      <c r="J62" s="137"/>
      <c r="K62" s="137">
        <f>'将来負担比率（分子）の構造'!L$45</f>
        <v>15109</v>
      </c>
      <c r="L62" s="137"/>
      <c r="M62" s="137"/>
      <c r="N62" s="137">
        <f>'将来負担比率（分子）の構造'!M$45</f>
        <v>15431</v>
      </c>
      <c r="O62" s="137"/>
      <c r="P62" s="137"/>
    </row>
    <row r="63" spans="1:16">
      <c r="A63" s="137" t="s">
        <v>28</v>
      </c>
      <c r="B63" s="137">
        <f>'将来負担比率（分子）の構造'!I$44</f>
        <v>204</v>
      </c>
      <c r="C63" s="137"/>
      <c r="D63" s="137"/>
      <c r="E63" s="137">
        <f>'将来負担比率（分子）の構造'!J$44</f>
        <v>106</v>
      </c>
      <c r="F63" s="137"/>
      <c r="G63" s="137"/>
      <c r="H63" s="137">
        <f>'将来負担比率（分子）の構造'!K$44</f>
        <v>165</v>
      </c>
      <c r="I63" s="137"/>
      <c r="J63" s="137"/>
      <c r="K63" s="137">
        <f>'将来負担比率（分子）の構造'!L$44</f>
        <v>615</v>
      </c>
      <c r="L63" s="137"/>
      <c r="M63" s="137"/>
      <c r="N63" s="137">
        <f>'将来負担比率（分子）の構造'!M$44</f>
        <v>995</v>
      </c>
      <c r="O63" s="137"/>
      <c r="P63" s="137"/>
    </row>
    <row r="64" spans="1:16">
      <c r="A64" s="137" t="s">
        <v>27</v>
      </c>
      <c r="B64" s="137">
        <f>'将来負担比率（分子）の構造'!I$43</f>
        <v>47985</v>
      </c>
      <c r="C64" s="137"/>
      <c r="D64" s="137"/>
      <c r="E64" s="137">
        <f>'将来負担比率（分子）の構造'!J$43</f>
        <v>48761</v>
      </c>
      <c r="F64" s="137"/>
      <c r="G64" s="137"/>
      <c r="H64" s="137">
        <f>'将来負担比率（分子）の構造'!K$43</f>
        <v>49862</v>
      </c>
      <c r="I64" s="137"/>
      <c r="J64" s="137"/>
      <c r="K64" s="137">
        <f>'将来負担比率（分子）の構造'!L$43</f>
        <v>48547</v>
      </c>
      <c r="L64" s="137"/>
      <c r="M64" s="137"/>
      <c r="N64" s="137">
        <f>'将来負担比率（分子）の構造'!M$43</f>
        <v>47540</v>
      </c>
      <c r="O64" s="137"/>
      <c r="P64" s="137"/>
    </row>
    <row r="65" spans="1:16">
      <c r="A65" s="137" t="s">
        <v>26</v>
      </c>
      <c r="B65" s="137">
        <f>'将来負担比率（分子）の構造'!I$42</f>
        <v>1697</v>
      </c>
      <c r="C65" s="137"/>
      <c r="D65" s="137"/>
      <c r="E65" s="137">
        <f>'将来負担比率（分子）の構造'!J$42</f>
        <v>1520</v>
      </c>
      <c r="F65" s="137"/>
      <c r="G65" s="137"/>
      <c r="H65" s="137">
        <f>'将来負担比率（分子）の構造'!K$42</f>
        <v>1354</v>
      </c>
      <c r="I65" s="137"/>
      <c r="J65" s="137"/>
      <c r="K65" s="137">
        <f>'将来負担比率（分子）の構造'!L$42</f>
        <v>1206</v>
      </c>
      <c r="L65" s="137"/>
      <c r="M65" s="137"/>
      <c r="N65" s="137">
        <f>'将来負担比率（分子）の構造'!M$42</f>
        <v>1077</v>
      </c>
      <c r="O65" s="137"/>
      <c r="P65" s="137"/>
    </row>
    <row r="66" spans="1:16">
      <c r="A66" s="137" t="s">
        <v>25</v>
      </c>
      <c r="B66" s="137">
        <f>'将来負担比率（分子）の構造'!I$41</f>
        <v>140730</v>
      </c>
      <c r="C66" s="137"/>
      <c r="D66" s="137"/>
      <c r="E66" s="137">
        <f>'将来負担比率（分子）の構造'!J$41</f>
        <v>142695</v>
      </c>
      <c r="F66" s="137"/>
      <c r="G66" s="137"/>
      <c r="H66" s="137">
        <f>'将来負担比率（分子）の構造'!K$41</f>
        <v>146755</v>
      </c>
      <c r="I66" s="137"/>
      <c r="J66" s="137"/>
      <c r="K66" s="137">
        <f>'将来負担比率（分子）の構造'!L$41</f>
        <v>152395</v>
      </c>
      <c r="L66" s="137"/>
      <c r="M66" s="137"/>
      <c r="N66" s="137">
        <f>'将来負担比率（分子）の構造'!M$41</f>
        <v>153769</v>
      </c>
      <c r="O66" s="137"/>
      <c r="P66" s="137"/>
    </row>
    <row r="67" spans="1:16">
      <c r="A67" s="137" t="s">
        <v>64</v>
      </c>
      <c r="B67" s="137" t="e">
        <f>NA()</f>
        <v>#N/A</v>
      </c>
      <c r="C67" s="137">
        <f>IF(ISNUMBER('将来負担比率（分子）の構造'!I$53), IF('将来負担比率（分子）の構造'!I$53 &lt; 0, 0, '将来負担比率（分子）の構造'!I$53), NA())</f>
        <v>52446</v>
      </c>
      <c r="D67" s="137" t="e">
        <f>NA()</f>
        <v>#N/A</v>
      </c>
      <c r="E67" s="137" t="e">
        <f>NA()</f>
        <v>#N/A</v>
      </c>
      <c r="F67" s="137">
        <f>IF(ISNUMBER('将来負担比率（分子）の構造'!J$53), IF('将来負担比率（分子）の構造'!J$53 &lt; 0, 0, '将来負担比率（分子）の構造'!J$53), NA())</f>
        <v>51878</v>
      </c>
      <c r="G67" s="137" t="e">
        <f>NA()</f>
        <v>#N/A</v>
      </c>
      <c r="H67" s="137" t="e">
        <f>NA()</f>
        <v>#N/A</v>
      </c>
      <c r="I67" s="137">
        <f>IF(ISNUMBER('将来負担比率（分子）の構造'!K$53), IF('将来負担比率（分子）の構造'!K$53 &lt; 0, 0, '将来負担比率（分子）の構造'!K$53), NA())</f>
        <v>54482</v>
      </c>
      <c r="J67" s="137" t="e">
        <f>NA()</f>
        <v>#N/A</v>
      </c>
      <c r="K67" s="137" t="e">
        <f>NA()</f>
        <v>#N/A</v>
      </c>
      <c r="L67" s="137">
        <f>IF(ISNUMBER('将来負担比率（分子）の構造'!L$53), IF('将来負担比率（分子）の構造'!L$53 &lt; 0, 0, '将来負担比率（分子）の構造'!L$53), NA())</f>
        <v>56261</v>
      </c>
      <c r="M67" s="137" t="e">
        <f>NA()</f>
        <v>#N/A</v>
      </c>
      <c r="N67" s="137" t="e">
        <f>NA()</f>
        <v>#N/A</v>
      </c>
      <c r="O67" s="137">
        <f>IF(ISNUMBER('将来負担比率（分子）の構造'!M$53), IF('将来負担比率（分子）の構造'!M$53 &lt; 0, 0, '将来負担比率（分子）の構造'!M$53), NA())</f>
        <v>55448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43851954</v>
      </c>
      <c r="S5" s="671"/>
      <c r="T5" s="671"/>
      <c r="U5" s="671"/>
      <c r="V5" s="671"/>
      <c r="W5" s="671"/>
      <c r="X5" s="671"/>
      <c r="Y5" s="718"/>
      <c r="Z5" s="731">
        <v>41.5</v>
      </c>
      <c r="AA5" s="731"/>
      <c r="AB5" s="731"/>
      <c r="AC5" s="731"/>
      <c r="AD5" s="732">
        <v>40581570</v>
      </c>
      <c r="AE5" s="732"/>
      <c r="AF5" s="732"/>
      <c r="AG5" s="732"/>
      <c r="AH5" s="732"/>
      <c r="AI5" s="732"/>
      <c r="AJ5" s="732"/>
      <c r="AK5" s="732"/>
      <c r="AL5" s="719">
        <v>73.5</v>
      </c>
      <c r="AM5" s="688"/>
      <c r="AN5" s="688"/>
      <c r="AO5" s="720"/>
      <c r="AP5" s="707" t="s">
        <v>210</v>
      </c>
      <c r="AQ5" s="708"/>
      <c r="AR5" s="708"/>
      <c r="AS5" s="708"/>
      <c r="AT5" s="708"/>
      <c r="AU5" s="708"/>
      <c r="AV5" s="708"/>
      <c r="AW5" s="708"/>
      <c r="AX5" s="708"/>
      <c r="AY5" s="708"/>
      <c r="AZ5" s="708"/>
      <c r="BA5" s="708"/>
      <c r="BB5" s="708"/>
      <c r="BC5" s="708"/>
      <c r="BD5" s="708"/>
      <c r="BE5" s="708"/>
      <c r="BF5" s="709"/>
      <c r="BG5" s="620">
        <v>40513855</v>
      </c>
      <c r="BH5" s="621"/>
      <c r="BI5" s="621"/>
      <c r="BJ5" s="621"/>
      <c r="BK5" s="621"/>
      <c r="BL5" s="621"/>
      <c r="BM5" s="621"/>
      <c r="BN5" s="622"/>
      <c r="BO5" s="673">
        <v>92.4</v>
      </c>
      <c r="BP5" s="673"/>
      <c r="BQ5" s="673"/>
      <c r="BR5" s="673"/>
      <c r="BS5" s="674">
        <v>826082</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874997</v>
      </c>
      <c r="S6" s="621"/>
      <c r="T6" s="621"/>
      <c r="U6" s="621"/>
      <c r="V6" s="621"/>
      <c r="W6" s="621"/>
      <c r="X6" s="621"/>
      <c r="Y6" s="622"/>
      <c r="Z6" s="673">
        <v>0.8</v>
      </c>
      <c r="AA6" s="673"/>
      <c r="AB6" s="673"/>
      <c r="AC6" s="673"/>
      <c r="AD6" s="674">
        <v>874997</v>
      </c>
      <c r="AE6" s="674"/>
      <c r="AF6" s="674"/>
      <c r="AG6" s="674"/>
      <c r="AH6" s="674"/>
      <c r="AI6" s="674"/>
      <c r="AJ6" s="674"/>
      <c r="AK6" s="674"/>
      <c r="AL6" s="643">
        <v>1.6</v>
      </c>
      <c r="AM6" s="675"/>
      <c r="AN6" s="675"/>
      <c r="AO6" s="676"/>
      <c r="AP6" s="617" t="s">
        <v>215</v>
      </c>
      <c r="AQ6" s="618"/>
      <c r="AR6" s="618"/>
      <c r="AS6" s="618"/>
      <c r="AT6" s="618"/>
      <c r="AU6" s="618"/>
      <c r="AV6" s="618"/>
      <c r="AW6" s="618"/>
      <c r="AX6" s="618"/>
      <c r="AY6" s="618"/>
      <c r="AZ6" s="618"/>
      <c r="BA6" s="618"/>
      <c r="BB6" s="618"/>
      <c r="BC6" s="618"/>
      <c r="BD6" s="618"/>
      <c r="BE6" s="618"/>
      <c r="BF6" s="619"/>
      <c r="BG6" s="620">
        <v>40513855</v>
      </c>
      <c r="BH6" s="621"/>
      <c r="BI6" s="621"/>
      <c r="BJ6" s="621"/>
      <c r="BK6" s="621"/>
      <c r="BL6" s="621"/>
      <c r="BM6" s="621"/>
      <c r="BN6" s="622"/>
      <c r="BO6" s="673">
        <v>92.4</v>
      </c>
      <c r="BP6" s="673"/>
      <c r="BQ6" s="673"/>
      <c r="BR6" s="673"/>
      <c r="BS6" s="674">
        <v>826082</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683321</v>
      </c>
      <c r="CS6" s="621"/>
      <c r="CT6" s="621"/>
      <c r="CU6" s="621"/>
      <c r="CV6" s="621"/>
      <c r="CW6" s="621"/>
      <c r="CX6" s="621"/>
      <c r="CY6" s="622"/>
      <c r="CZ6" s="673">
        <v>0.7</v>
      </c>
      <c r="DA6" s="673"/>
      <c r="DB6" s="673"/>
      <c r="DC6" s="673"/>
      <c r="DD6" s="626">
        <v>12268</v>
      </c>
      <c r="DE6" s="621"/>
      <c r="DF6" s="621"/>
      <c r="DG6" s="621"/>
      <c r="DH6" s="621"/>
      <c r="DI6" s="621"/>
      <c r="DJ6" s="621"/>
      <c r="DK6" s="621"/>
      <c r="DL6" s="621"/>
      <c r="DM6" s="621"/>
      <c r="DN6" s="621"/>
      <c r="DO6" s="621"/>
      <c r="DP6" s="622"/>
      <c r="DQ6" s="626">
        <v>683321</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53569</v>
      </c>
      <c r="S7" s="621"/>
      <c r="T7" s="621"/>
      <c r="U7" s="621"/>
      <c r="V7" s="621"/>
      <c r="W7" s="621"/>
      <c r="X7" s="621"/>
      <c r="Y7" s="622"/>
      <c r="Z7" s="673">
        <v>0.1</v>
      </c>
      <c r="AA7" s="673"/>
      <c r="AB7" s="673"/>
      <c r="AC7" s="673"/>
      <c r="AD7" s="674">
        <v>53569</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19172673</v>
      </c>
      <c r="BH7" s="621"/>
      <c r="BI7" s="621"/>
      <c r="BJ7" s="621"/>
      <c r="BK7" s="621"/>
      <c r="BL7" s="621"/>
      <c r="BM7" s="621"/>
      <c r="BN7" s="622"/>
      <c r="BO7" s="673">
        <v>43.7</v>
      </c>
      <c r="BP7" s="673"/>
      <c r="BQ7" s="673"/>
      <c r="BR7" s="673"/>
      <c r="BS7" s="674">
        <v>826082</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8867511</v>
      </c>
      <c r="CS7" s="621"/>
      <c r="CT7" s="621"/>
      <c r="CU7" s="621"/>
      <c r="CV7" s="621"/>
      <c r="CW7" s="621"/>
      <c r="CX7" s="621"/>
      <c r="CY7" s="622"/>
      <c r="CZ7" s="673">
        <v>8.5</v>
      </c>
      <c r="DA7" s="673"/>
      <c r="DB7" s="673"/>
      <c r="DC7" s="673"/>
      <c r="DD7" s="626">
        <v>1181533</v>
      </c>
      <c r="DE7" s="621"/>
      <c r="DF7" s="621"/>
      <c r="DG7" s="621"/>
      <c r="DH7" s="621"/>
      <c r="DI7" s="621"/>
      <c r="DJ7" s="621"/>
      <c r="DK7" s="621"/>
      <c r="DL7" s="621"/>
      <c r="DM7" s="621"/>
      <c r="DN7" s="621"/>
      <c r="DO7" s="621"/>
      <c r="DP7" s="622"/>
      <c r="DQ7" s="626">
        <v>6491095</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151787</v>
      </c>
      <c r="S8" s="621"/>
      <c r="T8" s="621"/>
      <c r="U8" s="621"/>
      <c r="V8" s="621"/>
      <c r="W8" s="621"/>
      <c r="X8" s="621"/>
      <c r="Y8" s="622"/>
      <c r="Z8" s="673">
        <v>0.1</v>
      </c>
      <c r="AA8" s="673"/>
      <c r="AB8" s="673"/>
      <c r="AC8" s="673"/>
      <c r="AD8" s="674">
        <v>151787</v>
      </c>
      <c r="AE8" s="674"/>
      <c r="AF8" s="674"/>
      <c r="AG8" s="674"/>
      <c r="AH8" s="674"/>
      <c r="AI8" s="674"/>
      <c r="AJ8" s="674"/>
      <c r="AK8" s="674"/>
      <c r="AL8" s="643">
        <v>0.3</v>
      </c>
      <c r="AM8" s="675"/>
      <c r="AN8" s="675"/>
      <c r="AO8" s="676"/>
      <c r="AP8" s="617" t="s">
        <v>221</v>
      </c>
      <c r="AQ8" s="618"/>
      <c r="AR8" s="618"/>
      <c r="AS8" s="618"/>
      <c r="AT8" s="618"/>
      <c r="AU8" s="618"/>
      <c r="AV8" s="618"/>
      <c r="AW8" s="618"/>
      <c r="AX8" s="618"/>
      <c r="AY8" s="618"/>
      <c r="AZ8" s="618"/>
      <c r="BA8" s="618"/>
      <c r="BB8" s="618"/>
      <c r="BC8" s="618"/>
      <c r="BD8" s="618"/>
      <c r="BE8" s="618"/>
      <c r="BF8" s="619"/>
      <c r="BG8" s="620">
        <v>476785</v>
      </c>
      <c r="BH8" s="621"/>
      <c r="BI8" s="621"/>
      <c r="BJ8" s="621"/>
      <c r="BK8" s="621"/>
      <c r="BL8" s="621"/>
      <c r="BM8" s="621"/>
      <c r="BN8" s="622"/>
      <c r="BO8" s="673">
        <v>1.1000000000000001</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40377160</v>
      </c>
      <c r="CS8" s="621"/>
      <c r="CT8" s="621"/>
      <c r="CU8" s="621"/>
      <c r="CV8" s="621"/>
      <c r="CW8" s="621"/>
      <c r="CX8" s="621"/>
      <c r="CY8" s="622"/>
      <c r="CZ8" s="673">
        <v>38.700000000000003</v>
      </c>
      <c r="DA8" s="673"/>
      <c r="DB8" s="673"/>
      <c r="DC8" s="673"/>
      <c r="DD8" s="626">
        <v>1200272</v>
      </c>
      <c r="DE8" s="621"/>
      <c r="DF8" s="621"/>
      <c r="DG8" s="621"/>
      <c r="DH8" s="621"/>
      <c r="DI8" s="621"/>
      <c r="DJ8" s="621"/>
      <c r="DK8" s="621"/>
      <c r="DL8" s="621"/>
      <c r="DM8" s="621"/>
      <c r="DN8" s="621"/>
      <c r="DO8" s="621"/>
      <c r="DP8" s="622"/>
      <c r="DQ8" s="626">
        <v>19774575</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91213</v>
      </c>
      <c r="S9" s="621"/>
      <c r="T9" s="621"/>
      <c r="U9" s="621"/>
      <c r="V9" s="621"/>
      <c r="W9" s="621"/>
      <c r="X9" s="621"/>
      <c r="Y9" s="622"/>
      <c r="Z9" s="673">
        <v>0.1</v>
      </c>
      <c r="AA9" s="673"/>
      <c r="AB9" s="673"/>
      <c r="AC9" s="673"/>
      <c r="AD9" s="674">
        <v>91213</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14465086</v>
      </c>
      <c r="BH9" s="621"/>
      <c r="BI9" s="621"/>
      <c r="BJ9" s="621"/>
      <c r="BK9" s="621"/>
      <c r="BL9" s="621"/>
      <c r="BM9" s="621"/>
      <c r="BN9" s="622"/>
      <c r="BO9" s="673">
        <v>33</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5122358</v>
      </c>
      <c r="CS9" s="621"/>
      <c r="CT9" s="621"/>
      <c r="CU9" s="621"/>
      <c r="CV9" s="621"/>
      <c r="CW9" s="621"/>
      <c r="CX9" s="621"/>
      <c r="CY9" s="622"/>
      <c r="CZ9" s="673">
        <v>4.9000000000000004</v>
      </c>
      <c r="DA9" s="673"/>
      <c r="DB9" s="673"/>
      <c r="DC9" s="673"/>
      <c r="DD9" s="626">
        <v>46652</v>
      </c>
      <c r="DE9" s="621"/>
      <c r="DF9" s="621"/>
      <c r="DG9" s="621"/>
      <c r="DH9" s="621"/>
      <c r="DI9" s="621"/>
      <c r="DJ9" s="621"/>
      <c r="DK9" s="621"/>
      <c r="DL9" s="621"/>
      <c r="DM9" s="621"/>
      <c r="DN9" s="621"/>
      <c r="DO9" s="621"/>
      <c r="DP9" s="622"/>
      <c r="DQ9" s="626">
        <v>4507361</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5052318</v>
      </c>
      <c r="S10" s="621"/>
      <c r="T10" s="621"/>
      <c r="U10" s="621"/>
      <c r="V10" s="621"/>
      <c r="W10" s="621"/>
      <c r="X10" s="621"/>
      <c r="Y10" s="622"/>
      <c r="Z10" s="673">
        <v>4.8</v>
      </c>
      <c r="AA10" s="673"/>
      <c r="AB10" s="673"/>
      <c r="AC10" s="673"/>
      <c r="AD10" s="674">
        <v>5052318</v>
      </c>
      <c r="AE10" s="674"/>
      <c r="AF10" s="674"/>
      <c r="AG10" s="674"/>
      <c r="AH10" s="674"/>
      <c r="AI10" s="674"/>
      <c r="AJ10" s="674"/>
      <c r="AK10" s="674"/>
      <c r="AL10" s="643">
        <v>9.1</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1225673</v>
      </c>
      <c r="BH10" s="621"/>
      <c r="BI10" s="621"/>
      <c r="BJ10" s="621"/>
      <c r="BK10" s="621"/>
      <c r="BL10" s="621"/>
      <c r="BM10" s="621"/>
      <c r="BN10" s="622"/>
      <c r="BO10" s="673">
        <v>2.8</v>
      </c>
      <c r="BP10" s="673"/>
      <c r="BQ10" s="673"/>
      <c r="BR10" s="673"/>
      <c r="BS10" s="626">
        <v>208006</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555623</v>
      </c>
      <c r="CS10" s="621"/>
      <c r="CT10" s="621"/>
      <c r="CU10" s="621"/>
      <c r="CV10" s="621"/>
      <c r="CW10" s="621"/>
      <c r="CX10" s="621"/>
      <c r="CY10" s="622"/>
      <c r="CZ10" s="673">
        <v>0.5</v>
      </c>
      <c r="DA10" s="673"/>
      <c r="DB10" s="673"/>
      <c r="DC10" s="673"/>
      <c r="DD10" s="626">
        <v>523</v>
      </c>
      <c r="DE10" s="621"/>
      <c r="DF10" s="621"/>
      <c r="DG10" s="621"/>
      <c r="DH10" s="621"/>
      <c r="DI10" s="621"/>
      <c r="DJ10" s="621"/>
      <c r="DK10" s="621"/>
      <c r="DL10" s="621"/>
      <c r="DM10" s="621"/>
      <c r="DN10" s="621"/>
      <c r="DO10" s="621"/>
      <c r="DP10" s="622"/>
      <c r="DQ10" s="626">
        <v>187321</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36744</v>
      </c>
      <c r="S11" s="621"/>
      <c r="T11" s="621"/>
      <c r="U11" s="621"/>
      <c r="V11" s="621"/>
      <c r="W11" s="621"/>
      <c r="X11" s="621"/>
      <c r="Y11" s="622"/>
      <c r="Z11" s="673">
        <v>0</v>
      </c>
      <c r="AA11" s="673"/>
      <c r="AB11" s="673"/>
      <c r="AC11" s="673"/>
      <c r="AD11" s="674">
        <v>36744</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3005129</v>
      </c>
      <c r="BH11" s="621"/>
      <c r="BI11" s="621"/>
      <c r="BJ11" s="621"/>
      <c r="BK11" s="621"/>
      <c r="BL11" s="621"/>
      <c r="BM11" s="621"/>
      <c r="BN11" s="622"/>
      <c r="BO11" s="673">
        <v>6.9</v>
      </c>
      <c r="BP11" s="673"/>
      <c r="BQ11" s="673"/>
      <c r="BR11" s="673"/>
      <c r="BS11" s="626">
        <v>618076</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5077553</v>
      </c>
      <c r="CS11" s="621"/>
      <c r="CT11" s="621"/>
      <c r="CU11" s="621"/>
      <c r="CV11" s="621"/>
      <c r="CW11" s="621"/>
      <c r="CX11" s="621"/>
      <c r="CY11" s="622"/>
      <c r="CZ11" s="673">
        <v>4.9000000000000004</v>
      </c>
      <c r="DA11" s="673"/>
      <c r="DB11" s="673"/>
      <c r="DC11" s="673"/>
      <c r="DD11" s="626">
        <v>671335</v>
      </c>
      <c r="DE11" s="621"/>
      <c r="DF11" s="621"/>
      <c r="DG11" s="621"/>
      <c r="DH11" s="621"/>
      <c r="DI11" s="621"/>
      <c r="DJ11" s="621"/>
      <c r="DK11" s="621"/>
      <c r="DL11" s="621"/>
      <c r="DM11" s="621"/>
      <c r="DN11" s="621"/>
      <c r="DO11" s="621"/>
      <c r="DP11" s="622"/>
      <c r="DQ11" s="626">
        <v>1825680</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18712340</v>
      </c>
      <c r="BH12" s="621"/>
      <c r="BI12" s="621"/>
      <c r="BJ12" s="621"/>
      <c r="BK12" s="621"/>
      <c r="BL12" s="621"/>
      <c r="BM12" s="621"/>
      <c r="BN12" s="622"/>
      <c r="BO12" s="673">
        <v>42.7</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3016468</v>
      </c>
      <c r="CS12" s="621"/>
      <c r="CT12" s="621"/>
      <c r="CU12" s="621"/>
      <c r="CV12" s="621"/>
      <c r="CW12" s="621"/>
      <c r="CX12" s="621"/>
      <c r="CY12" s="622"/>
      <c r="CZ12" s="673">
        <v>2.9</v>
      </c>
      <c r="DA12" s="673"/>
      <c r="DB12" s="673"/>
      <c r="DC12" s="673"/>
      <c r="DD12" s="626">
        <v>504729</v>
      </c>
      <c r="DE12" s="621"/>
      <c r="DF12" s="621"/>
      <c r="DG12" s="621"/>
      <c r="DH12" s="621"/>
      <c r="DI12" s="621"/>
      <c r="DJ12" s="621"/>
      <c r="DK12" s="621"/>
      <c r="DL12" s="621"/>
      <c r="DM12" s="621"/>
      <c r="DN12" s="621"/>
      <c r="DO12" s="621"/>
      <c r="DP12" s="622"/>
      <c r="DQ12" s="626">
        <v>1170385</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196705</v>
      </c>
      <c r="S13" s="621"/>
      <c r="T13" s="621"/>
      <c r="U13" s="621"/>
      <c r="V13" s="621"/>
      <c r="W13" s="621"/>
      <c r="X13" s="621"/>
      <c r="Y13" s="622"/>
      <c r="Z13" s="673">
        <v>0.2</v>
      </c>
      <c r="AA13" s="673"/>
      <c r="AB13" s="673"/>
      <c r="AC13" s="673"/>
      <c r="AD13" s="674">
        <v>196705</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18482287</v>
      </c>
      <c r="BH13" s="621"/>
      <c r="BI13" s="621"/>
      <c r="BJ13" s="621"/>
      <c r="BK13" s="621"/>
      <c r="BL13" s="621"/>
      <c r="BM13" s="621"/>
      <c r="BN13" s="622"/>
      <c r="BO13" s="673">
        <v>42.1</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14686029</v>
      </c>
      <c r="CS13" s="621"/>
      <c r="CT13" s="621"/>
      <c r="CU13" s="621"/>
      <c r="CV13" s="621"/>
      <c r="CW13" s="621"/>
      <c r="CX13" s="621"/>
      <c r="CY13" s="622"/>
      <c r="CZ13" s="673">
        <v>14.1</v>
      </c>
      <c r="DA13" s="673"/>
      <c r="DB13" s="673"/>
      <c r="DC13" s="673"/>
      <c r="DD13" s="626">
        <v>6805583</v>
      </c>
      <c r="DE13" s="621"/>
      <c r="DF13" s="621"/>
      <c r="DG13" s="621"/>
      <c r="DH13" s="621"/>
      <c r="DI13" s="621"/>
      <c r="DJ13" s="621"/>
      <c r="DK13" s="621"/>
      <c r="DL13" s="621"/>
      <c r="DM13" s="621"/>
      <c r="DN13" s="621"/>
      <c r="DO13" s="621"/>
      <c r="DP13" s="622"/>
      <c r="DQ13" s="626">
        <v>7920898</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607081</v>
      </c>
      <c r="BH14" s="621"/>
      <c r="BI14" s="621"/>
      <c r="BJ14" s="621"/>
      <c r="BK14" s="621"/>
      <c r="BL14" s="621"/>
      <c r="BM14" s="621"/>
      <c r="BN14" s="622"/>
      <c r="BO14" s="673">
        <v>1.4</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3388717</v>
      </c>
      <c r="CS14" s="621"/>
      <c r="CT14" s="621"/>
      <c r="CU14" s="621"/>
      <c r="CV14" s="621"/>
      <c r="CW14" s="621"/>
      <c r="CX14" s="621"/>
      <c r="CY14" s="622"/>
      <c r="CZ14" s="673">
        <v>3.2</v>
      </c>
      <c r="DA14" s="673"/>
      <c r="DB14" s="673"/>
      <c r="DC14" s="673"/>
      <c r="DD14" s="626">
        <v>184935</v>
      </c>
      <c r="DE14" s="621"/>
      <c r="DF14" s="621"/>
      <c r="DG14" s="621"/>
      <c r="DH14" s="621"/>
      <c r="DI14" s="621"/>
      <c r="DJ14" s="621"/>
      <c r="DK14" s="621"/>
      <c r="DL14" s="621"/>
      <c r="DM14" s="621"/>
      <c r="DN14" s="621"/>
      <c r="DO14" s="621"/>
      <c r="DP14" s="622"/>
      <c r="DQ14" s="626">
        <v>3260118</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143724</v>
      </c>
      <c r="S15" s="621"/>
      <c r="T15" s="621"/>
      <c r="U15" s="621"/>
      <c r="V15" s="621"/>
      <c r="W15" s="621"/>
      <c r="X15" s="621"/>
      <c r="Y15" s="622"/>
      <c r="Z15" s="673">
        <v>0.1</v>
      </c>
      <c r="AA15" s="673"/>
      <c r="AB15" s="673"/>
      <c r="AC15" s="673"/>
      <c r="AD15" s="674">
        <v>143724</v>
      </c>
      <c r="AE15" s="674"/>
      <c r="AF15" s="674"/>
      <c r="AG15" s="674"/>
      <c r="AH15" s="674"/>
      <c r="AI15" s="674"/>
      <c r="AJ15" s="674"/>
      <c r="AK15" s="674"/>
      <c r="AL15" s="643">
        <v>0.3</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2021761</v>
      </c>
      <c r="BH15" s="621"/>
      <c r="BI15" s="621"/>
      <c r="BJ15" s="621"/>
      <c r="BK15" s="621"/>
      <c r="BL15" s="621"/>
      <c r="BM15" s="621"/>
      <c r="BN15" s="622"/>
      <c r="BO15" s="673">
        <v>4.5999999999999996</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9537619</v>
      </c>
      <c r="CS15" s="621"/>
      <c r="CT15" s="621"/>
      <c r="CU15" s="621"/>
      <c r="CV15" s="621"/>
      <c r="CW15" s="621"/>
      <c r="CX15" s="621"/>
      <c r="CY15" s="622"/>
      <c r="CZ15" s="673">
        <v>9.1</v>
      </c>
      <c r="DA15" s="673"/>
      <c r="DB15" s="673"/>
      <c r="DC15" s="673"/>
      <c r="DD15" s="626">
        <v>1675754</v>
      </c>
      <c r="DE15" s="621"/>
      <c r="DF15" s="621"/>
      <c r="DG15" s="621"/>
      <c r="DH15" s="621"/>
      <c r="DI15" s="621"/>
      <c r="DJ15" s="621"/>
      <c r="DK15" s="621"/>
      <c r="DL15" s="621"/>
      <c r="DM15" s="621"/>
      <c r="DN15" s="621"/>
      <c r="DO15" s="621"/>
      <c r="DP15" s="622"/>
      <c r="DQ15" s="626">
        <v>7254082</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9571400</v>
      </c>
      <c r="S16" s="621"/>
      <c r="T16" s="621"/>
      <c r="U16" s="621"/>
      <c r="V16" s="621"/>
      <c r="W16" s="621"/>
      <c r="X16" s="621"/>
      <c r="Y16" s="622"/>
      <c r="Z16" s="673">
        <v>9.1</v>
      </c>
      <c r="AA16" s="673"/>
      <c r="AB16" s="673"/>
      <c r="AC16" s="673"/>
      <c r="AD16" s="674">
        <v>7901199</v>
      </c>
      <c r="AE16" s="674"/>
      <c r="AF16" s="674"/>
      <c r="AG16" s="674"/>
      <c r="AH16" s="674"/>
      <c r="AI16" s="674"/>
      <c r="AJ16" s="674"/>
      <c r="AK16" s="674"/>
      <c r="AL16" s="643">
        <v>14.3</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3697</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2476</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7901199</v>
      </c>
      <c r="S17" s="621"/>
      <c r="T17" s="621"/>
      <c r="U17" s="621"/>
      <c r="V17" s="621"/>
      <c r="W17" s="621"/>
      <c r="X17" s="621"/>
      <c r="Y17" s="622"/>
      <c r="Z17" s="673">
        <v>7.5</v>
      </c>
      <c r="AA17" s="673"/>
      <c r="AB17" s="673"/>
      <c r="AC17" s="673"/>
      <c r="AD17" s="674">
        <v>7901199</v>
      </c>
      <c r="AE17" s="674"/>
      <c r="AF17" s="674"/>
      <c r="AG17" s="674"/>
      <c r="AH17" s="674"/>
      <c r="AI17" s="674"/>
      <c r="AJ17" s="674"/>
      <c r="AK17" s="674"/>
      <c r="AL17" s="643">
        <v>14.3</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13030970</v>
      </c>
      <c r="CS17" s="621"/>
      <c r="CT17" s="621"/>
      <c r="CU17" s="621"/>
      <c r="CV17" s="621"/>
      <c r="CW17" s="621"/>
      <c r="CX17" s="621"/>
      <c r="CY17" s="622"/>
      <c r="CZ17" s="673">
        <v>12.5</v>
      </c>
      <c r="DA17" s="673"/>
      <c r="DB17" s="673"/>
      <c r="DC17" s="673"/>
      <c r="DD17" s="626" t="s">
        <v>112</v>
      </c>
      <c r="DE17" s="621"/>
      <c r="DF17" s="621"/>
      <c r="DG17" s="621"/>
      <c r="DH17" s="621"/>
      <c r="DI17" s="621"/>
      <c r="DJ17" s="621"/>
      <c r="DK17" s="621"/>
      <c r="DL17" s="621"/>
      <c r="DM17" s="621"/>
      <c r="DN17" s="621"/>
      <c r="DO17" s="621"/>
      <c r="DP17" s="622"/>
      <c r="DQ17" s="626">
        <v>12887951</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1670201</v>
      </c>
      <c r="S18" s="621"/>
      <c r="T18" s="621"/>
      <c r="U18" s="621"/>
      <c r="V18" s="621"/>
      <c r="W18" s="621"/>
      <c r="X18" s="621"/>
      <c r="Y18" s="622"/>
      <c r="Z18" s="673">
        <v>1.6</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v>658</v>
      </c>
      <c r="CS18" s="621"/>
      <c r="CT18" s="621"/>
      <c r="CU18" s="621"/>
      <c r="CV18" s="621"/>
      <c r="CW18" s="621"/>
      <c r="CX18" s="621"/>
      <c r="CY18" s="622"/>
      <c r="CZ18" s="673">
        <v>0</v>
      </c>
      <c r="DA18" s="673"/>
      <c r="DB18" s="673"/>
      <c r="DC18" s="673"/>
      <c r="DD18" s="626" t="s">
        <v>112</v>
      </c>
      <c r="DE18" s="621"/>
      <c r="DF18" s="621"/>
      <c r="DG18" s="621"/>
      <c r="DH18" s="621"/>
      <c r="DI18" s="621"/>
      <c r="DJ18" s="621"/>
      <c r="DK18" s="621"/>
      <c r="DL18" s="621"/>
      <c r="DM18" s="621"/>
      <c r="DN18" s="621"/>
      <c r="DO18" s="621"/>
      <c r="DP18" s="622"/>
      <c r="DQ18" s="626">
        <v>658</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3338099</v>
      </c>
      <c r="BH19" s="621"/>
      <c r="BI19" s="621"/>
      <c r="BJ19" s="621"/>
      <c r="BK19" s="621"/>
      <c r="BL19" s="621"/>
      <c r="BM19" s="621"/>
      <c r="BN19" s="622"/>
      <c r="BO19" s="673">
        <v>7.6</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60024411</v>
      </c>
      <c r="S20" s="621"/>
      <c r="T20" s="621"/>
      <c r="U20" s="621"/>
      <c r="V20" s="621"/>
      <c r="W20" s="621"/>
      <c r="X20" s="621"/>
      <c r="Y20" s="622"/>
      <c r="Z20" s="673">
        <v>56.8</v>
      </c>
      <c r="AA20" s="673"/>
      <c r="AB20" s="673"/>
      <c r="AC20" s="673"/>
      <c r="AD20" s="674">
        <v>55083826</v>
      </c>
      <c r="AE20" s="674"/>
      <c r="AF20" s="674"/>
      <c r="AG20" s="674"/>
      <c r="AH20" s="674"/>
      <c r="AI20" s="674"/>
      <c r="AJ20" s="674"/>
      <c r="AK20" s="674"/>
      <c r="AL20" s="643">
        <v>99.7</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3338099</v>
      </c>
      <c r="BH20" s="621"/>
      <c r="BI20" s="621"/>
      <c r="BJ20" s="621"/>
      <c r="BK20" s="621"/>
      <c r="BL20" s="621"/>
      <c r="BM20" s="621"/>
      <c r="BN20" s="622"/>
      <c r="BO20" s="673">
        <v>7.6</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104347684</v>
      </c>
      <c r="CS20" s="621"/>
      <c r="CT20" s="621"/>
      <c r="CU20" s="621"/>
      <c r="CV20" s="621"/>
      <c r="CW20" s="621"/>
      <c r="CX20" s="621"/>
      <c r="CY20" s="622"/>
      <c r="CZ20" s="673">
        <v>100</v>
      </c>
      <c r="DA20" s="673"/>
      <c r="DB20" s="673"/>
      <c r="DC20" s="673"/>
      <c r="DD20" s="626">
        <v>12283584</v>
      </c>
      <c r="DE20" s="621"/>
      <c r="DF20" s="621"/>
      <c r="DG20" s="621"/>
      <c r="DH20" s="621"/>
      <c r="DI20" s="621"/>
      <c r="DJ20" s="621"/>
      <c r="DK20" s="621"/>
      <c r="DL20" s="621"/>
      <c r="DM20" s="621"/>
      <c r="DN20" s="621"/>
      <c r="DO20" s="621"/>
      <c r="DP20" s="622"/>
      <c r="DQ20" s="626">
        <v>65965921</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45155</v>
      </c>
      <c r="S21" s="621"/>
      <c r="T21" s="621"/>
      <c r="U21" s="621"/>
      <c r="V21" s="621"/>
      <c r="W21" s="621"/>
      <c r="X21" s="621"/>
      <c r="Y21" s="622"/>
      <c r="Z21" s="673">
        <v>0</v>
      </c>
      <c r="AA21" s="673"/>
      <c r="AB21" s="673"/>
      <c r="AC21" s="673"/>
      <c r="AD21" s="674">
        <v>45155</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67715</v>
      </c>
      <c r="BH21" s="621"/>
      <c r="BI21" s="621"/>
      <c r="BJ21" s="621"/>
      <c r="BK21" s="621"/>
      <c r="BL21" s="621"/>
      <c r="BM21" s="621"/>
      <c r="BN21" s="622"/>
      <c r="BO21" s="673">
        <v>0.2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601717</v>
      </c>
      <c r="S22" s="621"/>
      <c r="T22" s="621"/>
      <c r="U22" s="621"/>
      <c r="V22" s="621"/>
      <c r="W22" s="621"/>
      <c r="X22" s="621"/>
      <c r="Y22" s="622"/>
      <c r="Z22" s="673">
        <v>0.6</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1226342</v>
      </c>
      <c r="S23" s="621"/>
      <c r="T23" s="621"/>
      <c r="U23" s="621"/>
      <c r="V23" s="621"/>
      <c r="W23" s="621"/>
      <c r="X23" s="621"/>
      <c r="Y23" s="622"/>
      <c r="Z23" s="673">
        <v>1.2</v>
      </c>
      <c r="AA23" s="673"/>
      <c r="AB23" s="673"/>
      <c r="AC23" s="673"/>
      <c r="AD23" s="674">
        <v>120338</v>
      </c>
      <c r="AE23" s="674"/>
      <c r="AF23" s="674"/>
      <c r="AG23" s="674"/>
      <c r="AH23" s="674"/>
      <c r="AI23" s="674"/>
      <c r="AJ23" s="674"/>
      <c r="AK23" s="674"/>
      <c r="AL23" s="643">
        <v>0.2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3270384</v>
      </c>
      <c r="BH23" s="621"/>
      <c r="BI23" s="621"/>
      <c r="BJ23" s="621"/>
      <c r="BK23" s="621"/>
      <c r="BL23" s="621"/>
      <c r="BM23" s="621"/>
      <c r="BN23" s="622"/>
      <c r="BO23" s="673">
        <v>7.5</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330624</v>
      </c>
      <c r="S24" s="621"/>
      <c r="T24" s="621"/>
      <c r="U24" s="621"/>
      <c r="V24" s="621"/>
      <c r="W24" s="621"/>
      <c r="X24" s="621"/>
      <c r="Y24" s="622"/>
      <c r="Z24" s="673">
        <v>0.3</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54889114</v>
      </c>
      <c r="CS24" s="671"/>
      <c r="CT24" s="671"/>
      <c r="CU24" s="671"/>
      <c r="CV24" s="671"/>
      <c r="CW24" s="671"/>
      <c r="CX24" s="671"/>
      <c r="CY24" s="718"/>
      <c r="CZ24" s="722">
        <v>52.6</v>
      </c>
      <c r="DA24" s="723"/>
      <c r="DB24" s="723"/>
      <c r="DC24" s="724"/>
      <c r="DD24" s="717">
        <v>36751836</v>
      </c>
      <c r="DE24" s="671"/>
      <c r="DF24" s="671"/>
      <c r="DG24" s="671"/>
      <c r="DH24" s="671"/>
      <c r="DI24" s="671"/>
      <c r="DJ24" s="671"/>
      <c r="DK24" s="718"/>
      <c r="DL24" s="717">
        <v>36497349</v>
      </c>
      <c r="DM24" s="671"/>
      <c r="DN24" s="671"/>
      <c r="DO24" s="671"/>
      <c r="DP24" s="671"/>
      <c r="DQ24" s="671"/>
      <c r="DR24" s="671"/>
      <c r="DS24" s="671"/>
      <c r="DT24" s="671"/>
      <c r="DU24" s="671"/>
      <c r="DV24" s="718"/>
      <c r="DW24" s="719">
        <v>61.5</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14675885</v>
      </c>
      <c r="S25" s="621"/>
      <c r="T25" s="621"/>
      <c r="U25" s="621"/>
      <c r="V25" s="621"/>
      <c r="W25" s="621"/>
      <c r="X25" s="621"/>
      <c r="Y25" s="622"/>
      <c r="Z25" s="673">
        <v>13.9</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17205895</v>
      </c>
      <c r="CS25" s="639"/>
      <c r="CT25" s="639"/>
      <c r="CU25" s="639"/>
      <c r="CV25" s="639"/>
      <c r="CW25" s="639"/>
      <c r="CX25" s="639"/>
      <c r="CY25" s="640"/>
      <c r="CZ25" s="623">
        <v>16.5</v>
      </c>
      <c r="DA25" s="641"/>
      <c r="DB25" s="641"/>
      <c r="DC25" s="642"/>
      <c r="DD25" s="626">
        <v>16009607</v>
      </c>
      <c r="DE25" s="639"/>
      <c r="DF25" s="639"/>
      <c r="DG25" s="639"/>
      <c r="DH25" s="639"/>
      <c r="DI25" s="639"/>
      <c r="DJ25" s="639"/>
      <c r="DK25" s="640"/>
      <c r="DL25" s="626">
        <v>15755120</v>
      </c>
      <c r="DM25" s="639"/>
      <c r="DN25" s="639"/>
      <c r="DO25" s="639"/>
      <c r="DP25" s="639"/>
      <c r="DQ25" s="639"/>
      <c r="DR25" s="639"/>
      <c r="DS25" s="639"/>
      <c r="DT25" s="639"/>
      <c r="DU25" s="639"/>
      <c r="DV25" s="640"/>
      <c r="DW25" s="643">
        <v>26.6</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12594198</v>
      </c>
      <c r="CS26" s="621"/>
      <c r="CT26" s="621"/>
      <c r="CU26" s="621"/>
      <c r="CV26" s="621"/>
      <c r="CW26" s="621"/>
      <c r="CX26" s="621"/>
      <c r="CY26" s="622"/>
      <c r="CZ26" s="623">
        <v>12.1</v>
      </c>
      <c r="DA26" s="641"/>
      <c r="DB26" s="641"/>
      <c r="DC26" s="642"/>
      <c r="DD26" s="626">
        <v>11556714</v>
      </c>
      <c r="DE26" s="621"/>
      <c r="DF26" s="621"/>
      <c r="DG26" s="621"/>
      <c r="DH26" s="621"/>
      <c r="DI26" s="621"/>
      <c r="DJ26" s="621"/>
      <c r="DK26" s="622"/>
      <c r="DL26" s="626" t="s">
        <v>280</v>
      </c>
      <c r="DM26" s="621"/>
      <c r="DN26" s="621"/>
      <c r="DO26" s="621"/>
      <c r="DP26" s="621"/>
      <c r="DQ26" s="621"/>
      <c r="DR26" s="621"/>
      <c r="DS26" s="621"/>
      <c r="DT26" s="621"/>
      <c r="DU26" s="621"/>
      <c r="DV26" s="622"/>
      <c r="DW26" s="643" t="s">
        <v>280</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9060629</v>
      </c>
      <c r="S27" s="621"/>
      <c r="T27" s="621"/>
      <c r="U27" s="621"/>
      <c r="V27" s="621"/>
      <c r="W27" s="621"/>
      <c r="X27" s="621"/>
      <c r="Y27" s="622"/>
      <c r="Z27" s="673">
        <v>8.6</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43851954</v>
      </c>
      <c r="BH27" s="621"/>
      <c r="BI27" s="621"/>
      <c r="BJ27" s="621"/>
      <c r="BK27" s="621"/>
      <c r="BL27" s="621"/>
      <c r="BM27" s="621"/>
      <c r="BN27" s="622"/>
      <c r="BO27" s="673">
        <v>100</v>
      </c>
      <c r="BP27" s="673"/>
      <c r="BQ27" s="673"/>
      <c r="BR27" s="673"/>
      <c r="BS27" s="626">
        <v>826082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24652249</v>
      </c>
      <c r="CS27" s="639"/>
      <c r="CT27" s="639"/>
      <c r="CU27" s="639"/>
      <c r="CV27" s="639"/>
      <c r="CW27" s="639"/>
      <c r="CX27" s="639"/>
      <c r="CY27" s="640"/>
      <c r="CZ27" s="623">
        <v>23.6</v>
      </c>
      <c r="DA27" s="641"/>
      <c r="DB27" s="641"/>
      <c r="DC27" s="642"/>
      <c r="DD27" s="626">
        <v>7854278</v>
      </c>
      <c r="DE27" s="639"/>
      <c r="DF27" s="639"/>
      <c r="DG27" s="639"/>
      <c r="DH27" s="639"/>
      <c r="DI27" s="639"/>
      <c r="DJ27" s="639"/>
      <c r="DK27" s="640"/>
      <c r="DL27" s="626">
        <v>7854278</v>
      </c>
      <c r="DM27" s="639"/>
      <c r="DN27" s="639"/>
      <c r="DO27" s="639"/>
      <c r="DP27" s="639"/>
      <c r="DQ27" s="639"/>
      <c r="DR27" s="639"/>
      <c r="DS27" s="639"/>
      <c r="DT27" s="639"/>
      <c r="DU27" s="639"/>
      <c r="DV27" s="640"/>
      <c r="DW27" s="643">
        <v>13.2</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382158</v>
      </c>
      <c r="S28" s="621"/>
      <c r="T28" s="621"/>
      <c r="U28" s="621"/>
      <c r="V28" s="621"/>
      <c r="W28" s="621"/>
      <c r="X28" s="621"/>
      <c r="Y28" s="622"/>
      <c r="Z28" s="673">
        <v>0.4</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13030970</v>
      </c>
      <c r="CS28" s="621"/>
      <c r="CT28" s="621"/>
      <c r="CU28" s="621"/>
      <c r="CV28" s="621"/>
      <c r="CW28" s="621"/>
      <c r="CX28" s="621"/>
      <c r="CY28" s="622"/>
      <c r="CZ28" s="623">
        <v>12.5</v>
      </c>
      <c r="DA28" s="641"/>
      <c r="DB28" s="641"/>
      <c r="DC28" s="642"/>
      <c r="DD28" s="626">
        <v>12887951</v>
      </c>
      <c r="DE28" s="621"/>
      <c r="DF28" s="621"/>
      <c r="DG28" s="621"/>
      <c r="DH28" s="621"/>
      <c r="DI28" s="621"/>
      <c r="DJ28" s="621"/>
      <c r="DK28" s="622"/>
      <c r="DL28" s="626">
        <v>12887951</v>
      </c>
      <c r="DM28" s="621"/>
      <c r="DN28" s="621"/>
      <c r="DO28" s="621"/>
      <c r="DP28" s="621"/>
      <c r="DQ28" s="621"/>
      <c r="DR28" s="621"/>
      <c r="DS28" s="621"/>
      <c r="DT28" s="621"/>
      <c r="DU28" s="621"/>
      <c r="DV28" s="622"/>
      <c r="DW28" s="643">
        <v>21.7</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47041</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13026158</v>
      </c>
      <c r="CS29" s="639"/>
      <c r="CT29" s="639"/>
      <c r="CU29" s="639"/>
      <c r="CV29" s="639"/>
      <c r="CW29" s="639"/>
      <c r="CX29" s="639"/>
      <c r="CY29" s="640"/>
      <c r="CZ29" s="623">
        <v>12.5</v>
      </c>
      <c r="DA29" s="641"/>
      <c r="DB29" s="641"/>
      <c r="DC29" s="642"/>
      <c r="DD29" s="626">
        <v>12883139</v>
      </c>
      <c r="DE29" s="639"/>
      <c r="DF29" s="639"/>
      <c r="DG29" s="639"/>
      <c r="DH29" s="639"/>
      <c r="DI29" s="639"/>
      <c r="DJ29" s="639"/>
      <c r="DK29" s="640"/>
      <c r="DL29" s="626">
        <v>12883139</v>
      </c>
      <c r="DM29" s="639"/>
      <c r="DN29" s="639"/>
      <c r="DO29" s="639"/>
      <c r="DP29" s="639"/>
      <c r="DQ29" s="639"/>
      <c r="DR29" s="639"/>
      <c r="DS29" s="639"/>
      <c r="DT29" s="639"/>
      <c r="DU29" s="639"/>
      <c r="DV29" s="640"/>
      <c r="DW29" s="643">
        <v>21.7</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1033992</v>
      </c>
      <c r="S30" s="621"/>
      <c r="T30" s="621"/>
      <c r="U30" s="621"/>
      <c r="V30" s="621"/>
      <c r="W30" s="621"/>
      <c r="X30" s="621"/>
      <c r="Y30" s="622"/>
      <c r="Z30" s="673">
        <v>1</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98.7</v>
      </c>
      <c r="BH30" s="687"/>
      <c r="BI30" s="687"/>
      <c r="BJ30" s="687"/>
      <c r="BK30" s="687"/>
      <c r="BL30" s="687"/>
      <c r="BM30" s="688">
        <v>93.9</v>
      </c>
      <c r="BN30" s="687"/>
      <c r="BO30" s="687"/>
      <c r="BP30" s="687"/>
      <c r="BQ30" s="689"/>
      <c r="BR30" s="686">
        <v>98.5</v>
      </c>
      <c r="BS30" s="687"/>
      <c r="BT30" s="687"/>
      <c r="BU30" s="687"/>
      <c r="BV30" s="687"/>
      <c r="BW30" s="687"/>
      <c r="BX30" s="688">
        <v>93.2</v>
      </c>
      <c r="BY30" s="687"/>
      <c r="BZ30" s="687"/>
      <c r="CA30" s="687"/>
      <c r="CB30" s="689"/>
      <c r="CD30" s="692"/>
      <c r="CE30" s="693"/>
      <c r="CF30" s="657" t="s">
        <v>293</v>
      </c>
      <c r="CG30" s="654"/>
      <c r="CH30" s="654"/>
      <c r="CI30" s="654"/>
      <c r="CJ30" s="654"/>
      <c r="CK30" s="654"/>
      <c r="CL30" s="654"/>
      <c r="CM30" s="654"/>
      <c r="CN30" s="654"/>
      <c r="CO30" s="654"/>
      <c r="CP30" s="654"/>
      <c r="CQ30" s="655"/>
      <c r="CR30" s="620">
        <v>11657368</v>
      </c>
      <c r="CS30" s="621"/>
      <c r="CT30" s="621"/>
      <c r="CU30" s="621"/>
      <c r="CV30" s="621"/>
      <c r="CW30" s="621"/>
      <c r="CX30" s="621"/>
      <c r="CY30" s="622"/>
      <c r="CZ30" s="623">
        <v>11.2</v>
      </c>
      <c r="DA30" s="641"/>
      <c r="DB30" s="641"/>
      <c r="DC30" s="642"/>
      <c r="DD30" s="626">
        <v>11514349</v>
      </c>
      <c r="DE30" s="621"/>
      <c r="DF30" s="621"/>
      <c r="DG30" s="621"/>
      <c r="DH30" s="621"/>
      <c r="DI30" s="621"/>
      <c r="DJ30" s="621"/>
      <c r="DK30" s="622"/>
      <c r="DL30" s="626">
        <v>11514349</v>
      </c>
      <c r="DM30" s="621"/>
      <c r="DN30" s="621"/>
      <c r="DO30" s="621"/>
      <c r="DP30" s="621"/>
      <c r="DQ30" s="621"/>
      <c r="DR30" s="621"/>
      <c r="DS30" s="621"/>
      <c r="DT30" s="621"/>
      <c r="DU30" s="621"/>
      <c r="DV30" s="622"/>
      <c r="DW30" s="643">
        <v>19.399999999999999</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1815845</v>
      </c>
      <c r="S31" s="621"/>
      <c r="T31" s="621"/>
      <c r="U31" s="621"/>
      <c r="V31" s="621"/>
      <c r="W31" s="621"/>
      <c r="X31" s="621"/>
      <c r="Y31" s="622"/>
      <c r="Z31" s="673">
        <v>1.7</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98.7</v>
      </c>
      <c r="BH31" s="639"/>
      <c r="BI31" s="639"/>
      <c r="BJ31" s="639"/>
      <c r="BK31" s="639"/>
      <c r="BL31" s="639"/>
      <c r="BM31" s="675">
        <v>95.2</v>
      </c>
      <c r="BN31" s="685"/>
      <c r="BO31" s="685"/>
      <c r="BP31" s="685"/>
      <c r="BQ31" s="649"/>
      <c r="BR31" s="684">
        <v>98.6</v>
      </c>
      <c r="BS31" s="639"/>
      <c r="BT31" s="639"/>
      <c r="BU31" s="639"/>
      <c r="BV31" s="639"/>
      <c r="BW31" s="639"/>
      <c r="BX31" s="675">
        <v>94.9</v>
      </c>
      <c r="BY31" s="685"/>
      <c r="BZ31" s="685"/>
      <c r="CA31" s="685"/>
      <c r="CB31" s="649"/>
      <c r="CD31" s="692"/>
      <c r="CE31" s="693"/>
      <c r="CF31" s="657" t="s">
        <v>297</v>
      </c>
      <c r="CG31" s="654"/>
      <c r="CH31" s="654"/>
      <c r="CI31" s="654"/>
      <c r="CJ31" s="654"/>
      <c r="CK31" s="654"/>
      <c r="CL31" s="654"/>
      <c r="CM31" s="654"/>
      <c r="CN31" s="654"/>
      <c r="CO31" s="654"/>
      <c r="CP31" s="654"/>
      <c r="CQ31" s="655"/>
      <c r="CR31" s="620">
        <v>1368790</v>
      </c>
      <c r="CS31" s="639"/>
      <c r="CT31" s="639"/>
      <c r="CU31" s="639"/>
      <c r="CV31" s="639"/>
      <c r="CW31" s="639"/>
      <c r="CX31" s="639"/>
      <c r="CY31" s="640"/>
      <c r="CZ31" s="623">
        <v>1.3</v>
      </c>
      <c r="DA31" s="641"/>
      <c r="DB31" s="641"/>
      <c r="DC31" s="642"/>
      <c r="DD31" s="626">
        <v>1368790</v>
      </c>
      <c r="DE31" s="639"/>
      <c r="DF31" s="639"/>
      <c r="DG31" s="639"/>
      <c r="DH31" s="639"/>
      <c r="DI31" s="639"/>
      <c r="DJ31" s="639"/>
      <c r="DK31" s="640"/>
      <c r="DL31" s="626">
        <v>1368790</v>
      </c>
      <c r="DM31" s="639"/>
      <c r="DN31" s="639"/>
      <c r="DO31" s="639"/>
      <c r="DP31" s="639"/>
      <c r="DQ31" s="639"/>
      <c r="DR31" s="639"/>
      <c r="DS31" s="639"/>
      <c r="DT31" s="639"/>
      <c r="DU31" s="639"/>
      <c r="DV31" s="640"/>
      <c r="DW31" s="643">
        <v>2.2999999999999998</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3382445</v>
      </c>
      <c r="S32" s="621"/>
      <c r="T32" s="621"/>
      <c r="U32" s="621"/>
      <c r="V32" s="621"/>
      <c r="W32" s="621"/>
      <c r="X32" s="621"/>
      <c r="Y32" s="622"/>
      <c r="Z32" s="673">
        <v>3.2</v>
      </c>
      <c r="AA32" s="673"/>
      <c r="AB32" s="673"/>
      <c r="AC32" s="673"/>
      <c r="AD32" s="674">
        <v>804</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98.6</v>
      </c>
      <c r="BH32" s="605"/>
      <c r="BI32" s="605"/>
      <c r="BJ32" s="605"/>
      <c r="BK32" s="605"/>
      <c r="BL32" s="605"/>
      <c r="BM32" s="668">
        <v>92.1</v>
      </c>
      <c r="BN32" s="605"/>
      <c r="BO32" s="605"/>
      <c r="BP32" s="605"/>
      <c r="BQ32" s="662"/>
      <c r="BR32" s="683">
        <v>98.3</v>
      </c>
      <c r="BS32" s="605"/>
      <c r="BT32" s="605"/>
      <c r="BU32" s="605"/>
      <c r="BV32" s="605"/>
      <c r="BW32" s="605"/>
      <c r="BX32" s="668">
        <v>91.1</v>
      </c>
      <c r="BY32" s="605"/>
      <c r="BZ32" s="605"/>
      <c r="CA32" s="605"/>
      <c r="CB32" s="662"/>
      <c r="CD32" s="694"/>
      <c r="CE32" s="695"/>
      <c r="CF32" s="657" t="s">
        <v>300</v>
      </c>
      <c r="CG32" s="654"/>
      <c r="CH32" s="654"/>
      <c r="CI32" s="654"/>
      <c r="CJ32" s="654"/>
      <c r="CK32" s="654"/>
      <c r="CL32" s="654"/>
      <c r="CM32" s="654"/>
      <c r="CN32" s="654"/>
      <c r="CO32" s="654"/>
      <c r="CP32" s="654"/>
      <c r="CQ32" s="655"/>
      <c r="CR32" s="620">
        <v>4812</v>
      </c>
      <c r="CS32" s="621"/>
      <c r="CT32" s="621"/>
      <c r="CU32" s="621"/>
      <c r="CV32" s="621"/>
      <c r="CW32" s="621"/>
      <c r="CX32" s="621"/>
      <c r="CY32" s="622"/>
      <c r="CZ32" s="623">
        <v>0</v>
      </c>
      <c r="DA32" s="641"/>
      <c r="DB32" s="641"/>
      <c r="DC32" s="642"/>
      <c r="DD32" s="626">
        <v>4812</v>
      </c>
      <c r="DE32" s="621"/>
      <c r="DF32" s="621"/>
      <c r="DG32" s="621"/>
      <c r="DH32" s="621"/>
      <c r="DI32" s="621"/>
      <c r="DJ32" s="621"/>
      <c r="DK32" s="622"/>
      <c r="DL32" s="626">
        <v>4812</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13031495</v>
      </c>
      <c r="S33" s="621"/>
      <c r="T33" s="621"/>
      <c r="U33" s="621"/>
      <c r="V33" s="621"/>
      <c r="W33" s="621"/>
      <c r="X33" s="621"/>
      <c r="Y33" s="622"/>
      <c r="Z33" s="673">
        <v>12.3</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37171289</v>
      </c>
      <c r="CS33" s="639"/>
      <c r="CT33" s="639"/>
      <c r="CU33" s="639"/>
      <c r="CV33" s="639"/>
      <c r="CW33" s="639"/>
      <c r="CX33" s="639"/>
      <c r="CY33" s="640"/>
      <c r="CZ33" s="623">
        <v>35.6</v>
      </c>
      <c r="DA33" s="641"/>
      <c r="DB33" s="641"/>
      <c r="DC33" s="642"/>
      <c r="DD33" s="626">
        <v>27785512</v>
      </c>
      <c r="DE33" s="639"/>
      <c r="DF33" s="639"/>
      <c r="DG33" s="639"/>
      <c r="DH33" s="639"/>
      <c r="DI33" s="639"/>
      <c r="DJ33" s="639"/>
      <c r="DK33" s="640"/>
      <c r="DL33" s="626">
        <v>20825285</v>
      </c>
      <c r="DM33" s="639"/>
      <c r="DN33" s="639"/>
      <c r="DO33" s="639"/>
      <c r="DP33" s="639"/>
      <c r="DQ33" s="639"/>
      <c r="DR33" s="639"/>
      <c r="DS33" s="639"/>
      <c r="DT33" s="639"/>
      <c r="DU33" s="639"/>
      <c r="DV33" s="640"/>
      <c r="DW33" s="643">
        <v>35.1</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13761061</v>
      </c>
      <c r="CS34" s="621"/>
      <c r="CT34" s="621"/>
      <c r="CU34" s="621"/>
      <c r="CV34" s="621"/>
      <c r="CW34" s="621"/>
      <c r="CX34" s="621"/>
      <c r="CY34" s="622"/>
      <c r="CZ34" s="623">
        <v>13.2</v>
      </c>
      <c r="DA34" s="641"/>
      <c r="DB34" s="641"/>
      <c r="DC34" s="642"/>
      <c r="DD34" s="626">
        <v>11194965</v>
      </c>
      <c r="DE34" s="621"/>
      <c r="DF34" s="621"/>
      <c r="DG34" s="621"/>
      <c r="DH34" s="621"/>
      <c r="DI34" s="621"/>
      <c r="DJ34" s="621"/>
      <c r="DK34" s="622"/>
      <c r="DL34" s="626">
        <v>8481719</v>
      </c>
      <c r="DM34" s="621"/>
      <c r="DN34" s="621"/>
      <c r="DO34" s="621"/>
      <c r="DP34" s="621"/>
      <c r="DQ34" s="621"/>
      <c r="DR34" s="621"/>
      <c r="DS34" s="621"/>
      <c r="DT34" s="621"/>
      <c r="DU34" s="621"/>
      <c r="DV34" s="622"/>
      <c r="DW34" s="643">
        <v>14.3</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4076795</v>
      </c>
      <c r="S35" s="621"/>
      <c r="T35" s="621"/>
      <c r="U35" s="621"/>
      <c r="V35" s="621"/>
      <c r="W35" s="621"/>
      <c r="X35" s="621"/>
      <c r="Y35" s="622"/>
      <c r="Z35" s="673">
        <v>3.9</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13730307</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-1784767</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1037585</v>
      </c>
      <c r="CS35" s="639"/>
      <c r="CT35" s="639"/>
      <c r="CU35" s="639"/>
      <c r="CV35" s="639"/>
      <c r="CW35" s="639"/>
      <c r="CX35" s="639"/>
      <c r="CY35" s="640"/>
      <c r="CZ35" s="623">
        <v>1</v>
      </c>
      <c r="DA35" s="641"/>
      <c r="DB35" s="641"/>
      <c r="DC35" s="642"/>
      <c r="DD35" s="626">
        <v>879752</v>
      </c>
      <c r="DE35" s="639"/>
      <c r="DF35" s="639"/>
      <c r="DG35" s="639"/>
      <c r="DH35" s="639"/>
      <c r="DI35" s="639"/>
      <c r="DJ35" s="639"/>
      <c r="DK35" s="640"/>
      <c r="DL35" s="626">
        <v>879752</v>
      </c>
      <c r="DM35" s="639"/>
      <c r="DN35" s="639"/>
      <c r="DO35" s="639"/>
      <c r="DP35" s="639"/>
      <c r="DQ35" s="639"/>
      <c r="DR35" s="639"/>
      <c r="DS35" s="639"/>
      <c r="DT35" s="639"/>
      <c r="DU35" s="639"/>
      <c r="DV35" s="640"/>
      <c r="DW35" s="643">
        <v>1.5</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105657739</v>
      </c>
      <c r="S36" s="661"/>
      <c r="T36" s="661"/>
      <c r="U36" s="661"/>
      <c r="V36" s="661"/>
      <c r="W36" s="661"/>
      <c r="X36" s="661"/>
      <c r="Y36" s="664"/>
      <c r="Z36" s="665">
        <v>100</v>
      </c>
      <c r="AA36" s="665"/>
      <c r="AB36" s="665"/>
      <c r="AC36" s="665"/>
      <c r="AD36" s="666">
        <v>55250123</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3958000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-2297624</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10241708</v>
      </c>
      <c r="CS36" s="621"/>
      <c r="CT36" s="621"/>
      <c r="CU36" s="621"/>
      <c r="CV36" s="621"/>
      <c r="CW36" s="621"/>
      <c r="CX36" s="621"/>
      <c r="CY36" s="622"/>
      <c r="CZ36" s="623">
        <v>9.8000000000000007</v>
      </c>
      <c r="DA36" s="641"/>
      <c r="DB36" s="641"/>
      <c r="DC36" s="642"/>
      <c r="DD36" s="626">
        <v>6928447</v>
      </c>
      <c r="DE36" s="621"/>
      <c r="DF36" s="621"/>
      <c r="DG36" s="621"/>
      <c r="DH36" s="621"/>
      <c r="DI36" s="621"/>
      <c r="DJ36" s="621"/>
      <c r="DK36" s="622"/>
      <c r="DL36" s="626">
        <v>4808141</v>
      </c>
      <c r="DM36" s="621"/>
      <c r="DN36" s="621"/>
      <c r="DO36" s="621"/>
      <c r="DP36" s="621"/>
      <c r="DQ36" s="621"/>
      <c r="DR36" s="621"/>
      <c r="DS36" s="621"/>
      <c r="DT36" s="621"/>
      <c r="DU36" s="621"/>
      <c r="DV36" s="622"/>
      <c r="DW36" s="643">
        <v>8.1</v>
      </c>
      <c r="DX36" s="644"/>
      <c r="DY36" s="644"/>
      <c r="DZ36" s="644"/>
      <c r="EA36" s="644"/>
      <c r="EB36" s="644"/>
      <c r="EC36" s="645"/>
    </row>
    <row r="37" spans="2:133" ht="11.25" customHeight="1">
      <c r="AQ37" s="646" t="s">
        <v>315</v>
      </c>
      <c r="AR37" s="647"/>
      <c r="AS37" s="647"/>
      <c r="AT37" s="647"/>
      <c r="AU37" s="647"/>
      <c r="AV37" s="647"/>
      <c r="AW37" s="647"/>
      <c r="AX37" s="647"/>
      <c r="AY37" s="648"/>
      <c r="AZ37" s="620">
        <v>293705</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32213</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469314</v>
      </c>
      <c r="CS37" s="639"/>
      <c r="CT37" s="639"/>
      <c r="CU37" s="639"/>
      <c r="CV37" s="639"/>
      <c r="CW37" s="639"/>
      <c r="CX37" s="639"/>
      <c r="CY37" s="640"/>
      <c r="CZ37" s="623">
        <v>0.4</v>
      </c>
      <c r="DA37" s="641"/>
      <c r="DB37" s="641"/>
      <c r="DC37" s="642"/>
      <c r="DD37" s="626">
        <v>454814</v>
      </c>
      <c r="DE37" s="639"/>
      <c r="DF37" s="639"/>
      <c r="DG37" s="639"/>
      <c r="DH37" s="639"/>
      <c r="DI37" s="639"/>
      <c r="DJ37" s="639"/>
      <c r="DK37" s="640"/>
      <c r="DL37" s="626">
        <v>454814</v>
      </c>
      <c r="DM37" s="639"/>
      <c r="DN37" s="639"/>
      <c r="DO37" s="639"/>
      <c r="DP37" s="639"/>
      <c r="DQ37" s="639"/>
      <c r="DR37" s="639"/>
      <c r="DS37" s="639"/>
      <c r="DT37" s="639"/>
      <c r="DU37" s="639"/>
      <c r="DV37" s="640"/>
      <c r="DW37" s="643">
        <v>0.8</v>
      </c>
      <c r="DX37" s="644"/>
      <c r="DY37" s="644"/>
      <c r="DZ37" s="644"/>
      <c r="EA37" s="644"/>
      <c r="EB37" s="644"/>
      <c r="EC37" s="645"/>
    </row>
    <row r="38" spans="2:133" ht="11.25" customHeight="1">
      <c r="AQ38" s="646" t="s">
        <v>318</v>
      </c>
      <c r="AR38" s="647"/>
      <c r="AS38" s="647"/>
      <c r="AT38" s="647"/>
      <c r="AU38" s="647"/>
      <c r="AV38" s="647"/>
      <c r="AW38" s="647"/>
      <c r="AX38" s="647"/>
      <c r="AY38" s="648"/>
      <c r="AZ38" s="620">
        <v>255881</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50818</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10029573</v>
      </c>
      <c r="CS38" s="621"/>
      <c r="CT38" s="621"/>
      <c r="CU38" s="621"/>
      <c r="CV38" s="621"/>
      <c r="CW38" s="621"/>
      <c r="CX38" s="621"/>
      <c r="CY38" s="622"/>
      <c r="CZ38" s="623">
        <v>9.6</v>
      </c>
      <c r="DA38" s="641"/>
      <c r="DB38" s="641"/>
      <c r="DC38" s="642"/>
      <c r="DD38" s="626">
        <v>8551203</v>
      </c>
      <c r="DE38" s="621"/>
      <c r="DF38" s="621"/>
      <c r="DG38" s="621"/>
      <c r="DH38" s="621"/>
      <c r="DI38" s="621"/>
      <c r="DJ38" s="621"/>
      <c r="DK38" s="622"/>
      <c r="DL38" s="626">
        <v>6655673</v>
      </c>
      <c r="DM38" s="621"/>
      <c r="DN38" s="621"/>
      <c r="DO38" s="621"/>
      <c r="DP38" s="621"/>
      <c r="DQ38" s="621"/>
      <c r="DR38" s="621"/>
      <c r="DS38" s="621"/>
      <c r="DT38" s="621"/>
      <c r="DU38" s="621"/>
      <c r="DV38" s="622"/>
      <c r="DW38" s="643">
        <v>11.2</v>
      </c>
      <c r="DX38" s="644"/>
      <c r="DY38" s="644"/>
      <c r="DZ38" s="644"/>
      <c r="EA38" s="644"/>
      <c r="EB38" s="644"/>
      <c r="EC38" s="645"/>
    </row>
    <row r="39" spans="2:133" ht="11.25" customHeight="1">
      <c r="AQ39" s="646" t="s">
        <v>321</v>
      </c>
      <c r="AR39" s="647"/>
      <c r="AS39" s="647"/>
      <c r="AT39" s="647"/>
      <c r="AU39" s="647"/>
      <c r="AV39" s="647"/>
      <c r="AW39" s="647"/>
      <c r="AX39" s="647"/>
      <c r="AY39" s="648"/>
      <c r="AZ39" s="620">
        <v>183100</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110</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111098</v>
      </c>
      <c r="CS39" s="639"/>
      <c r="CT39" s="639"/>
      <c r="CU39" s="639"/>
      <c r="CV39" s="639"/>
      <c r="CW39" s="639"/>
      <c r="CX39" s="639"/>
      <c r="CY39" s="640"/>
      <c r="CZ39" s="623">
        <v>0.1</v>
      </c>
      <c r="DA39" s="641"/>
      <c r="DB39" s="641"/>
      <c r="DC39" s="642"/>
      <c r="DD39" s="626">
        <v>102305</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2041278</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103</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1990264</v>
      </c>
      <c r="CS40" s="621"/>
      <c r="CT40" s="621"/>
      <c r="CU40" s="621"/>
      <c r="CV40" s="621"/>
      <c r="CW40" s="621"/>
      <c r="CX40" s="621"/>
      <c r="CY40" s="622"/>
      <c r="CZ40" s="623">
        <v>1.9</v>
      </c>
      <c r="DA40" s="641"/>
      <c r="DB40" s="641"/>
      <c r="DC40" s="642"/>
      <c r="DD40" s="626">
        <v>128840</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6998343</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334</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12287281</v>
      </c>
      <c r="CS42" s="621"/>
      <c r="CT42" s="621"/>
      <c r="CU42" s="621"/>
      <c r="CV42" s="621"/>
      <c r="CW42" s="621"/>
      <c r="CX42" s="621"/>
      <c r="CY42" s="622"/>
      <c r="CZ42" s="623">
        <v>11.8</v>
      </c>
      <c r="DA42" s="624"/>
      <c r="DB42" s="624"/>
      <c r="DC42" s="625"/>
      <c r="DD42" s="626">
        <v>1428573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219738</v>
      </c>
      <c r="CS43" s="639"/>
      <c r="CT43" s="639"/>
      <c r="CU43" s="639"/>
      <c r="CV43" s="639"/>
      <c r="CW43" s="639"/>
      <c r="CX43" s="639"/>
      <c r="CY43" s="640"/>
      <c r="CZ43" s="623">
        <v>0.2</v>
      </c>
      <c r="DA43" s="641"/>
      <c r="DB43" s="641"/>
      <c r="DC43" s="642"/>
      <c r="DD43" s="626">
        <v>108134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12283584</v>
      </c>
      <c r="CS44" s="621"/>
      <c r="CT44" s="621"/>
      <c r="CU44" s="621"/>
      <c r="CV44" s="621"/>
      <c r="CW44" s="621"/>
      <c r="CX44" s="621"/>
      <c r="CY44" s="622"/>
      <c r="CZ44" s="623">
        <v>11.8</v>
      </c>
      <c r="DA44" s="624"/>
      <c r="DB44" s="624"/>
      <c r="DC44" s="625"/>
      <c r="DD44" s="626">
        <v>1426097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7026858</v>
      </c>
      <c r="CS45" s="639"/>
      <c r="CT45" s="639"/>
      <c r="CU45" s="639"/>
      <c r="CV45" s="639"/>
      <c r="CW45" s="639"/>
      <c r="CX45" s="639"/>
      <c r="CY45" s="640"/>
      <c r="CZ45" s="623">
        <v>6.7</v>
      </c>
      <c r="DA45" s="641"/>
      <c r="DB45" s="641"/>
      <c r="DC45" s="642"/>
      <c r="DD45" s="626">
        <v>328000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4319418</v>
      </c>
      <c r="CS46" s="621"/>
      <c r="CT46" s="621"/>
      <c r="CU46" s="621"/>
      <c r="CV46" s="621"/>
      <c r="CW46" s="621"/>
      <c r="CX46" s="621"/>
      <c r="CY46" s="622"/>
      <c r="CZ46" s="623">
        <v>4.0999999999999996</v>
      </c>
      <c r="DA46" s="624"/>
      <c r="DB46" s="624"/>
      <c r="DC46" s="625"/>
      <c r="DD46" s="626">
        <v>1082101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3697</v>
      </c>
      <c r="CS47" s="639"/>
      <c r="CT47" s="639"/>
      <c r="CU47" s="639"/>
      <c r="CV47" s="639"/>
      <c r="CW47" s="639"/>
      <c r="CX47" s="639"/>
      <c r="CY47" s="640"/>
      <c r="CZ47" s="623">
        <v>0</v>
      </c>
      <c r="DA47" s="641"/>
      <c r="DB47" s="641"/>
      <c r="DC47" s="642"/>
      <c r="DD47" s="626">
        <v>2476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104347684</v>
      </c>
      <c r="CS49" s="605"/>
      <c r="CT49" s="605"/>
      <c r="CU49" s="605"/>
      <c r="CV49" s="605"/>
      <c r="CW49" s="605"/>
      <c r="CX49" s="605"/>
      <c r="CY49" s="606"/>
      <c r="CZ49" s="607">
        <v>100</v>
      </c>
      <c r="DA49" s="608"/>
      <c r="DB49" s="608"/>
      <c r="DC49" s="609"/>
      <c r="DD49" s="610">
        <v>65965921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111421</v>
      </c>
      <c r="R7" s="1134"/>
      <c r="S7" s="1134"/>
      <c r="T7" s="1134"/>
      <c r="U7" s="1134"/>
      <c r="V7" s="1134">
        <v>110138</v>
      </c>
      <c r="W7" s="1134"/>
      <c r="X7" s="1134"/>
      <c r="Y7" s="1134"/>
      <c r="Z7" s="1134"/>
      <c r="AA7" s="1134">
        <v>1283</v>
      </c>
      <c r="AB7" s="1134"/>
      <c r="AC7" s="1134"/>
      <c r="AD7" s="1134"/>
      <c r="AE7" s="1135"/>
      <c r="AF7" s="1136">
        <v>749</v>
      </c>
      <c r="AG7" s="1137"/>
      <c r="AH7" s="1137"/>
      <c r="AI7" s="1137"/>
      <c r="AJ7" s="1138"/>
      <c r="AK7" s="1120">
        <v>1034</v>
      </c>
      <c r="AL7" s="1121"/>
      <c r="AM7" s="1121"/>
      <c r="AN7" s="1121"/>
      <c r="AO7" s="1121"/>
      <c r="AP7" s="1121">
        <v>149170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554</v>
      </c>
      <c r="BT7" s="1125"/>
      <c r="BU7" s="1125"/>
      <c r="BV7" s="1125"/>
      <c r="BW7" s="1125"/>
      <c r="BX7" s="1125"/>
      <c r="BY7" s="1125"/>
      <c r="BZ7" s="1125"/>
      <c r="CA7" s="1125"/>
      <c r="CB7" s="1125"/>
      <c r="CC7" s="1125"/>
      <c r="CD7" s="1125"/>
      <c r="CE7" s="1125"/>
      <c r="CF7" s="1125"/>
      <c r="CG7" s="1126"/>
      <c r="CH7" s="1117">
        <v>1</v>
      </c>
      <c r="CI7" s="1118"/>
      <c r="CJ7" s="1118"/>
      <c r="CK7" s="1118"/>
      <c r="CL7" s="1119"/>
      <c r="CM7" s="1117">
        <v>270</v>
      </c>
      <c r="CN7" s="1118"/>
      <c r="CO7" s="1118"/>
      <c r="CP7" s="1118"/>
      <c r="CQ7" s="1119"/>
      <c r="CR7" s="1117">
        <v>256</v>
      </c>
      <c r="CS7" s="1118"/>
      <c r="CT7" s="1118"/>
      <c r="CU7" s="1118"/>
      <c r="CV7" s="1119"/>
      <c r="CW7" s="1117" t="s">
        <v>575</v>
      </c>
      <c r="CX7" s="1118"/>
      <c r="CY7" s="1118"/>
      <c r="CZ7" s="1118"/>
      <c r="DA7" s="1119"/>
      <c r="DB7" s="1117" t="s">
        <v>576</v>
      </c>
      <c r="DC7" s="1118"/>
      <c r="DD7" s="1118"/>
      <c r="DE7" s="1118"/>
      <c r="DF7" s="1119"/>
      <c r="DG7" s="1117" t="s">
        <v>576</v>
      </c>
      <c r="DH7" s="1118"/>
      <c r="DI7" s="1118"/>
      <c r="DJ7" s="1118"/>
      <c r="DK7" s="1119"/>
      <c r="DL7" s="1117" t="s">
        <v>492</v>
      </c>
      <c r="DM7" s="1118"/>
      <c r="DN7" s="1118"/>
      <c r="DO7" s="1118"/>
      <c r="DP7" s="1119"/>
      <c r="DQ7" s="1117" t="s">
        <v>492</v>
      </c>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1194</v>
      </c>
      <c r="R8" s="1073"/>
      <c r="S8" s="1073"/>
      <c r="T8" s="1073"/>
      <c r="U8" s="1073"/>
      <c r="V8" s="1073">
        <v>1194</v>
      </c>
      <c r="W8" s="1073"/>
      <c r="X8" s="1073"/>
      <c r="Y8" s="1073"/>
      <c r="Z8" s="1073"/>
      <c r="AA8" s="1073">
        <v>0</v>
      </c>
      <c r="AB8" s="1073"/>
      <c r="AC8" s="1073"/>
      <c r="AD8" s="1073"/>
      <c r="AE8" s="1074"/>
      <c r="AF8" s="1048">
        <v>0</v>
      </c>
      <c r="AG8" s="1049"/>
      <c r="AH8" s="1049"/>
      <c r="AI8" s="1049"/>
      <c r="AJ8" s="1050"/>
      <c r="AK8" s="1115">
        <v>551</v>
      </c>
      <c r="AL8" s="1116"/>
      <c r="AM8" s="1116"/>
      <c r="AN8" s="1116"/>
      <c r="AO8" s="1116"/>
      <c r="AP8" s="1116">
        <v>4599</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555</v>
      </c>
      <c r="BT8" s="1044"/>
      <c r="BU8" s="1044"/>
      <c r="BV8" s="1044"/>
      <c r="BW8" s="1044"/>
      <c r="BX8" s="1044"/>
      <c r="BY8" s="1044"/>
      <c r="BZ8" s="1044"/>
      <c r="CA8" s="1044"/>
      <c r="CB8" s="1044"/>
      <c r="CC8" s="1044"/>
      <c r="CD8" s="1044"/>
      <c r="CE8" s="1044"/>
      <c r="CF8" s="1044"/>
      <c r="CG8" s="1045"/>
      <c r="CH8" s="1018">
        <v>5</v>
      </c>
      <c r="CI8" s="1019"/>
      <c r="CJ8" s="1019"/>
      <c r="CK8" s="1019"/>
      <c r="CL8" s="1020"/>
      <c r="CM8" s="1018">
        <v>719</v>
      </c>
      <c r="CN8" s="1019"/>
      <c r="CO8" s="1019"/>
      <c r="CP8" s="1019"/>
      <c r="CQ8" s="1020"/>
      <c r="CR8" s="1018">
        <v>65</v>
      </c>
      <c r="CS8" s="1019"/>
      <c r="CT8" s="1019"/>
      <c r="CU8" s="1019"/>
      <c r="CV8" s="1020"/>
      <c r="CW8" s="1018" t="s">
        <v>575</v>
      </c>
      <c r="CX8" s="1019"/>
      <c r="CY8" s="1019"/>
      <c r="CZ8" s="1019"/>
      <c r="DA8" s="1020"/>
      <c r="DB8" s="1018" t="s">
        <v>576</v>
      </c>
      <c r="DC8" s="1019"/>
      <c r="DD8" s="1019"/>
      <c r="DE8" s="1019"/>
      <c r="DF8" s="1020"/>
      <c r="DG8" s="1018" t="s">
        <v>577</v>
      </c>
      <c r="DH8" s="1019"/>
      <c r="DI8" s="1019"/>
      <c r="DJ8" s="1019"/>
      <c r="DK8" s="1020"/>
      <c r="DL8" s="1018" t="s">
        <v>492</v>
      </c>
      <c r="DM8" s="1019"/>
      <c r="DN8" s="1019"/>
      <c r="DO8" s="1019"/>
      <c r="DP8" s="1020"/>
      <c r="DQ8" s="1018" t="s">
        <v>492</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556</v>
      </c>
      <c r="BT9" s="1044"/>
      <c r="BU9" s="1044"/>
      <c r="BV9" s="1044"/>
      <c r="BW9" s="1044"/>
      <c r="BX9" s="1044"/>
      <c r="BY9" s="1044"/>
      <c r="BZ9" s="1044"/>
      <c r="CA9" s="1044"/>
      <c r="CB9" s="1044"/>
      <c r="CC9" s="1044"/>
      <c r="CD9" s="1044"/>
      <c r="CE9" s="1044"/>
      <c r="CF9" s="1044"/>
      <c r="CG9" s="1045"/>
      <c r="CH9" s="1018">
        <v>-2</v>
      </c>
      <c r="CI9" s="1019"/>
      <c r="CJ9" s="1019"/>
      <c r="CK9" s="1019"/>
      <c r="CL9" s="1020"/>
      <c r="CM9" s="1018">
        <v>428</v>
      </c>
      <c r="CN9" s="1019"/>
      <c r="CO9" s="1019"/>
      <c r="CP9" s="1019"/>
      <c r="CQ9" s="1020"/>
      <c r="CR9" s="1018">
        <v>350</v>
      </c>
      <c r="CS9" s="1019"/>
      <c r="CT9" s="1019"/>
      <c r="CU9" s="1019"/>
      <c r="CV9" s="1020"/>
      <c r="CW9" s="1018">
        <v>37</v>
      </c>
      <c r="CX9" s="1019"/>
      <c r="CY9" s="1019"/>
      <c r="CZ9" s="1019"/>
      <c r="DA9" s="1020"/>
      <c r="DB9" s="1018" t="s">
        <v>577</v>
      </c>
      <c r="DC9" s="1019"/>
      <c r="DD9" s="1019"/>
      <c r="DE9" s="1019"/>
      <c r="DF9" s="1020"/>
      <c r="DG9" s="1018" t="s">
        <v>577</v>
      </c>
      <c r="DH9" s="1019"/>
      <c r="DI9" s="1019"/>
      <c r="DJ9" s="1019"/>
      <c r="DK9" s="1020"/>
      <c r="DL9" s="1018" t="s">
        <v>492</v>
      </c>
      <c r="DM9" s="1019"/>
      <c r="DN9" s="1019"/>
      <c r="DO9" s="1019"/>
      <c r="DP9" s="1020"/>
      <c r="DQ9" s="1018" t="s">
        <v>492</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557</v>
      </c>
      <c r="BT10" s="1044"/>
      <c r="BU10" s="1044"/>
      <c r="BV10" s="1044"/>
      <c r="BW10" s="1044"/>
      <c r="BX10" s="1044"/>
      <c r="BY10" s="1044"/>
      <c r="BZ10" s="1044"/>
      <c r="CA10" s="1044"/>
      <c r="CB10" s="1044"/>
      <c r="CC10" s="1044"/>
      <c r="CD10" s="1044"/>
      <c r="CE10" s="1044"/>
      <c r="CF10" s="1044"/>
      <c r="CG10" s="1045"/>
      <c r="CH10" s="1018">
        <v>2</v>
      </c>
      <c r="CI10" s="1019"/>
      <c r="CJ10" s="1019"/>
      <c r="CK10" s="1019"/>
      <c r="CL10" s="1020"/>
      <c r="CM10" s="1018">
        <v>109</v>
      </c>
      <c r="CN10" s="1019"/>
      <c r="CO10" s="1019"/>
      <c r="CP10" s="1019"/>
      <c r="CQ10" s="1020"/>
      <c r="CR10" s="1018">
        <v>30</v>
      </c>
      <c r="CS10" s="1019"/>
      <c r="CT10" s="1019"/>
      <c r="CU10" s="1019"/>
      <c r="CV10" s="1020"/>
      <c r="CW10" s="1018">
        <v>64</v>
      </c>
      <c r="CX10" s="1019"/>
      <c r="CY10" s="1019"/>
      <c r="CZ10" s="1019"/>
      <c r="DA10" s="1020"/>
      <c r="DB10" s="1018" t="s">
        <v>576</v>
      </c>
      <c r="DC10" s="1019"/>
      <c r="DD10" s="1019"/>
      <c r="DE10" s="1019"/>
      <c r="DF10" s="1020"/>
      <c r="DG10" s="1018" t="s">
        <v>576</v>
      </c>
      <c r="DH10" s="1019"/>
      <c r="DI10" s="1019"/>
      <c r="DJ10" s="1019"/>
      <c r="DK10" s="1020"/>
      <c r="DL10" s="1018" t="s">
        <v>492</v>
      </c>
      <c r="DM10" s="1019"/>
      <c r="DN10" s="1019"/>
      <c r="DO10" s="1019"/>
      <c r="DP10" s="1020"/>
      <c r="DQ10" s="1018" t="s">
        <v>492</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558</v>
      </c>
      <c r="BT11" s="1044"/>
      <c r="BU11" s="1044"/>
      <c r="BV11" s="1044"/>
      <c r="BW11" s="1044"/>
      <c r="BX11" s="1044"/>
      <c r="BY11" s="1044"/>
      <c r="BZ11" s="1044"/>
      <c r="CA11" s="1044"/>
      <c r="CB11" s="1044"/>
      <c r="CC11" s="1044"/>
      <c r="CD11" s="1044"/>
      <c r="CE11" s="1044"/>
      <c r="CF11" s="1044"/>
      <c r="CG11" s="1045"/>
      <c r="CH11" s="1018">
        <v>0</v>
      </c>
      <c r="CI11" s="1019"/>
      <c r="CJ11" s="1019"/>
      <c r="CK11" s="1019"/>
      <c r="CL11" s="1020"/>
      <c r="CM11" s="1018">
        <v>131</v>
      </c>
      <c r="CN11" s="1019"/>
      <c r="CO11" s="1019"/>
      <c r="CP11" s="1019"/>
      <c r="CQ11" s="1020"/>
      <c r="CR11" s="1018">
        <v>5</v>
      </c>
      <c r="CS11" s="1019"/>
      <c r="CT11" s="1019"/>
      <c r="CU11" s="1019"/>
      <c r="CV11" s="1020"/>
      <c r="CW11" s="1018" t="s">
        <v>575</v>
      </c>
      <c r="CX11" s="1019"/>
      <c r="CY11" s="1019"/>
      <c r="CZ11" s="1019"/>
      <c r="DA11" s="1020"/>
      <c r="DB11" s="1018" t="s">
        <v>576</v>
      </c>
      <c r="DC11" s="1019"/>
      <c r="DD11" s="1019"/>
      <c r="DE11" s="1019"/>
      <c r="DF11" s="1020"/>
      <c r="DG11" s="1018" t="s">
        <v>576</v>
      </c>
      <c r="DH11" s="1019"/>
      <c r="DI11" s="1019"/>
      <c r="DJ11" s="1019"/>
      <c r="DK11" s="1020"/>
      <c r="DL11" s="1018" t="s">
        <v>492</v>
      </c>
      <c r="DM11" s="1019"/>
      <c r="DN11" s="1019"/>
      <c r="DO11" s="1019"/>
      <c r="DP11" s="1020"/>
      <c r="DQ11" s="1018" t="s">
        <v>492</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559</v>
      </c>
      <c r="BT12" s="1044"/>
      <c r="BU12" s="1044"/>
      <c r="BV12" s="1044"/>
      <c r="BW12" s="1044"/>
      <c r="BX12" s="1044"/>
      <c r="BY12" s="1044"/>
      <c r="BZ12" s="1044"/>
      <c r="CA12" s="1044"/>
      <c r="CB12" s="1044"/>
      <c r="CC12" s="1044"/>
      <c r="CD12" s="1044"/>
      <c r="CE12" s="1044"/>
      <c r="CF12" s="1044"/>
      <c r="CG12" s="1045"/>
      <c r="CH12" s="1018">
        <v>1</v>
      </c>
      <c r="CI12" s="1019"/>
      <c r="CJ12" s="1019"/>
      <c r="CK12" s="1019"/>
      <c r="CL12" s="1020"/>
      <c r="CM12" s="1018">
        <v>457</v>
      </c>
      <c r="CN12" s="1019"/>
      <c r="CO12" s="1019"/>
      <c r="CP12" s="1019"/>
      <c r="CQ12" s="1020"/>
      <c r="CR12" s="1018">
        <v>405</v>
      </c>
      <c r="CS12" s="1019"/>
      <c r="CT12" s="1019"/>
      <c r="CU12" s="1019"/>
      <c r="CV12" s="1020"/>
      <c r="CW12" s="1018">
        <v>27</v>
      </c>
      <c r="CX12" s="1019"/>
      <c r="CY12" s="1019"/>
      <c r="CZ12" s="1019"/>
      <c r="DA12" s="1020"/>
      <c r="DB12" s="1018" t="s">
        <v>576</v>
      </c>
      <c r="DC12" s="1019"/>
      <c r="DD12" s="1019"/>
      <c r="DE12" s="1019"/>
      <c r="DF12" s="1020"/>
      <c r="DG12" s="1018" t="s">
        <v>576</v>
      </c>
      <c r="DH12" s="1019"/>
      <c r="DI12" s="1019"/>
      <c r="DJ12" s="1019"/>
      <c r="DK12" s="1020"/>
      <c r="DL12" s="1018" t="s">
        <v>492</v>
      </c>
      <c r="DM12" s="1019"/>
      <c r="DN12" s="1019"/>
      <c r="DO12" s="1019"/>
      <c r="DP12" s="1020"/>
      <c r="DQ12" s="1018" t="s">
        <v>492</v>
      </c>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112616</v>
      </c>
      <c r="R23" s="1098"/>
      <c r="S23" s="1098"/>
      <c r="T23" s="1098"/>
      <c r="U23" s="1098"/>
      <c r="V23" s="1098">
        <v>111333</v>
      </c>
      <c r="W23" s="1098"/>
      <c r="X23" s="1098"/>
      <c r="Y23" s="1098"/>
      <c r="Z23" s="1098"/>
      <c r="AA23" s="1098">
        <v>1283</v>
      </c>
      <c r="AB23" s="1098"/>
      <c r="AC23" s="1098"/>
      <c r="AD23" s="1098"/>
      <c r="AE23" s="1099"/>
      <c r="AF23" s="1100">
        <v>749</v>
      </c>
      <c r="AG23" s="1098"/>
      <c r="AH23" s="1098"/>
      <c r="AI23" s="1098"/>
      <c r="AJ23" s="1101"/>
      <c r="AK23" s="1102"/>
      <c r="AL23" s="1103"/>
      <c r="AM23" s="1103"/>
      <c r="AN23" s="1103"/>
      <c r="AO23" s="1103"/>
      <c r="AP23" s="1098">
        <v>153769</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28124</v>
      </c>
      <c r="R28" s="1083"/>
      <c r="S28" s="1083"/>
      <c r="T28" s="1083"/>
      <c r="U28" s="1083"/>
      <c r="V28" s="1083">
        <v>29909</v>
      </c>
      <c r="W28" s="1083"/>
      <c r="X28" s="1083"/>
      <c r="Y28" s="1083"/>
      <c r="Z28" s="1083"/>
      <c r="AA28" s="1083">
        <v>-1785</v>
      </c>
      <c r="AB28" s="1083"/>
      <c r="AC28" s="1083"/>
      <c r="AD28" s="1083"/>
      <c r="AE28" s="1084"/>
      <c r="AF28" s="1085">
        <v>-1785</v>
      </c>
      <c r="AG28" s="1083"/>
      <c r="AH28" s="1083"/>
      <c r="AI28" s="1083"/>
      <c r="AJ28" s="1086"/>
      <c r="AK28" s="1087">
        <v>2041</v>
      </c>
      <c r="AL28" s="1075"/>
      <c r="AM28" s="1075"/>
      <c r="AN28" s="1075"/>
      <c r="AO28" s="1075"/>
      <c r="AP28" s="1075" t="s">
        <v>574</v>
      </c>
      <c r="AQ28" s="1075"/>
      <c r="AR28" s="1075"/>
      <c r="AS28" s="1075"/>
      <c r="AT28" s="1075"/>
      <c r="AU28" s="1075" t="s">
        <v>574</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2</v>
      </c>
      <c r="R29" s="1073"/>
      <c r="S29" s="1073"/>
      <c r="T29" s="1073"/>
      <c r="U29" s="1073"/>
      <c r="V29" s="1073">
        <v>2</v>
      </c>
      <c r="W29" s="1073"/>
      <c r="X29" s="1073"/>
      <c r="Y29" s="1073"/>
      <c r="Z29" s="1073"/>
      <c r="AA29" s="1073">
        <v>0</v>
      </c>
      <c r="AB29" s="1073"/>
      <c r="AC29" s="1073"/>
      <c r="AD29" s="1073"/>
      <c r="AE29" s="1074"/>
      <c r="AF29" s="1048">
        <v>0</v>
      </c>
      <c r="AG29" s="1049"/>
      <c r="AH29" s="1049"/>
      <c r="AI29" s="1049"/>
      <c r="AJ29" s="1050"/>
      <c r="AK29" s="1009">
        <v>0</v>
      </c>
      <c r="AL29" s="1000"/>
      <c r="AM29" s="1000"/>
      <c r="AN29" s="1000"/>
      <c r="AO29" s="1000"/>
      <c r="AP29" s="1000" t="s">
        <v>574</v>
      </c>
      <c r="AQ29" s="1000"/>
      <c r="AR29" s="1000"/>
      <c r="AS29" s="1000"/>
      <c r="AT29" s="1000"/>
      <c r="AU29" s="1000" t="s">
        <v>574</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3074</v>
      </c>
      <c r="R30" s="1073"/>
      <c r="S30" s="1073"/>
      <c r="T30" s="1073"/>
      <c r="U30" s="1073"/>
      <c r="V30" s="1073">
        <v>3071</v>
      </c>
      <c r="W30" s="1073"/>
      <c r="X30" s="1073"/>
      <c r="Y30" s="1073"/>
      <c r="Z30" s="1073"/>
      <c r="AA30" s="1073">
        <v>3</v>
      </c>
      <c r="AB30" s="1073"/>
      <c r="AC30" s="1073"/>
      <c r="AD30" s="1073"/>
      <c r="AE30" s="1074"/>
      <c r="AF30" s="1048">
        <v>3</v>
      </c>
      <c r="AG30" s="1049"/>
      <c r="AH30" s="1049"/>
      <c r="AI30" s="1049"/>
      <c r="AJ30" s="1050"/>
      <c r="AK30" s="1009">
        <v>652</v>
      </c>
      <c r="AL30" s="1000"/>
      <c r="AM30" s="1000"/>
      <c r="AN30" s="1000"/>
      <c r="AO30" s="1000"/>
      <c r="AP30" s="1000" t="s">
        <v>574</v>
      </c>
      <c r="AQ30" s="1000"/>
      <c r="AR30" s="1000"/>
      <c r="AS30" s="1000"/>
      <c r="AT30" s="1000"/>
      <c r="AU30" s="1000" t="s">
        <v>574</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23773</v>
      </c>
      <c r="R31" s="1073"/>
      <c r="S31" s="1073"/>
      <c r="T31" s="1073"/>
      <c r="U31" s="1073"/>
      <c r="V31" s="1073">
        <v>23388</v>
      </c>
      <c r="W31" s="1073"/>
      <c r="X31" s="1073"/>
      <c r="Y31" s="1073"/>
      <c r="Z31" s="1073"/>
      <c r="AA31" s="1073">
        <v>385</v>
      </c>
      <c r="AB31" s="1073"/>
      <c r="AC31" s="1073"/>
      <c r="AD31" s="1073"/>
      <c r="AE31" s="1074"/>
      <c r="AF31" s="1048">
        <v>384</v>
      </c>
      <c r="AG31" s="1049"/>
      <c r="AH31" s="1049"/>
      <c r="AI31" s="1049"/>
      <c r="AJ31" s="1050"/>
      <c r="AK31" s="1009">
        <v>3311</v>
      </c>
      <c r="AL31" s="1000"/>
      <c r="AM31" s="1000"/>
      <c r="AN31" s="1000"/>
      <c r="AO31" s="1000"/>
      <c r="AP31" s="1000" t="s">
        <v>574</v>
      </c>
      <c r="AQ31" s="1000"/>
      <c r="AR31" s="1000"/>
      <c r="AS31" s="1000"/>
      <c r="AT31" s="1000"/>
      <c r="AU31" s="1000" t="s">
        <v>574</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11499</v>
      </c>
      <c r="R32" s="1073"/>
      <c r="S32" s="1073"/>
      <c r="T32" s="1073"/>
      <c r="U32" s="1073"/>
      <c r="V32" s="1073">
        <v>11319</v>
      </c>
      <c r="W32" s="1073"/>
      <c r="X32" s="1073"/>
      <c r="Y32" s="1073"/>
      <c r="Z32" s="1073"/>
      <c r="AA32" s="1073">
        <v>180</v>
      </c>
      <c r="AB32" s="1073"/>
      <c r="AC32" s="1073"/>
      <c r="AD32" s="1073"/>
      <c r="AE32" s="1074"/>
      <c r="AF32" s="1048">
        <v>180</v>
      </c>
      <c r="AG32" s="1049"/>
      <c r="AH32" s="1049"/>
      <c r="AI32" s="1049"/>
      <c r="AJ32" s="1050"/>
      <c r="AK32" s="1009" t="s">
        <v>572</v>
      </c>
      <c r="AL32" s="1000"/>
      <c r="AM32" s="1000"/>
      <c r="AN32" s="1000"/>
      <c r="AO32" s="1000"/>
      <c r="AP32" s="1000" t="s">
        <v>574</v>
      </c>
      <c r="AQ32" s="1000"/>
      <c r="AR32" s="1000"/>
      <c r="AS32" s="1000"/>
      <c r="AT32" s="1000"/>
      <c r="AU32" s="1000" t="s">
        <v>574</v>
      </c>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221</v>
      </c>
      <c r="R33" s="1073"/>
      <c r="S33" s="1073"/>
      <c r="T33" s="1073"/>
      <c r="U33" s="1073"/>
      <c r="V33" s="1073">
        <v>221</v>
      </c>
      <c r="W33" s="1073"/>
      <c r="X33" s="1073"/>
      <c r="Y33" s="1073"/>
      <c r="Z33" s="1073"/>
      <c r="AA33" s="1073">
        <v>0</v>
      </c>
      <c r="AB33" s="1073"/>
      <c r="AC33" s="1073"/>
      <c r="AD33" s="1073"/>
      <c r="AE33" s="1074"/>
      <c r="AF33" s="1048">
        <v>0</v>
      </c>
      <c r="AG33" s="1049"/>
      <c r="AH33" s="1049"/>
      <c r="AI33" s="1049"/>
      <c r="AJ33" s="1050"/>
      <c r="AK33" s="1009">
        <v>132</v>
      </c>
      <c r="AL33" s="1000"/>
      <c r="AM33" s="1000"/>
      <c r="AN33" s="1000"/>
      <c r="AO33" s="1000"/>
      <c r="AP33" s="1000">
        <v>331</v>
      </c>
      <c r="AQ33" s="1000"/>
      <c r="AR33" s="1000"/>
      <c r="AS33" s="1000"/>
      <c r="AT33" s="1000"/>
      <c r="AU33" s="1000">
        <v>248</v>
      </c>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387</v>
      </c>
      <c r="C34" s="1067"/>
      <c r="D34" s="1067"/>
      <c r="E34" s="1067"/>
      <c r="F34" s="1067"/>
      <c r="G34" s="1067"/>
      <c r="H34" s="1067"/>
      <c r="I34" s="1067"/>
      <c r="J34" s="1067"/>
      <c r="K34" s="1067"/>
      <c r="L34" s="1067"/>
      <c r="M34" s="1067"/>
      <c r="N34" s="1067"/>
      <c r="O34" s="1067"/>
      <c r="P34" s="1068"/>
      <c r="Q34" s="1072">
        <v>9088</v>
      </c>
      <c r="R34" s="1073"/>
      <c r="S34" s="1073"/>
      <c r="T34" s="1073"/>
      <c r="U34" s="1073"/>
      <c r="V34" s="1073">
        <v>8385</v>
      </c>
      <c r="W34" s="1073"/>
      <c r="X34" s="1073"/>
      <c r="Y34" s="1073"/>
      <c r="Z34" s="1073"/>
      <c r="AA34" s="1073">
        <v>703</v>
      </c>
      <c r="AB34" s="1073"/>
      <c r="AC34" s="1073"/>
      <c r="AD34" s="1073"/>
      <c r="AE34" s="1074"/>
      <c r="AF34" s="1048">
        <v>4328</v>
      </c>
      <c r="AG34" s="1049"/>
      <c r="AH34" s="1049"/>
      <c r="AI34" s="1049"/>
      <c r="AJ34" s="1050"/>
      <c r="AK34" s="1009">
        <v>3400</v>
      </c>
      <c r="AL34" s="1000"/>
      <c r="AM34" s="1000"/>
      <c r="AN34" s="1000"/>
      <c r="AO34" s="1000"/>
      <c r="AP34" s="1000">
        <v>68268</v>
      </c>
      <c r="AQ34" s="1000"/>
      <c r="AR34" s="1000"/>
      <c r="AS34" s="1000"/>
      <c r="AT34" s="1000"/>
      <c r="AU34" s="1000">
        <v>39527</v>
      </c>
      <c r="AV34" s="1000"/>
      <c r="AW34" s="1000"/>
      <c r="AX34" s="1000"/>
      <c r="AY34" s="1000"/>
      <c r="AZ34" s="1071" t="s">
        <v>579</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389</v>
      </c>
      <c r="C35" s="1067"/>
      <c r="D35" s="1067"/>
      <c r="E35" s="1067"/>
      <c r="F35" s="1067"/>
      <c r="G35" s="1067"/>
      <c r="H35" s="1067"/>
      <c r="I35" s="1067"/>
      <c r="J35" s="1067"/>
      <c r="K35" s="1067"/>
      <c r="L35" s="1067"/>
      <c r="M35" s="1067"/>
      <c r="N35" s="1067"/>
      <c r="O35" s="1067"/>
      <c r="P35" s="1068"/>
      <c r="Q35" s="1072">
        <v>2535</v>
      </c>
      <c r="R35" s="1073"/>
      <c r="S35" s="1073"/>
      <c r="T35" s="1073"/>
      <c r="U35" s="1073"/>
      <c r="V35" s="1073">
        <v>2244</v>
      </c>
      <c r="W35" s="1073"/>
      <c r="X35" s="1073"/>
      <c r="Y35" s="1073"/>
      <c r="Z35" s="1073"/>
      <c r="AA35" s="1073">
        <v>291</v>
      </c>
      <c r="AB35" s="1073"/>
      <c r="AC35" s="1073"/>
      <c r="AD35" s="1073"/>
      <c r="AE35" s="1074"/>
      <c r="AF35" s="1048">
        <v>1585</v>
      </c>
      <c r="AG35" s="1049"/>
      <c r="AH35" s="1049"/>
      <c r="AI35" s="1049"/>
      <c r="AJ35" s="1050"/>
      <c r="AK35" s="1009" t="s">
        <v>572</v>
      </c>
      <c r="AL35" s="1000"/>
      <c r="AM35" s="1000"/>
      <c r="AN35" s="1000"/>
      <c r="AO35" s="1000"/>
      <c r="AP35" s="1000">
        <v>5316</v>
      </c>
      <c r="AQ35" s="1000"/>
      <c r="AR35" s="1000"/>
      <c r="AS35" s="1000"/>
      <c r="AT35" s="1000"/>
      <c r="AU35" s="1000" t="s">
        <v>573</v>
      </c>
      <c r="AV35" s="1000"/>
      <c r="AW35" s="1000"/>
      <c r="AX35" s="1000"/>
      <c r="AY35" s="1000"/>
      <c r="AZ35" s="1071" t="s">
        <v>579</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390</v>
      </c>
      <c r="C36" s="1067"/>
      <c r="D36" s="1067"/>
      <c r="E36" s="1067"/>
      <c r="F36" s="1067"/>
      <c r="G36" s="1067"/>
      <c r="H36" s="1067"/>
      <c r="I36" s="1067"/>
      <c r="J36" s="1067"/>
      <c r="K36" s="1067"/>
      <c r="L36" s="1067"/>
      <c r="M36" s="1067"/>
      <c r="N36" s="1067"/>
      <c r="O36" s="1067"/>
      <c r="P36" s="1068"/>
      <c r="Q36" s="1072">
        <v>4475</v>
      </c>
      <c r="R36" s="1073"/>
      <c r="S36" s="1073"/>
      <c r="T36" s="1073"/>
      <c r="U36" s="1073"/>
      <c r="V36" s="1073">
        <v>3865</v>
      </c>
      <c r="W36" s="1073"/>
      <c r="X36" s="1073"/>
      <c r="Y36" s="1073"/>
      <c r="Z36" s="1073"/>
      <c r="AA36" s="1073">
        <v>610</v>
      </c>
      <c r="AB36" s="1073"/>
      <c r="AC36" s="1073"/>
      <c r="AD36" s="1073"/>
      <c r="AE36" s="1074"/>
      <c r="AF36" s="1048">
        <v>3592</v>
      </c>
      <c r="AG36" s="1049"/>
      <c r="AH36" s="1049"/>
      <c r="AI36" s="1049"/>
      <c r="AJ36" s="1050"/>
      <c r="AK36" s="1009">
        <v>464</v>
      </c>
      <c r="AL36" s="1000"/>
      <c r="AM36" s="1000"/>
      <c r="AN36" s="1000"/>
      <c r="AO36" s="1000"/>
      <c r="AP36" s="1000">
        <v>14756</v>
      </c>
      <c r="AQ36" s="1000"/>
      <c r="AR36" s="1000"/>
      <c r="AS36" s="1000"/>
      <c r="AT36" s="1000"/>
      <c r="AU36" s="1000">
        <v>2081</v>
      </c>
      <c r="AV36" s="1000"/>
      <c r="AW36" s="1000"/>
      <c r="AX36" s="1000"/>
      <c r="AY36" s="1000"/>
      <c r="AZ36" s="1071" t="s">
        <v>579</v>
      </c>
      <c r="BA36" s="1071"/>
      <c r="BB36" s="1071"/>
      <c r="BC36" s="1071"/>
      <c r="BD36" s="1071"/>
      <c r="BE36" s="1061" t="s">
        <v>388</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391</v>
      </c>
      <c r="C37" s="1067"/>
      <c r="D37" s="1067"/>
      <c r="E37" s="1067"/>
      <c r="F37" s="1067"/>
      <c r="G37" s="1067"/>
      <c r="H37" s="1067"/>
      <c r="I37" s="1067"/>
      <c r="J37" s="1067"/>
      <c r="K37" s="1067"/>
      <c r="L37" s="1067"/>
      <c r="M37" s="1067"/>
      <c r="N37" s="1067"/>
      <c r="O37" s="1067"/>
      <c r="P37" s="1068"/>
      <c r="Q37" s="1072">
        <v>351</v>
      </c>
      <c r="R37" s="1073"/>
      <c r="S37" s="1073"/>
      <c r="T37" s="1073"/>
      <c r="U37" s="1073"/>
      <c r="V37" s="1073">
        <v>351</v>
      </c>
      <c r="W37" s="1073"/>
      <c r="X37" s="1073"/>
      <c r="Y37" s="1073"/>
      <c r="Z37" s="1073"/>
      <c r="AA37" s="1073">
        <v>0</v>
      </c>
      <c r="AB37" s="1073"/>
      <c r="AC37" s="1073"/>
      <c r="AD37" s="1073"/>
      <c r="AE37" s="1074"/>
      <c r="AF37" s="1048">
        <v>0</v>
      </c>
      <c r="AG37" s="1049"/>
      <c r="AH37" s="1049"/>
      <c r="AI37" s="1049"/>
      <c r="AJ37" s="1050"/>
      <c r="AK37" s="1009">
        <v>184</v>
      </c>
      <c r="AL37" s="1000"/>
      <c r="AM37" s="1000"/>
      <c r="AN37" s="1000"/>
      <c r="AO37" s="1000"/>
      <c r="AP37" s="1000">
        <v>1633</v>
      </c>
      <c r="AQ37" s="1000"/>
      <c r="AR37" s="1000"/>
      <c r="AS37" s="1000"/>
      <c r="AT37" s="1000"/>
      <c r="AU37" s="1000">
        <v>1442</v>
      </c>
      <c r="AV37" s="1000"/>
      <c r="AW37" s="1000"/>
      <c r="AX37" s="1000"/>
      <c r="AY37" s="1000"/>
      <c r="AZ37" s="1071" t="s">
        <v>580</v>
      </c>
      <c r="BA37" s="1071"/>
      <c r="BB37" s="1071"/>
      <c r="BC37" s="1071"/>
      <c r="BD37" s="1071"/>
      <c r="BE37" s="1061" t="s">
        <v>392</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t="s">
        <v>393</v>
      </c>
      <c r="C38" s="1067"/>
      <c r="D38" s="1067"/>
      <c r="E38" s="1067"/>
      <c r="F38" s="1067"/>
      <c r="G38" s="1067"/>
      <c r="H38" s="1067"/>
      <c r="I38" s="1067"/>
      <c r="J38" s="1067"/>
      <c r="K38" s="1067"/>
      <c r="L38" s="1067"/>
      <c r="M38" s="1067"/>
      <c r="N38" s="1067"/>
      <c r="O38" s="1067"/>
      <c r="P38" s="1068"/>
      <c r="Q38" s="1072">
        <v>831</v>
      </c>
      <c r="R38" s="1073"/>
      <c r="S38" s="1073"/>
      <c r="T38" s="1073"/>
      <c r="U38" s="1073"/>
      <c r="V38" s="1073">
        <v>831</v>
      </c>
      <c r="W38" s="1073"/>
      <c r="X38" s="1073"/>
      <c r="Y38" s="1073"/>
      <c r="Z38" s="1073"/>
      <c r="AA38" s="1073">
        <v>0</v>
      </c>
      <c r="AB38" s="1073"/>
      <c r="AC38" s="1073"/>
      <c r="AD38" s="1073"/>
      <c r="AE38" s="1074"/>
      <c r="AF38" s="1048">
        <v>0</v>
      </c>
      <c r="AG38" s="1049"/>
      <c r="AH38" s="1049"/>
      <c r="AI38" s="1049"/>
      <c r="AJ38" s="1050"/>
      <c r="AK38" s="1009">
        <v>154</v>
      </c>
      <c r="AL38" s="1000"/>
      <c r="AM38" s="1000"/>
      <c r="AN38" s="1000"/>
      <c r="AO38" s="1000"/>
      <c r="AP38" s="1000">
        <v>443</v>
      </c>
      <c r="AQ38" s="1000"/>
      <c r="AR38" s="1000"/>
      <c r="AS38" s="1000"/>
      <c r="AT38" s="1000"/>
      <c r="AU38" s="1000">
        <v>237</v>
      </c>
      <c r="AV38" s="1000"/>
      <c r="AW38" s="1000"/>
      <c r="AX38" s="1000"/>
      <c r="AY38" s="1000"/>
      <c r="AZ38" s="1071" t="s">
        <v>579</v>
      </c>
      <c r="BA38" s="1071"/>
      <c r="BB38" s="1071"/>
      <c r="BC38" s="1071"/>
      <c r="BD38" s="1071"/>
      <c r="BE38" s="1061" t="s">
        <v>392</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t="s">
        <v>394</v>
      </c>
      <c r="C39" s="1067"/>
      <c r="D39" s="1067"/>
      <c r="E39" s="1067"/>
      <c r="F39" s="1067"/>
      <c r="G39" s="1067"/>
      <c r="H39" s="1067"/>
      <c r="I39" s="1067"/>
      <c r="J39" s="1067"/>
      <c r="K39" s="1067"/>
      <c r="L39" s="1067"/>
      <c r="M39" s="1067"/>
      <c r="N39" s="1067"/>
      <c r="O39" s="1067"/>
      <c r="P39" s="1068"/>
      <c r="Q39" s="1072">
        <v>843</v>
      </c>
      <c r="R39" s="1073"/>
      <c r="S39" s="1073"/>
      <c r="T39" s="1073"/>
      <c r="U39" s="1073"/>
      <c r="V39" s="1073">
        <v>843</v>
      </c>
      <c r="W39" s="1073"/>
      <c r="X39" s="1073"/>
      <c r="Y39" s="1073"/>
      <c r="Z39" s="1073"/>
      <c r="AA39" s="1073">
        <v>0</v>
      </c>
      <c r="AB39" s="1073"/>
      <c r="AC39" s="1073"/>
      <c r="AD39" s="1073"/>
      <c r="AE39" s="1074"/>
      <c r="AF39" s="1048">
        <v>0</v>
      </c>
      <c r="AG39" s="1049"/>
      <c r="AH39" s="1049"/>
      <c r="AI39" s="1049"/>
      <c r="AJ39" s="1050"/>
      <c r="AK39" s="1009">
        <v>532</v>
      </c>
      <c r="AL39" s="1000"/>
      <c r="AM39" s="1000"/>
      <c r="AN39" s="1000"/>
      <c r="AO39" s="1000"/>
      <c r="AP39" s="1000">
        <v>4759</v>
      </c>
      <c r="AQ39" s="1000"/>
      <c r="AR39" s="1000"/>
      <c r="AS39" s="1000"/>
      <c r="AT39" s="1000"/>
      <c r="AU39" s="1000">
        <v>3664</v>
      </c>
      <c r="AV39" s="1000"/>
      <c r="AW39" s="1000"/>
      <c r="AX39" s="1000"/>
      <c r="AY39" s="1000"/>
      <c r="AZ39" s="1071" t="s">
        <v>579</v>
      </c>
      <c r="BA39" s="1071"/>
      <c r="BB39" s="1071"/>
      <c r="BC39" s="1071"/>
      <c r="BD39" s="1071"/>
      <c r="BE39" s="1061" t="s">
        <v>392</v>
      </c>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t="s">
        <v>395</v>
      </c>
      <c r="C40" s="1067"/>
      <c r="D40" s="1067"/>
      <c r="E40" s="1067"/>
      <c r="F40" s="1067"/>
      <c r="G40" s="1067"/>
      <c r="H40" s="1067"/>
      <c r="I40" s="1067"/>
      <c r="J40" s="1067"/>
      <c r="K40" s="1067"/>
      <c r="L40" s="1067"/>
      <c r="M40" s="1067"/>
      <c r="N40" s="1067"/>
      <c r="O40" s="1067"/>
      <c r="P40" s="1068"/>
      <c r="Q40" s="1072">
        <v>177</v>
      </c>
      <c r="R40" s="1073"/>
      <c r="S40" s="1073"/>
      <c r="T40" s="1073"/>
      <c r="U40" s="1073"/>
      <c r="V40" s="1073">
        <v>172</v>
      </c>
      <c r="W40" s="1073"/>
      <c r="X40" s="1073"/>
      <c r="Y40" s="1073"/>
      <c r="Z40" s="1073"/>
      <c r="AA40" s="1073">
        <v>5</v>
      </c>
      <c r="AB40" s="1073"/>
      <c r="AC40" s="1073"/>
      <c r="AD40" s="1073"/>
      <c r="AE40" s="1074"/>
      <c r="AF40" s="1048">
        <v>5</v>
      </c>
      <c r="AG40" s="1049"/>
      <c r="AH40" s="1049"/>
      <c r="AI40" s="1049"/>
      <c r="AJ40" s="1050"/>
      <c r="AK40" s="1009">
        <v>153</v>
      </c>
      <c r="AL40" s="1000"/>
      <c r="AM40" s="1000"/>
      <c r="AN40" s="1000"/>
      <c r="AO40" s="1000"/>
      <c r="AP40" s="1000">
        <v>109</v>
      </c>
      <c r="AQ40" s="1000"/>
      <c r="AR40" s="1000"/>
      <c r="AS40" s="1000"/>
      <c r="AT40" s="1000"/>
      <c r="AU40" s="1000">
        <v>94</v>
      </c>
      <c r="AV40" s="1000"/>
      <c r="AW40" s="1000"/>
      <c r="AX40" s="1000"/>
      <c r="AY40" s="1000"/>
      <c r="AZ40" s="1071" t="s">
        <v>579</v>
      </c>
      <c r="BA40" s="1071"/>
      <c r="BB40" s="1071"/>
      <c r="BC40" s="1071"/>
      <c r="BD40" s="1071"/>
      <c r="BE40" s="1061" t="s">
        <v>392</v>
      </c>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t="s">
        <v>396</v>
      </c>
      <c r="C41" s="1067"/>
      <c r="D41" s="1067"/>
      <c r="E41" s="1067"/>
      <c r="F41" s="1067"/>
      <c r="G41" s="1067"/>
      <c r="H41" s="1067"/>
      <c r="I41" s="1067"/>
      <c r="J41" s="1067"/>
      <c r="K41" s="1067"/>
      <c r="L41" s="1067"/>
      <c r="M41" s="1067"/>
      <c r="N41" s="1067"/>
      <c r="O41" s="1067"/>
      <c r="P41" s="1068"/>
      <c r="Q41" s="1072">
        <v>3702</v>
      </c>
      <c r="R41" s="1073"/>
      <c r="S41" s="1073"/>
      <c r="T41" s="1073"/>
      <c r="U41" s="1073"/>
      <c r="V41" s="1073">
        <v>3389</v>
      </c>
      <c r="W41" s="1073"/>
      <c r="X41" s="1073"/>
      <c r="Y41" s="1073"/>
      <c r="Z41" s="1073"/>
      <c r="AA41" s="1073">
        <v>313</v>
      </c>
      <c r="AB41" s="1073"/>
      <c r="AC41" s="1073"/>
      <c r="AD41" s="1073"/>
      <c r="AE41" s="1074"/>
      <c r="AF41" s="1048">
        <v>0</v>
      </c>
      <c r="AG41" s="1049"/>
      <c r="AH41" s="1049"/>
      <c r="AI41" s="1049"/>
      <c r="AJ41" s="1050"/>
      <c r="AK41" s="1009">
        <v>537</v>
      </c>
      <c r="AL41" s="1000"/>
      <c r="AM41" s="1000"/>
      <c r="AN41" s="1000"/>
      <c r="AO41" s="1000"/>
      <c r="AP41" s="1000">
        <v>3067</v>
      </c>
      <c r="AQ41" s="1000"/>
      <c r="AR41" s="1000"/>
      <c r="AS41" s="1000"/>
      <c r="AT41" s="1000"/>
      <c r="AU41" s="1000">
        <v>247</v>
      </c>
      <c r="AV41" s="1000"/>
      <c r="AW41" s="1000"/>
      <c r="AX41" s="1000"/>
      <c r="AY41" s="1000"/>
      <c r="AZ41" s="1071" t="s">
        <v>580</v>
      </c>
      <c r="BA41" s="1071"/>
      <c r="BB41" s="1071"/>
      <c r="BC41" s="1071"/>
      <c r="BD41" s="1071"/>
      <c r="BE41" s="1061" t="s">
        <v>392</v>
      </c>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398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8292</v>
      </c>
      <c r="AG63" s="988"/>
      <c r="AH63" s="988"/>
      <c r="AI63" s="988"/>
      <c r="AJ63" s="1059"/>
      <c r="AK63" s="1060"/>
      <c r="AL63" s="992"/>
      <c r="AM63" s="992"/>
      <c r="AN63" s="992"/>
      <c r="AO63" s="992"/>
      <c r="AP63" s="988">
        <v>98681</v>
      </c>
      <c r="AQ63" s="988"/>
      <c r="AR63" s="988"/>
      <c r="AS63" s="988"/>
      <c r="AT63" s="988"/>
      <c r="AU63" s="988">
        <v>47540</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400</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401</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560</v>
      </c>
      <c r="C68" s="1015" t="s">
        <v>561</v>
      </c>
      <c r="D68" s="1015" t="s">
        <v>561</v>
      </c>
      <c r="E68" s="1015" t="s">
        <v>561</v>
      </c>
      <c r="F68" s="1015" t="s">
        <v>561</v>
      </c>
      <c r="G68" s="1015" t="s">
        <v>561</v>
      </c>
      <c r="H68" s="1015" t="s">
        <v>561</v>
      </c>
      <c r="I68" s="1015" t="s">
        <v>561</v>
      </c>
      <c r="J68" s="1015" t="s">
        <v>561</v>
      </c>
      <c r="K68" s="1015" t="s">
        <v>561</v>
      </c>
      <c r="L68" s="1015" t="s">
        <v>561</v>
      </c>
      <c r="M68" s="1015" t="s">
        <v>561</v>
      </c>
      <c r="N68" s="1015" t="s">
        <v>561</v>
      </c>
      <c r="O68" s="1015" t="s">
        <v>561</v>
      </c>
      <c r="P68" s="1016" t="s">
        <v>561</v>
      </c>
      <c r="Q68" s="1017">
        <v>479</v>
      </c>
      <c r="R68" s="1011"/>
      <c r="S68" s="1011"/>
      <c r="T68" s="1011"/>
      <c r="U68" s="1011"/>
      <c r="V68" s="1011">
        <v>443</v>
      </c>
      <c r="W68" s="1011"/>
      <c r="X68" s="1011"/>
      <c r="Y68" s="1011"/>
      <c r="Z68" s="1011"/>
      <c r="AA68" s="1011">
        <v>36</v>
      </c>
      <c r="AB68" s="1011"/>
      <c r="AC68" s="1011"/>
      <c r="AD68" s="1011"/>
      <c r="AE68" s="1011"/>
      <c r="AF68" s="1011">
        <v>36</v>
      </c>
      <c r="AG68" s="1011"/>
      <c r="AH68" s="1011"/>
      <c r="AI68" s="1011"/>
      <c r="AJ68" s="1011"/>
      <c r="AK68" s="1011" t="s">
        <v>574</v>
      </c>
      <c r="AL68" s="1011"/>
      <c r="AM68" s="1011"/>
      <c r="AN68" s="1011"/>
      <c r="AO68" s="1011"/>
      <c r="AP68" s="1011" t="s">
        <v>574</v>
      </c>
      <c r="AQ68" s="1011"/>
      <c r="AR68" s="1011"/>
      <c r="AS68" s="1011"/>
      <c r="AT68" s="1011"/>
      <c r="AU68" s="1011" t="s">
        <v>574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562</v>
      </c>
      <c r="C69" s="1004" t="s">
        <v>563</v>
      </c>
      <c r="D69" s="1004" t="s">
        <v>563</v>
      </c>
      <c r="E69" s="1004" t="s">
        <v>563</v>
      </c>
      <c r="F69" s="1004" t="s">
        <v>563</v>
      </c>
      <c r="G69" s="1004" t="s">
        <v>563</v>
      </c>
      <c r="H69" s="1004" t="s">
        <v>563</v>
      </c>
      <c r="I69" s="1004" t="s">
        <v>563</v>
      </c>
      <c r="J69" s="1004" t="s">
        <v>563</v>
      </c>
      <c r="K69" s="1004" t="s">
        <v>563</v>
      </c>
      <c r="L69" s="1004" t="s">
        <v>563</v>
      </c>
      <c r="M69" s="1004" t="s">
        <v>563</v>
      </c>
      <c r="N69" s="1004" t="s">
        <v>563</v>
      </c>
      <c r="O69" s="1004" t="s">
        <v>563</v>
      </c>
      <c r="P69" s="1005" t="s">
        <v>563</v>
      </c>
      <c r="Q69" s="1006">
        <v>103087</v>
      </c>
      <c r="R69" s="1000"/>
      <c r="S69" s="1000"/>
      <c r="T69" s="1000"/>
      <c r="U69" s="1000"/>
      <c r="V69" s="1000">
        <v>101191</v>
      </c>
      <c r="W69" s="1000"/>
      <c r="X69" s="1000"/>
      <c r="Y69" s="1000"/>
      <c r="Z69" s="1000"/>
      <c r="AA69" s="1000">
        <v>1896</v>
      </c>
      <c r="AB69" s="1000"/>
      <c r="AC69" s="1000"/>
      <c r="AD69" s="1000"/>
      <c r="AE69" s="1000"/>
      <c r="AF69" s="1000">
        <v>1896</v>
      </c>
      <c r="AG69" s="1000"/>
      <c r="AH69" s="1000"/>
      <c r="AI69" s="1000"/>
      <c r="AJ69" s="1000"/>
      <c r="AK69" s="1000" t="s">
        <v>492</v>
      </c>
      <c r="AL69" s="1000"/>
      <c r="AM69" s="1000"/>
      <c r="AN69" s="1000"/>
      <c r="AO69" s="1000"/>
      <c r="AP69" s="1000" t="s">
        <v>492</v>
      </c>
      <c r="AQ69" s="1000"/>
      <c r="AR69" s="1000"/>
      <c r="AS69" s="1000"/>
      <c r="AT69" s="1000"/>
      <c r="AU69" s="1000" t="s">
        <v>492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564</v>
      </c>
      <c r="C70" s="1004" t="s">
        <v>565</v>
      </c>
      <c r="D70" s="1004" t="s">
        <v>565</v>
      </c>
      <c r="E70" s="1004" t="s">
        <v>565</v>
      </c>
      <c r="F70" s="1004" t="s">
        <v>565</v>
      </c>
      <c r="G70" s="1004" t="s">
        <v>565</v>
      </c>
      <c r="H70" s="1004" t="s">
        <v>565</v>
      </c>
      <c r="I70" s="1004" t="s">
        <v>565</v>
      </c>
      <c r="J70" s="1004" t="s">
        <v>565</v>
      </c>
      <c r="K70" s="1004" t="s">
        <v>565</v>
      </c>
      <c r="L70" s="1004" t="s">
        <v>565</v>
      </c>
      <c r="M70" s="1004" t="s">
        <v>565</v>
      </c>
      <c r="N70" s="1004" t="s">
        <v>565</v>
      </c>
      <c r="O70" s="1004" t="s">
        <v>565</v>
      </c>
      <c r="P70" s="1005" t="s">
        <v>565</v>
      </c>
      <c r="Q70" s="1006">
        <v>1113</v>
      </c>
      <c r="R70" s="1000"/>
      <c r="S70" s="1000"/>
      <c r="T70" s="1000"/>
      <c r="U70" s="1000"/>
      <c r="V70" s="1000">
        <v>1111</v>
      </c>
      <c r="W70" s="1000"/>
      <c r="X70" s="1000"/>
      <c r="Y70" s="1000"/>
      <c r="Z70" s="1000"/>
      <c r="AA70" s="1000">
        <v>2</v>
      </c>
      <c r="AB70" s="1000"/>
      <c r="AC70" s="1000"/>
      <c r="AD70" s="1000"/>
      <c r="AE70" s="1000"/>
      <c r="AF70" s="1000">
        <v>2</v>
      </c>
      <c r="AG70" s="1000"/>
      <c r="AH70" s="1000"/>
      <c r="AI70" s="1000"/>
      <c r="AJ70" s="1000"/>
      <c r="AK70" s="1000" t="s">
        <v>492</v>
      </c>
      <c r="AL70" s="1000"/>
      <c r="AM70" s="1000"/>
      <c r="AN70" s="1000"/>
      <c r="AO70" s="1000"/>
      <c r="AP70" s="1000" t="s">
        <v>492</v>
      </c>
      <c r="AQ70" s="1000"/>
      <c r="AR70" s="1000"/>
      <c r="AS70" s="1000"/>
      <c r="AT70" s="1000"/>
      <c r="AU70" s="1000" t="s">
        <v>492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566</v>
      </c>
      <c r="C71" s="1004" t="s">
        <v>567</v>
      </c>
      <c r="D71" s="1004" t="s">
        <v>567</v>
      </c>
      <c r="E71" s="1004" t="s">
        <v>567</v>
      </c>
      <c r="F71" s="1004" t="s">
        <v>567</v>
      </c>
      <c r="G71" s="1004" t="s">
        <v>567</v>
      </c>
      <c r="H71" s="1004" t="s">
        <v>567</v>
      </c>
      <c r="I71" s="1004" t="s">
        <v>567</v>
      </c>
      <c r="J71" s="1004" t="s">
        <v>567</v>
      </c>
      <c r="K71" s="1004" t="s">
        <v>567</v>
      </c>
      <c r="L71" s="1004" t="s">
        <v>567</v>
      </c>
      <c r="M71" s="1004" t="s">
        <v>567</v>
      </c>
      <c r="N71" s="1004" t="s">
        <v>567</v>
      </c>
      <c r="O71" s="1004" t="s">
        <v>567</v>
      </c>
      <c r="P71" s="1005" t="s">
        <v>567</v>
      </c>
      <c r="Q71" s="1006">
        <v>3971</v>
      </c>
      <c r="R71" s="1000"/>
      <c r="S71" s="1000"/>
      <c r="T71" s="1000"/>
      <c r="U71" s="1000"/>
      <c r="V71" s="1000">
        <v>3950</v>
      </c>
      <c r="W71" s="1000"/>
      <c r="X71" s="1000"/>
      <c r="Y71" s="1000"/>
      <c r="Z71" s="1000"/>
      <c r="AA71" s="1000">
        <v>21</v>
      </c>
      <c r="AB71" s="1000"/>
      <c r="AC71" s="1000"/>
      <c r="AD71" s="1000"/>
      <c r="AE71" s="1000"/>
      <c r="AF71" s="1000">
        <v>21</v>
      </c>
      <c r="AG71" s="1000"/>
      <c r="AH71" s="1000"/>
      <c r="AI71" s="1000"/>
      <c r="AJ71" s="1000"/>
      <c r="AK71" s="1000" t="s">
        <v>492</v>
      </c>
      <c r="AL71" s="1000"/>
      <c r="AM71" s="1000"/>
      <c r="AN71" s="1000"/>
      <c r="AO71" s="1000"/>
      <c r="AP71" s="1000" t="s">
        <v>492</v>
      </c>
      <c r="AQ71" s="1000"/>
      <c r="AR71" s="1000"/>
      <c r="AS71" s="1000"/>
      <c r="AT71" s="1000"/>
      <c r="AU71" s="1000" t="s">
        <v>492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568</v>
      </c>
      <c r="C72" s="1004" t="s">
        <v>568</v>
      </c>
      <c r="D72" s="1004" t="s">
        <v>568</v>
      </c>
      <c r="E72" s="1004" t="s">
        <v>568</v>
      </c>
      <c r="F72" s="1004" t="s">
        <v>568</v>
      </c>
      <c r="G72" s="1004" t="s">
        <v>568</v>
      </c>
      <c r="H72" s="1004" t="s">
        <v>568</v>
      </c>
      <c r="I72" s="1004" t="s">
        <v>568</v>
      </c>
      <c r="J72" s="1004" t="s">
        <v>568</v>
      </c>
      <c r="K72" s="1004" t="s">
        <v>568</v>
      </c>
      <c r="L72" s="1004" t="s">
        <v>568</v>
      </c>
      <c r="M72" s="1004" t="s">
        <v>568</v>
      </c>
      <c r="N72" s="1004" t="s">
        <v>568</v>
      </c>
      <c r="O72" s="1004" t="s">
        <v>568</v>
      </c>
      <c r="P72" s="1005" t="s">
        <v>568</v>
      </c>
      <c r="Q72" s="1006">
        <v>133</v>
      </c>
      <c r="R72" s="1000"/>
      <c r="S72" s="1000"/>
      <c r="T72" s="1000"/>
      <c r="U72" s="1000"/>
      <c r="V72" s="1000">
        <v>122</v>
      </c>
      <c r="W72" s="1000"/>
      <c r="X72" s="1000"/>
      <c r="Y72" s="1000"/>
      <c r="Z72" s="1000"/>
      <c r="AA72" s="1000">
        <v>11</v>
      </c>
      <c r="AB72" s="1000"/>
      <c r="AC72" s="1000"/>
      <c r="AD72" s="1000"/>
      <c r="AE72" s="1000"/>
      <c r="AF72" s="1000">
        <v>11</v>
      </c>
      <c r="AG72" s="1000"/>
      <c r="AH72" s="1000"/>
      <c r="AI72" s="1000"/>
      <c r="AJ72" s="1000"/>
      <c r="AK72" s="1000" t="s">
        <v>492</v>
      </c>
      <c r="AL72" s="1000"/>
      <c r="AM72" s="1000"/>
      <c r="AN72" s="1000"/>
      <c r="AO72" s="1000"/>
      <c r="AP72" s="1000" t="s">
        <v>492</v>
      </c>
      <c r="AQ72" s="1000"/>
      <c r="AR72" s="1000"/>
      <c r="AS72" s="1000"/>
      <c r="AT72" s="1000"/>
      <c r="AU72" s="1000" t="s">
        <v>492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569</v>
      </c>
      <c r="C73" s="1004" t="s">
        <v>569</v>
      </c>
      <c r="D73" s="1004" t="s">
        <v>569</v>
      </c>
      <c r="E73" s="1004" t="s">
        <v>569</v>
      </c>
      <c r="F73" s="1004" t="s">
        <v>569</v>
      </c>
      <c r="G73" s="1004" t="s">
        <v>569</v>
      </c>
      <c r="H73" s="1004" t="s">
        <v>569</v>
      </c>
      <c r="I73" s="1004" t="s">
        <v>569</v>
      </c>
      <c r="J73" s="1004" t="s">
        <v>569</v>
      </c>
      <c r="K73" s="1004" t="s">
        <v>569</v>
      </c>
      <c r="L73" s="1004" t="s">
        <v>569</v>
      </c>
      <c r="M73" s="1004" t="s">
        <v>569</v>
      </c>
      <c r="N73" s="1004" t="s">
        <v>569</v>
      </c>
      <c r="O73" s="1004" t="s">
        <v>569</v>
      </c>
      <c r="P73" s="1005" t="s">
        <v>569</v>
      </c>
      <c r="Q73" s="1006">
        <v>436</v>
      </c>
      <c r="R73" s="1000"/>
      <c r="S73" s="1000"/>
      <c r="T73" s="1000"/>
      <c r="U73" s="1000"/>
      <c r="V73" s="1000">
        <v>287</v>
      </c>
      <c r="W73" s="1000"/>
      <c r="X73" s="1000"/>
      <c r="Y73" s="1000"/>
      <c r="Z73" s="1000"/>
      <c r="AA73" s="1000">
        <v>149</v>
      </c>
      <c r="AB73" s="1000"/>
      <c r="AC73" s="1000"/>
      <c r="AD73" s="1000"/>
      <c r="AE73" s="1000"/>
      <c r="AF73" s="1000">
        <v>303</v>
      </c>
      <c r="AG73" s="1000"/>
      <c r="AH73" s="1000"/>
      <c r="AI73" s="1000"/>
      <c r="AJ73" s="1000"/>
      <c r="AK73" s="1000" t="s">
        <v>573</v>
      </c>
      <c r="AL73" s="1000"/>
      <c r="AM73" s="1000"/>
      <c r="AN73" s="1000"/>
      <c r="AO73" s="1000"/>
      <c r="AP73" s="1000">
        <v>9</v>
      </c>
      <c r="AQ73" s="1000"/>
      <c r="AR73" s="1000"/>
      <c r="AS73" s="1000"/>
      <c r="AT73" s="1000"/>
      <c r="AU73" s="1000" t="s">
        <v>574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570</v>
      </c>
      <c r="C74" s="1004" t="s">
        <v>570</v>
      </c>
      <c r="D74" s="1004" t="s">
        <v>570</v>
      </c>
      <c r="E74" s="1004" t="s">
        <v>570</v>
      </c>
      <c r="F74" s="1004" t="s">
        <v>570</v>
      </c>
      <c r="G74" s="1004" t="s">
        <v>570</v>
      </c>
      <c r="H74" s="1004" t="s">
        <v>570</v>
      </c>
      <c r="I74" s="1004" t="s">
        <v>570</v>
      </c>
      <c r="J74" s="1004" t="s">
        <v>570</v>
      </c>
      <c r="K74" s="1004" t="s">
        <v>570</v>
      </c>
      <c r="L74" s="1004" t="s">
        <v>570</v>
      </c>
      <c r="M74" s="1004" t="s">
        <v>570</v>
      </c>
      <c r="N74" s="1004" t="s">
        <v>570</v>
      </c>
      <c r="O74" s="1004" t="s">
        <v>570</v>
      </c>
      <c r="P74" s="1005" t="s">
        <v>570</v>
      </c>
      <c r="Q74" s="1006">
        <v>1302</v>
      </c>
      <c r="R74" s="1000"/>
      <c r="S74" s="1000"/>
      <c r="T74" s="1000"/>
      <c r="U74" s="1000"/>
      <c r="V74" s="1000">
        <v>1269</v>
      </c>
      <c r="W74" s="1000"/>
      <c r="X74" s="1000"/>
      <c r="Y74" s="1000"/>
      <c r="Z74" s="1000"/>
      <c r="AA74" s="1000">
        <v>33</v>
      </c>
      <c r="AB74" s="1000"/>
      <c r="AC74" s="1000"/>
      <c r="AD74" s="1000"/>
      <c r="AE74" s="1000"/>
      <c r="AF74" s="1000">
        <v>33</v>
      </c>
      <c r="AG74" s="1000"/>
      <c r="AH74" s="1000"/>
      <c r="AI74" s="1000"/>
      <c r="AJ74" s="1000"/>
      <c r="AK74" s="1000" t="s">
        <v>574</v>
      </c>
      <c r="AL74" s="1000"/>
      <c r="AM74" s="1000"/>
      <c r="AN74" s="1000"/>
      <c r="AO74" s="1000"/>
      <c r="AP74" s="1000">
        <v>573</v>
      </c>
      <c r="AQ74" s="1000"/>
      <c r="AR74" s="1000"/>
      <c r="AS74" s="1000"/>
      <c r="AT74" s="1000"/>
      <c r="AU74" s="1000">
        <v>51</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571</v>
      </c>
      <c r="C75" s="1004" t="s">
        <v>571</v>
      </c>
      <c r="D75" s="1004" t="s">
        <v>571</v>
      </c>
      <c r="E75" s="1004" t="s">
        <v>571</v>
      </c>
      <c r="F75" s="1004" t="s">
        <v>571</v>
      </c>
      <c r="G75" s="1004" t="s">
        <v>571</v>
      </c>
      <c r="H75" s="1004" t="s">
        <v>571</v>
      </c>
      <c r="I75" s="1004" t="s">
        <v>571</v>
      </c>
      <c r="J75" s="1004" t="s">
        <v>571</v>
      </c>
      <c r="K75" s="1004" t="s">
        <v>571</v>
      </c>
      <c r="L75" s="1004" t="s">
        <v>571</v>
      </c>
      <c r="M75" s="1004" t="s">
        <v>571</v>
      </c>
      <c r="N75" s="1004" t="s">
        <v>571</v>
      </c>
      <c r="O75" s="1004" t="s">
        <v>571</v>
      </c>
      <c r="P75" s="1005" t="s">
        <v>571</v>
      </c>
      <c r="Q75" s="1007">
        <v>3992</v>
      </c>
      <c r="R75" s="1008"/>
      <c r="S75" s="1008"/>
      <c r="T75" s="1008"/>
      <c r="U75" s="1009"/>
      <c r="V75" s="1010">
        <v>3846</v>
      </c>
      <c r="W75" s="1008"/>
      <c r="X75" s="1008"/>
      <c r="Y75" s="1008"/>
      <c r="Z75" s="1009"/>
      <c r="AA75" s="1010">
        <v>146</v>
      </c>
      <c r="AB75" s="1008"/>
      <c r="AC75" s="1008"/>
      <c r="AD75" s="1008"/>
      <c r="AE75" s="1009"/>
      <c r="AF75" s="1010">
        <v>146</v>
      </c>
      <c r="AG75" s="1008"/>
      <c r="AH75" s="1008"/>
      <c r="AI75" s="1008"/>
      <c r="AJ75" s="1009"/>
      <c r="AK75" s="1010" t="s">
        <v>574</v>
      </c>
      <c r="AL75" s="1008"/>
      <c r="AM75" s="1008"/>
      <c r="AN75" s="1008"/>
      <c r="AO75" s="1009"/>
      <c r="AP75" s="1010">
        <v>2812</v>
      </c>
      <c r="AQ75" s="1008"/>
      <c r="AR75" s="1008"/>
      <c r="AS75" s="1008"/>
      <c r="AT75" s="1009"/>
      <c r="AU75" s="1010">
        <v>944</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402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2448</v>
      </c>
      <c r="AG88" s="988"/>
      <c r="AH88" s="988"/>
      <c r="AI88" s="988"/>
      <c r="AJ88" s="988"/>
      <c r="AK88" s="992"/>
      <c r="AL88" s="992"/>
      <c r="AM88" s="992"/>
      <c r="AN88" s="992"/>
      <c r="AO88" s="992"/>
      <c r="AP88" s="988">
        <v>3394</v>
      </c>
      <c r="AQ88" s="988"/>
      <c r="AR88" s="988"/>
      <c r="AS88" s="988"/>
      <c r="AT88" s="988"/>
      <c r="AU88" s="988">
        <v>995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403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1111</v>
      </c>
      <c r="CS102" s="980"/>
      <c r="CT102" s="980"/>
      <c r="CU102" s="980"/>
      <c r="CV102" s="981"/>
      <c r="CW102" s="979">
        <v>128</v>
      </c>
      <c r="CX102" s="980"/>
      <c r="CY102" s="980"/>
      <c r="CZ102" s="980"/>
      <c r="DA102" s="981"/>
      <c r="DB102" s="979" t="s">
        <v>573</v>
      </c>
      <c r="DC102" s="980"/>
      <c r="DD102" s="980"/>
      <c r="DE102" s="980"/>
      <c r="DF102" s="981"/>
      <c r="DG102" s="979" t="s">
        <v>578</v>
      </c>
      <c r="DH102" s="980"/>
      <c r="DI102" s="980"/>
      <c r="DJ102" s="980"/>
      <c r="DK102" s="981"/>
      <c r="DL102" s="979" t="s">
        <v>578</v>
      </c>
      <c r="DM102" s="980"/>
      <c r="DN102" s="980"/>
      <c r="DO102" s="980"/>
      <c r="DP102" s="981"/>
      <c r="DQ102" s="979" t="s">
        <v>578</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410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411</v>
      </c>
      <c r="AB109" s="923"/>
      <c r="AC109" s="923"/>
      <c r="AD109" s="923"/>
      <c r="AE109" s="924"/>
      <c r="AF109" s="925" t="s">
        <v>288</v>
      </c>
      <c r="AG109" s="923"/>
      <c r="AH109" s="923"/>
      <c r="AI109" s="923"/>
      <c r="AJ109" s="924"/>
      <c r="AK109" s="925" t="s">
        <v>287</v>
      </c>
      <c r="AL109" s="923"/>
      <c r="AM109" s="923"/>
      <c r="AN109" s="923"/>
      <c r="AO109" s="924"/>
      <c r="AP109" s="925" t="s">
        <v>412</v>
      </c>
      <c r="AQ109" s="923"/>
      <c r="AR109" s="923"/>
      <c r="AS109" s="923"/>
      <c r="AT109" s="954"/>
      <c r="AU109" s="922" t="s">
        <v>410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411</v>
      </c>
      <c r="BR109" s="923"/>
      <c r="BS109" s="923"/>
      <c r="BT109" s="923"/>
      <c r="BU109" s="924"/>
      <c r="BV109" s="925" t="s">
        <v>288</v>
      </c>
      <c r="BW109" s="923"/>
      <c r="BX109" s="923"/>
      <c r="BY109" s="923"/>
      <c r="BZ109" s="924"/>
      <c r="CA109" s="925" t="s">
        <v>287</v>
      </c>
      <c r="CB109" s="923"/>
      <c r="CC109" s="923"/>
      <c r="CD109" s="923"/>
      <c r="CE109" s="924"/>
      <c r="CF109" s="961" t="s">
        <v>412</v>
      </c>
      <c r="CG109" s="961"/>
      <c r="CH109" s="961"/>
      <c r="CI109" s="961"/>
      <c r="CJ109" s="961"/>
      <c r="CK109" s="925" t="s">
        <v>413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411</v>
      </c>
      <c r="DH109" s="923"/>
      <c r="DI109" s="923"/>
      <c r="DJ109" s="923"/>
      <c r="DK109" s="924"/>
      <c r="DL109" s="925" t="s">
        <v>288</v>
      </c>
      <c r="DM109" s="923"/>
      <c r="DN109" s="923"/>
      <c r="DO109" s="923"/>
      <c r="DP109" s="924"/>
      <c r="DQ109" s="925" t="s">
        <v>287</v>
      </c>
      <c r="DR109" s="923"/>
      <c r="DS109" s="923"/>
      <c r="DT109" s="923"/>
      <c r="DU109" s="924"/>
      <c r="DV109" s="925" t="s">
        <v>412</v>
      </c>
      <c r="DW109" s="923"/>
      <c r="DX109" s="923"/>
      <c r="DY109" s="923"/>
      <c r="DZ109" s="954"/>
    </row>
    <row r="110" spans="1:131" s="199" customFormat="1" ht="26.25" customHeight="1">
      <c r="A110" s="825" t="s">
        <v>414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12897428</v>
      </c>
      <c r="AB110" s="916"/>
      <c r="AC110" s="916"/>
      <c r="AD110" s="916"/>
      <c r="AE110" s="917"/>
      <c r="AF110" s="918">
        <v>12801120</v>
      </c>
      <c r="AG110" s="916"/>
      <c r="AH110" s="916"/>
      <c r="AI110" s="916"/>
      <c r="AJ110" s="917"/>
      <c r="AK110" s="918">
        <v>13026158</v>
      </c>
      <c r="AL110" s="916"/>
      <c r="AM110" s="916"/>
      <c r="AN110" s="916"/>
      <c r="AO110" s="917"/>
      <c r="AP110" s="919">
        <v>26.3</v>
      </c>
      <c r="AQ110" s="920"/>
      <c r="AR110" s="920"/>
      <c r="AS110" s="920"/>
      <c r="AT110" s="921"/>
      <c r="AU110" s="955" t="s">
        <v>62</v>
      </c>
      <c r="AV110" s="956"/>
      <c r="AW110" s="956"/>
      <c r="AX110" s="956"/>
      <c r="AY110" s="956"/>
      <c r="AZ110" s="881" t="s">
        <v>415</v>
      </c>
      <c r="BA110" s="826"/>
      <c r="BB110" s="826"/>
      <c r="BC110" s="826"/>
      <c r="BD110" s="826"/>
      <c r="BE110" s="826"/>
      <c r="BF110" s="826"/>
      <c r="BG110" s="826"/>
      <c r="BH110" s="826"/>
      <c r="BI110" s="826"/>
      <c r="BJ110" s="826"/>
      <c r="BK110" s="826"/>
      <c r="BL110" s="826"/>
      <c r="BM110" s="826"/>
      <c r="BN110" s="826"/>
      <c r="BO110" s="826"/>
      <c r="BP110" s="827"/>
      <c r="BQ110" s="882">
        <v>146754945</v>
      </c>
      <c r="BR110" s="863"/>
      <c r="BS110" s="863"/>
      <c r="BT110" s="863"/>
      <c r="BU110" s="863"/>
      <c r="BV110" s="863">
        <v>152395316</v>
      </c>
      <c r="BW110" s="863"/>
      <c r="BX110" s="863"/>
      <c r="BY110" s="863"/>
      <c r="BZ110" s="863"/>
      <c r="CA110" s="863">
        <v>153769443</v>
      </c>
      <c r="CB110" s="863"/>
      <c r="CC110" s="863"/>
      <c r="CD110" s="863"/>
      <c r="CE110" s="863"/>
      <c r="CF110" s="887">
        <v>310.10000000000002</v>
      </c>
      <c r="CG110" s="888"/>
      <c r="CH110" s="888"/>
      <c r="CI110" s="888"/>
      <c r="CJ110" s="888"/>
      <c r="CK110" s="951" t="s">
        <v>416</v>
      </c>
      <c r="CL110" s="837"/>
      <c r="CM110" s="912" t="s">
        <v>417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419</v>
      </c>
      <c r="BA111" s="768"/>
      <c r="BB111" s="768"/>
      <c r="BC111" s="768"/>
      <c r="BD111" s="768"/>
      <c r="BE111" s="768"/>
      <c r="BF111" s="768"/>
      <c r="BG111" s="768"/>
      <c r="BH111" s="768"/>
      <c r="BI111" s="768"/>
      <c r="BJ111" s="768"/>
      <c r="BK111" s="768"/>
      <c r="BL111" s="768"/>
      <c r="BM111" s="768"/>
      <c r="BN111" s="768"/>
      <c r="BO111" s="768"/>
      <c r="BP111" s="769"/>
      <c r="BQ111" s="834">
        <v>1353674</v>
      </c>
      <c r="BR111" s="835"/>
      <c r="BS111" s="835"/>
      <c r="BT111" s="835"/>
      <c r="BU111" s="835"/>
      <c r="BV111" s="835">
        <v>1206169</v>
      </c>
      <c r="BW111" s="835"/>
      <c r="BX111" s="835"/>
      <c r="BY111" s="835"/>
      <c r="BZ111" s="835"/>
      <c r="CA111" s="835">
        <v>1076580</v>
      </c>
      <c r="CB111" s="835"/>
      <c r="CC111" s="835"/>
      <c r="CD111" s="835"/>
      <c r="CE111" s="835"/>
      <c r="CF111" s="896">
        <v>2.2000000000000002</v>
      </c>
      <c r="CG111" s="897"/>
      <c r="CH111" s="897"/>
      <c r="CI111" s="897"/>
      <c r="CJ111" s="897"/>
      <c r="CK111" s="952"/>
      <c r="CL111" s="839"/>
      <c r="CM111" s="842" t="s">
        <v>420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421</v>
      </c>
      <c r="B112" s="938"/>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423</v>
      </c>
      <c r="BA112" s="768"/>
      <c r="BB112" s="768"/>
      <c r="BC112" s="768"/>
      <c r="BD112" s="768"/>
      <c r="BE112" s="768"/>
      <c r="BF112" s="768"/>
      <c r="BG112" s="768"/>
      <c r="BH112" s="768"/>
      <c r="BI112" s="768"/>
      <c r="BJ112" s="768"/>
      <c r="BK112" s="768"/>
      <c r="BL112" s="768"/>
      <c r="BM112" s="768"/>
      <c r="BN112" s="768"/>
      <c r="BO112" s="768"/>
      <c r="BP112" s="769"/>
      <c r="BQ112" s="834">
        <v>49861871</v>
      </c>
      <c r="BR112" s="835"/>
      <c r="BS112" s="835"/>
      <c r="BT112" s="835"/>
      <c r="BU112" s="835"/>
      <c r="BV112" s="835">
        <v>48546652</v>
      </c>
      <c r="BW112" s="835"/>
      <c r="BX112" s="835"/>
      <c r="BY112" s="835"/>
      <c r="BZ112" s="835"/>
      <c r="CA112" s="835">
        <v>47540208</v>
      </c>
      <c r="CB112" s="835"/>
      <c r="CC112" s="835"/>
      <c r="CD112" s="835"/>
      <c r="CE112" s="835"/>
      <c r="CF112" s="896">
        <v>95.9</v>
      </c>
      <c r="CG112" s="897"/>
      <c r="CH112" s="897"/>
      <c r="CI112" s="897"/>
      <c r="CJ112" s="897"/>
      <c r="CK112" s="952"/>
      <c r="CL112" s="839"/>
      <c r="CM112" s="842" t="s">
        <v>424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3555254</v>
      </c>
      <c r="AB113" s="944"/>
      <c r="AC113" s="944"/>
      <c r="AD113" s="944"/>
      <c r="AE113" s="945"/>
      <c r="AF113" s="946">
        <v>3387838</v>
      </c>
      <c r="AG113" s="944"/>
      <c r="AH113" s="944"/>
      <c r="AI113" s="944"/>
      <c r="AJ113" s="945"/>
      <c r="AK113" s="946">
        <v>3307766</v>
      </c>
      <c r="AL113" s="944"/>
      <c r="AM113" s="944"/>
      <c r="AN113" s="944"/>
      <c r="AO113" s="945"/>
      <c r="AP113" s="947">
        <v>6.7</v>
      </c>
      <c r="AQ113" s="948"/>
      <c r="AR113" s="948"/>
      <c r="AS113" s="948"/>
      <c r="AT113" s="949"/>
      <c r="AU113" s="957"/>
      <c r="AV113" s="958"/>
      <c r="AW113" s="958"/>
      <c r="AX113" s="958"/>
      <c r="AY113" s="958"/>
      <c r="AZ113" s="833" t="s">
        <v>426</v>
      </c>
      <c r="BA113" s="768"/>
      <c r="BB113" s="768"/>
      <c r="BC113" s="768"/>
      <c r="BD113" s="768"/>
      <c r="BE113" s="768"/>
      <c r="BF113" s="768"/>
      <c r="BG113" s="768"/>
      <c r="BH113" s="768"/>
      <c r="BI113" s="768"/>
      <c r="BJ113" s="768"/>
      <c r="BK113" s="768"/>
      <c r="BL113" s="768"/>
      <c r="BM113" s="768"/>
      <c r="BN113" s="768"/>
      <c r="BO113" s="768"/>
      <c r="BP113" s="769"/>
      <c r="BQ113" s="834">
        <v>164588</v>
      </c>
      <c r="BR113" s="835"/>
      <c r="BS113" s="835"/>
      <c r="BT113" s="835"/>
      <c r="BU113" s="835"/>
      <c r="BV113" s="835">
        <v>615017</v>
      </c>
      <c r="BW113" s="835"/>
      <c r="BX113" s="835"/>
      <c r="BY113" s="835"/>
      <c r="BZ113" s="835"/>
      <c r="CA113" s="835">
        <v>994915</v>
      </c>
      <c r="CB113" s="835"/>
      <c r="CC113" s="835"/>
      <c r="CD113" s="835"/>
      <c r="CE113" s="835"/>
      <c r="CF113" s="896">
        <v>2</v>
      </c>
      <c r="CG113" s="897"/>
      <c r="CH113" s="897"/>
      <c r="CI113" s="897"/>
      <c r="CJ113" s="897"/>
      <c r="CK113" s="952"/>
      <c r="CL113" s="839"/>
      <c r="CM113" s="842" t="s">
        <v>427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15391</v>
      </c>
      <c r="AB114" s="798"/>
      <c r="AC114" s="798"/>
      <c r="AD114" s="798"/>
      <c r="AE114" s="799"/>
      <c r="AF114" s="800">
        <v>18702</v>
      </c>
      <c r="AG114" s="798"/>
      <c r="AH114" s="798"/>
      <c r="AI114" s="798"/>
      <c r="AJ114" s="799"/>
      <c r="AK114" s="800">
        <v>22918</v>
      </c>
      <c r="AL114" s="798"/>
      <c r="AM114" s="798"/>
      <c r="AN114" s="798"/>
      <c r="AO114" s="799"/>
      <c r="AP114" s="845">
        <v>0</v>
      </c>
      <c r="AQ114" s="846"/>
      <c r="AR114" s="846"/>
      <c r="AS114" s="846"/>
      <c r="AT114" s="847"/>
      <c r="AU114" s="957"/>
      <c r="AV114" s="958"/>
      <c r="AW114" s="958"/>
      <c r="AX114" s="958"/>
      <c r="AY114" s="958"/>
      <c r="AZ114" s="833" t="s">
        <v>429</v>
      </c>
      <c r="BA114" s="768"/>
      <c r="BB114" s="768"/>
      <c r="BC114" s="768"/>
      <c r="BD114" s="768"/>
      <c r="BE114" s="768"/>
      <c r="BF114" s="768"/>
      <c r="BG114" s="768"/>
      <c r="BH114" s="768"/>
      <c r="BI114" s="768"/>
      <c r="BJ114" s="768"/>
      <c r="BK114" s="768"/>
      <c r="BL114" s="768"/>
      <c r="BM114" s="768"/>
      <c r="BN114" s="768"/>
      <c r="BO114" s="768"/>
      <c r="BP114" s="769"/>
      <c r="BQ114" s="834">
        <v>16010090</v>
      </c>
      <c r="BR114" s="835"/>
      <c r="BS114" s="835"/>
      <c r="BT114" s="835"/>
      <c r="BU114" s="835"/>
      <c r="BV114" s="835">
        <v>15109212</v>
      </c>
      <c r="BW114" s="835"/>
      <c r="BX114" s="835"/>
      <c r="BY114" s="835"/>
      <c r="BZ114" s="835"/>
      <c r="CA114" s="835">
        <v>15431278</v>
      </c>
      <c r="CB114" s="835"/>
      <c r="CC114" s="835"/>
      <c r="CD114" s="835"/>
      <c r="CE114" s="835"/>
      <c r="CF114" s="896">
        <v>31.1</v>
      </c>
      <c r="CG114" s="897"/>
      <c r="CH114" s="897"/>
      <c r="CI114" s="897"/>
      <c r="CJ114" s="897"/>
      <c r="CK114" s="952"/>
      <c r="CL114" s="839"/>
      <c r="CM114" s="842" t="s">
        <v>430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166383</v>
      </c>
      <c r="AB115" s="944"/>
      <c r="AC115" s="944"/>
      <c r="AD115" s="944"/>
      <c r="AE115" s="945"/>
      <c r="AF115" s="946">
        <v>143778</v>
      </c>
      <c r="AG115" s="944"/>
      <c r="AH115" s="944"/>
      <c r="AI115" s="944"/>
      <c r="AJ115" s="945"/>
      <c r="AK115" s="946">
        <v>130457</v>
      </c>
      <c r="AL115" s="944"/>
      <c r="AM115" s="944"/>
      <c r="AN115" s="944"/>
      <c r="AO115" s="945"/>
      <c r="AP115" s="947">
        <v>0.3</v>
      </c>
      <c r="AQ115" s="948"/>
      <c r="AR115" s="948"/>
      <c r="AS115" s="948"/>
      <c r="AT115" s="949"/>
      <c r="AU115" s="957"/>
      <c r="AV115" s="958"/>
      <c r="AW115" s="958"/>
      <c r="AX115" s="958"/>
      <c r="AY115" s="958"/>
      <c r="AZ115" s="833" t="s">
        <v>432</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433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434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376</v>
      </c>
      <c r="AB116" s="798"/>
      <c r="AC116" s="798"/>
      <c r="AD116" s="798"/>
      <c r="AE116" s="799"/>
      <c r="AF116" s="800">
        <v>379</v>
      </c>
      <c r="AG116" s="798"/>
      <c r="AH116" s="798"/>
      <c r="AI116" s="798"/>
      <c r="AJ116" s="799"/>
      <c r="AK116" s="800">
        <v>2</v>
      </c>
      <c r="AL116" s="798"/>
      <c r="AM116" s="798"/>
      <c r="AN116" s="798"/>
      <c r="AO116" s="799"/>
      <c r="AP116" s="845">
        <v>0</v>
      </c>
      <c r="AQ116" s="846"/>
      <c r="AR116" s="846"/>
      <c r="AS116" s="846"/>
      <c r="AT116" s="847"/>
      <c r="AU116" s="957"/>
      <c r="AV116" s="958"/>
      <c r="AW116" s="958"/>
      <c r="AX116" s="958"/>
      <c r="AY116" s="958"/>
      <c r="AZ116" s="884" t="s">
        <v>435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437</v>
      </c>
      <c r="Z117" s="924"/>
      <c r="AA117" s="929">
        <v>16634832</v>
      </c>
      <c r="AB117" s="930"/>
      <c r="AC117" s="930"/>
      <c r="AD117" s="930"/>
      <c r="AE117" s="931"/>
      <c r="AF117" s="932">
        <v>16351817</v>
      </c>
      <c r="AG117" s="930"/>
      <c r="AH117" s="930"/>
      <c r="AI117" s="930"/>
      <c r="AJ117" s="931"/>
      <c r="AK117" s="932">
        <v>16487301</v>
      </c>
      <c r="AL117" s="930"/>
      <c r="AM117" s="930"/>
      <c r="AN117" s="930"/>
      <c r="AO117" s="931"/>
      <c r="AP117" s="933"/>
      <c r="AQ117" s="934"/>
      <c r="AR117" s="934"/>
      <c r="AS117" s="934"/>
      <c r="AT117" s="935"/>
      <c r="AU117" s="957"/>
      <c r="AV117" s="958"/>
      <c r="AW117" s="958"/>
      <c r="AX117" s="958"/>
      <c r="AY117" s="958"/>
      <c r="AZ117" s="884" t="s">
        <v>438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413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411</v>
      </c>
      <c r="AB118" s="923"/>
      <c r="AC118" s="923"/>
      <c r="AD118" s="923"/>
      <c r="AE118" s="924"/>
      <c r="AF118" s="925" t="s">
        <v>288</v>
      </c>
      <c r="AG118" s="923"/>
      <c r="AH118" s="923"/>
      <c r="AI118" s="923"/>
      <c r="AJ118" s="924"/>
      <c r="AK118" s="925" t="s">
        <v>287</v>
      </c>
      <c r="AL118" s="923"/>
      <c r="AM118" s="923"/>
      <c r="AN118" s="923"/>
      <c r="AO118" s="924"/>
      <c r="AP118" s="926" t="s">
        <v>412</v>
      </c>
      <c r="AQ118" s="927"/>
      <c r="AR118" s="927"/>
      <c r="AS118" s="927"/>
      <c r="AT118" s="928"/>
      <c r="AU118" s="957"/>
      <c r="AV118" s="958"/>
      <c r="AW118" s="958"/>
      <c r="AX118" s="958"/>
      <c r="AY118" s="958"/>
      <c r="AZ118" s="900" t="s">
        <v>440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441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416</v>
      </c>
      <c r="B119" s="837"/>
      <c r="C119" s="912" t="s">
        <v>417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442</v>
      </c>
      <c r="BP119" s="899"/>
      <c r="BQ119" s="903">
        <v>214145168</v>
      </c>
      <c r="BR119" s="866"/>
      <c r="BS119" s="866"/>
      <c r="BT119" s="866"/>
      <c r="BU119" s="866"/>
      <c r="BV119" s="866">
        <v>217872366</v>
      </c>
      <c r="BW119" s="866"/>
      <c r="BX119" s="866"/>
      <c r="BY119" s="866"/>
      <c r="BZ119" s="866"/>
      <c r="CA119" s="866">
        <v>218812424</v>
      </c>
      <c r="CB119" s="866"/>
      <c r="CC119" s="866"/>
      <c r="CD119" s="866"/>
      <c r="CE119" s="866"/>
      <c r="CF119" s="764"/>
      <c r="CG119" s="765"/>
      <c r="CH119" s="765"/>
      <c r="CI119" s="765"/>
      <c r="CJ119" s="855"/>
      <c r="CK119" s="953"/>
      <c r="CL119" s="841"/>
      <c r="CM119" s="859" t="s">
        <v>443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1353674</v>
      </c>
      <c r="DH119" s="781"/>
      <c r="DI119" s="781"/>
      <c r="DJ119" s="781"/>
      <c r="DK119" s="782"/>
      <c r="DL119" s="783">
        <v>1206169</v>
      </c>
      <c r="DM119" s="781"/>
      <c r="DN119" s="781"/>
      <c r="DO119" s="781"/>
      <c r="DP119" s="782"/>
      <c r="DQ119" s="783">
        <v>1076580</v>
      </c>
      <c r="DR119" s="781"/>
      <c r="DS119" s="781"/>
      <c r="DT119" s="781"/>
      <c r="DU119" s="782"/>
      <c r="DV119" s="869">
        <v>2.2000000000000002</v>
      </c>
      <c r="DW119" s="870"/>
      <c r="DX119" s="870"/>
      <c r="DY119" s="870"/>
      <c r="DZ119" s="871"/>
    </row>
    <row r="120" spans="1:130" s="199" customFormat="1" ht="26.25" customHeight="1">
      <c r="A120" s="838"/>
      <c r="B120" s="839"/>
      <c r="C120" s="842" t="s">
        <v>420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444</v>
      </c>
      <c r="AV120" s="905"/>
      <c r="AW120" s="905"/>
      <c r="AX120" s="905"/>
      <c r="AY120" s="906"/>
      <c r="AZ120" s="881" t="s">
        <v>445</v>
      </c>
      <c r="BA120" s="826"/>
      <c r="BB120" s="826"/>
      <c r="BC120" s="826"/>
      <c r="BD120" s="826"/>
      <c r="BE120" s="826"/>
      <c r="BF120" s="826"/>
      <c r="BG120" s="826"/>
      <c r="BH120" s="826"/>
      <c r="BI120" s="826"/>
      <c r="BJ120" s="826"/>
      <c r="BK120" s="826"/>
      <c r="BL120" s="826"/>
      <c r="BM120" s="826"/>
      <c r="BN120" s="826"/>
      <c r="BO120" s="826"/>
      <c r="BP120" s="827"/>
      <c r="BQ120" s="882">
        <v>8260253</v>
      </c>
      <c r="BR120" s="863"/>
      <c r="BS120" s="863"/>
      <c r="BT120" s="863"/>
      <c r="BU120" s="863"/>
      <c r="BV120" s="863">
        <v>8762185</v>
      </c>
      <c r="BW120" s="863"/>
      <c r="BX120" s="863"/>
      <c r="BY120" s="863"/>
      <c r="BZ120" s="863"/>
      <c r="CA120" s="863">
        <v>8311786</v>
      </c>
      <c r="CB120" s="863"/>
      <c r="CC120" s="863"/>
      <c r="CD120" s="863"/>
      <c r="CE120" s="863"/>
      <c r="CF120" s="887">
        <v>16.8</v>
      </c>
      <c r="CG120" s="888"/>
      <c r="CH120" s="888"/>
      <c r="CI120" s="888"/>
      <c r="CJ120" s="888"/>
      <c r="CK120" s="889" t="s">
        <v>446</v>
      </c>
      <c r="CL120" s="873"/>
      <c r="CM120" s="873"/>
      <c r="CN120" s="873"/>
      <c r="CO120" s="874"/>
      <c r="CP120" s="893" t="s">
        <v>447</v>
      </c>
      <c r="CQ120" s="894"/>
      <c r="CR120" s="894"/>
      <c r="CS120" s="894"/>
      <c r="CT120" s="894"/>
      <c r="CU120" s="894"/>
      <c r="CV120" s="894"/>
      <c r="CW120" s="894"/>
      <c r="CX120" s="894"/>
      <c r="CY120" s="894"/>
      <c r="CZ120" s="894"/>
      <c r="DA120" s="894"/>
      <c r="DB120" s="894"/>
      <c r="DC120" s="894"/>
      <c r="DD120" s="894"/>
      <c r="DE120" s="894"/>
      <c r="DF120" s="895"/>
      <c r="DG120" s="882">
        <v>40465963</v>
      </c>
      <c r="DH120" s="863"/>
      <c r="DI120" s="863"/>
      <c r="DJ120" s="863"/>
      <c r="DK120" s="863"/>
      <c r="DL120" s="863">
        <v>39939997</v>
      </c>
      <c r="DM120" s="863"/>
      <c r="DN120" s="863"/>
      <c r="DO120" s="863"/>
      <c r="DP120" s="863"/>
      <c r="DQ120" s="863">
        <v>39527074</v>
      </c>
      <c r="DR120" s="863"/>
      <c r="DS120" s="863"/>
      <c r="DT120" s="863"/>
      <c r="DU120" s="863"/>
      <c r="DV120" s="864">
        <v>79.7</v>
      </c>
      <c r="DW120" s="864"/>
      <c r="DX120" s="864"/>
      <c r="DY120" s="864"/>
      <c r="DZ120" s="865"/>
    </row>
    <row r="121" spans="1:130" s="199" customFormat="1" ht="26.25" customHeight="1">
      <c r="A121" s="838"/>
      <c r="B121" s="839"/>
      <c r="C121" s="884" t="s">
        <v>448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449</v>
      </c>
      <c r="BA121" s="768"/>
      <c r="BB121" s="768"/>
      <c r="BC121" s="768"/>
      <c r="BD121" s="768"/>
      <c r="BE121" s="768"/>
      <c r="BF121" s="768"/>
      <c r="BG121" s="768"/>
      <c r="BH121" s="768"/>
      <c r="BI121" s="768"/>
      <c r="BJ121" s="768"/>
      <c r="BK121" s="768"/>
      <c r="BL121" s="768"/>
      <c r="BM121" s="768"/>
      <c r="BN121" s="768"/>
      <c r="BO121" s="768"/>
      <c r="BP121" s="769"/>
      <c r="BQ121" s="834">
        <v>37674114</v>
      </c>
      <c r="BR121" s="835"/>
      <c r="BS121" s="835"/>
      <c r="BT121" s="835"/>
      <c r="BU121" s="835"/>
      <c r="BV121" s="835">
        <v>37268581</v>
      </c>
      <c r="BW121" s="835"/>
      <c r="BX121" s="835"/>
      <c r="BY121" s="835"/>
      <c r="BZ121" s="835"/>
      <c r="CA121" s="835">
        <v>37704284</v>
      </c>
      <c r="CB121" s="835"/>
      <c r="CC121" s="835"/>
      <c r="CD121" s="835"/>
      <c r="CE121" s="835"/>
      <c r="CF121" s="896">
        <v>76</v>
      </c>
      <c r="CG121" s="897"/>
      <c r="CH121" s="897"/>
      <c r="CI121" s="897"/>
      <c r="CJ121" s="897"/>
      <c r="CK121" s="890"/>
      <c r="CL121" s="876"/>
      <c r="CM121" s="876"/>
      <c r="CN121" s="876"/>
      <c r="CO121" s="877"/>
      <c r="CP121" s="856" t="s">
        <v>450</v>
      </c>
      <c r="CQ121" s="857"/>
      <c r="CR121" s="857"/>
      <c r="CS121" s="857"/>
      <c r="CT121" s="857"/>
      <c r="CU121" s="857"/>
      <c r="CV121" s="857"/>
      <c r="CW121" s="857"/>
      <c r="CX121" s="857"/>
      <c r="CY121" s="857"/>
      <c r="CZ121" s="857"/>
      <c r="DA121" s="857"/>
      <c r="DB121" s="857"/>
      <c r="DC121" s="857"/>
      <c r="DD121" s="857"/>
      <c r="DE121" s="857"/>
      <c r="DF121" s="858"/>
      <c r="DG121" s="834">
        <v>4130337</v>
      </c>
      <c r="DH121" s="835"/>
      <c r="DI121" s="835"/>
      <c r="DJ121" s="835"/>
      <c r="DK121" s="835"/>
      <c r="DL121" s="835">
        <v>3886158</v>
      </c>
      <c r="DM121" s="835"/>
      <c r="DN121" s="835"/>
      <c r="DO121" s="835"/>
      <c r="DP121" s="835"/>
      <c r="DQ121" s="835">
        <v>3664356</v>
      </c>
      <c r="DR121" s="835"/>
      <c r="DS121" s="835"/>
      <c r="DT121" s="835"/>
      <c r="DU121" s="835"/>
      <c r="DV121" s="812">
        <v>7.4</v>
      </c>
      <c r="DW121" s="812"/>
      <c r="DX121" s="812"/>
      <c r="DY121" s="812"/>
      <c r="DZ121" s="813"/>
    </row>
    <row r="122" spans="1:130" s="199" customFormat="1" ht="26.25" customHeight="1">
      <c r="A122" s="838"/>
      <c r="B122" s="839"/>
      <c r="C122" s="842" t="s">
        <v>430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451</v>
      </c>
      <c r="BA122" s="901"/>
      <c r="BB122" s="901"/>
      <c r="BC122" s="901"/>
      <c r="BD122" s="901"/>
      <c r="BE122" s="901"/>
      <c r="BF122" s="901"/>
      <c r="BG122" s="901"/>
      <c r="BH122" s="901"/>
      <c r="BI122" s="901"/>
      <c r="BJ122" s="901"/>
      <c r="BK122" s="901"/>
      <c r="BL122" s="901"/>
      <c r="BM122" s="901"/>
      <c r="BN122" s="901"/>
      <c r="BO122" s="901"/>
      <c r="BP122" s="902"/>
      <c r="BQ122" s="903">
        <v>113729227</v>
      </c>
      <c r="BR122" s="866"/>
      <c r="BS122" s="866"/>
      <c r="BT122" s="866"/>
      <c r="BU122" s="866"/>
      <c r="BV122" s="866">
        <v>115580749</v>
      </c>
      <c r="BW122" s="866"/>
      <c r="BX122" s="866"/>
      <c r="BY122" s="866"/>
      <c r="BZ122" s="866"/>
      <c r="CA122" s="866">
        <v>117348545</v>
      </c>
      <c r="CB122" s="866"/>
      <c r="CC122" s="866"/>
      <c r="CD122" s="866"/>
      <c r="CE122" s="866"/>
      <c r="CF122" s="867">
        <v>236.7</v>
      </c>
      <c r="CG122" s="868"/>
      <c r="CH122" s="868"/>
      <c r="CI122" s="868"/>
      <c r="CJ122" s="868"/>
      <c r="CK122" s="890"/>
      <c r="CL122" s="876"/>
      <c r="CM122" s="876"/>
      <c r="CN122" s="876"/>
      <c r="CO122" s="877"/>
      <c r="CP122" s="856" t="s">
        <v>452</v>
      </c>
      <c r="CQ122" s="857"/>
      <c r="CR122" s="857"/>
      <c r="CS122" s="857"/>
      <c r="CT122" s="857"/>
      <c r="CU122" s="857"/>
      <c r="CV122" s="857"/>
      <c r="CW122" s="857"/>
      <c r="CX122" s="857"/>
      <c r="CY122" s="857"/>
      <c r="CZ122" s="857"/>
      <c r="DA122" s="857"/>
      <c r="DB122" s="857"/>
      <c r="DC122" s="857"/>
      <c r="DD122" s="857"/>
      <c r="DE122" s="857"/>
      <c r="DF122" s="858"/>
      <c r="DG122" s="834">
        <v>3060691</v>
      </c>
      <c r="DH122" s="835"/>
      <c r="DI122" s="835"/>
      <c r="DJ122" s="835"/>
      <c r="DK122" s="835"/>
      <c r="DL122" s="835">
        <v>2494601</v>
      </c>
      <c r="DM122" s="835"/>
      <c r="DN122" s="835"/>
      <c r="DO122" s="835"/>
      <c r="DP122" s="835"/>
      <c r="DQ122" s="835">
        <v>2080571</v>
      </c>
      <c r="DR122" s="835"/>
      <c r="DS122" s="835"/>
      <c r="DT122" s="835"/>
      <c r="DU122" s="835"/>
      <c r="DV122" s="812">
        <v>4.2</v>
      </c>
      <c r="DW122" s="812"/>
      <c r="DX122" s="812"/>
      <c r="DY122" s="812"/>
      <c r="DZ122" s="813"/>
    </row>
    <row r="123" spans="1:130" s="199" customFormat="1" ht="26.25" customHeight="1">
      <c r="A123" s="838"/>
      <c r="B123" s="839"/>
      <c r="C123" s="842" t="s">
        <v>436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453</v>
      </c>
      <c r="BP123" s="899"/>
      <c r="BQ123" s="853">
        <v>159663594</v>
      </c>
      <c r="BR123" s="854"/>
      <c r="BS123" s="854"/>
      <c r="BT123" s="854"/>
      <c r="BU123" s="854"/>
      <c r="BV123" s="854">
        <v>161611515</v>
      </c>
      <c r="BW123" s="854"/>
      <c r="BX123" s="854"/>
      <c r="BY123" s="854"/>
      <c r="BZ123" s="854"/>
      <c r="CA123" s="854">
        <v>163364615</v>
      </c>
      <c r="CB123" s="854"/>
      <c r="CC123" s="854"/>
      <c r="CD123" s="854"/>
      <c r="CE123" s="854"/>
      <c r="CF123" s="764"/>
      <c r="CG123" s="765"/>
      <c r="CH123" s="765"/>
      <c r="CI123" s="765"/>
      <c r="CJ123" s="855"/>
      <c r="CK123" s="890"/>
      <c r="CL123" s="876"/>
      <c r="CM123" s="876"/>
      <c r="CN123" s="876"/>
      <c r="CO123" s="877"/>
      <c r="CP123" s="856" t="s">
        <v>454</v>
      </c>
      <c r="CQ123" s="857"/>
      <c r="CR123" s="857"/>
      <c r="CS123" s="857"/>
      <c r="CT123" s="857"/>
      <c r="CU123" s="857"/>
      <c r="CV123" s="857"/>
      <c r="CW123" s="857"/>
      <c r="CX123" s="857"/>
      <c r="CY123" s="857"/>
      <c r="CZ123" s="857"/>
      <c r="DA123" s="857"/>
      <c r="DB123" s="857"/>
      <c r="DC123" s="857"/>
      <c r="DD123" s="857"/>
      <c r="DE123" s="857"/>
      <c r="DF123" s="858"/>
      <c r="DG123" s="797">
        <v>1352122</v>
      </c>
      <c r="DH123" s="798"/>
      <c r="DI123" s="798"/>
      <c r="DJ123" s="798"/>
      <c r="DK123" s="799"/>
      <c r="DL123" s="800">
        <v>1436552</v>
      </c>
      <c r="DM123" s="798"/>
      <c r="DN123" s="798"/>
      <c r="DO123" s="798"/>
      <c r="DP123" s="799"/>
      <c r="DQ123" s="800">
        <v>1441868</v>
      </c>
      <c r="DR123" s="798"/>
      <c r="DS123" s="798"/>
      <c r="DT123" s="798"/>
      <c r="DU123" s="799"/>
      <c r="DV123" s="845">
        <v>2.9</v>
      </c>
      <c r="DW123" s="846"/>
      <c r="DX123" s="846"/>
      <c r="DY123" s="846"/>
      <c r="DZ123" s="847"/>
    </row>
    <row r="124" spans="1:130" s="199" customFormat="1" ht="26.25" customHeight="1" thickBot="1">
      <c r="A124" s="838"/>
      <c r="B124" s="839"/>
      <c r="C124" s="842" t="s">
        <v>439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455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111.6</v>
      </c>
      <c r="BR124" s="852"/>
      <c r="BS124" s="852"/>
      <c r="BT124" s="852"/>
      <c r="BU124" s="852"/>
      <c r="BV124" s="852">
        <v>113</v>
      </c>
      <c r="BW124" s="852"/>
      <c r="BX124" s="852"/>
      <c r="BY124" s="852"/>
      <c r="BZ124" s="852"/>
      <c r="CA124" s="852">
        <v>111.8</v>
      </c>
      <c r="CB124" s="852"/>
      <c r="CC124" s="852"/>
      <c r="CD124" s="852"/>
      <c r="CE124" s="852"/>
      <c r="CF124" s="742"/>
      <c r="CG124" s="743"/>
      <c r="CH124" s="743"/>
      <c r="CI124" s="743"/>
      <c r="CJ124" s="883"/>
      <c r="CK124" s="891"/>
      <c r="CL124" s="891"/>
      <c r="CM124" s="891"/>
      <c r="CN124" s="891"/>
      <c r="CO124" s="892"/>
      <c r="CP124" s="856" t="s">
        <v>456</v>
      </c>
      <c r="CQ124" s="857"/>
      <c r="CR124" s="857"/>
      <c r="CS124" s="857"/>
      <c r="CT124" s="857"/>
      <c r="CU124" s="857"/>
      <c r="CV124" s="857"/>
      <c r="CW124" s="857"/>
      <c r="CX124" s="857"/>
      <c r="CY124" s="857"/>
      <c r="CZ124" s="857"/>
      <c r="DA124" s="857"/>
      <c r="DB124" s="857"/>
      <c r="DC124" s="857"/>
      <c r="DD124" s="857"/>
      <c r="DE124" s="857"/>
      <c r="DF124" s="858"/>
      <c r="DG124" s="780">
        <v>852758</v>
      </c>
      <c r="DH124" s="781"/>
      <c r="DI124" s="781"/>
      <c r="DJ124" s="781"/>
      <c r="DK124" s="782"/>
      <c r="DL124" s="783">
        <v>789344</v>
      </c>
      <c r="DM124" s="781"/>
      <c r="DN124" s="781"/>
      <c r="DO124" s="781"/>
      <c r="DP124" s="782"/>
      <c r="DQ124" s="783">
        <v>826339</v>
      </c>
      <c r="DR124" s="781"/>
      <c r="DS124" s="781"/>
      <c r="DT124" s="781"/>
      <c r="DU124" s="782"/>
      <c r="DV124" s="869">
        <v>1.7</v>
      </c>
      <c r="DW124" s="870"/>
      <c r="DX124" s="870"/>
      <c r="DY124" s="870"/>
      <c r="DZ124" s="871"/>
    </row>
    <row r="125" spans="1:130" s="199" customFormat="1" ht="26.25" customHeight="1">
      <c r="A125" s="838"/>
      <c r="B125" s="839"/>
      <c r="C125" s="842" t="s">
        <v>441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457</v>
      </c>
      <c r="CL125" s="873"/>
      <c r="CM125" s="873"/>
      <c r="CN125" s="873"/>
      <c r="CO125" s="874"/>
      <c r="CP125" s="881" t="s">
        <v>458</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443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459</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460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166383</v>
      </c>
      <c r="AB127" s="798"/>
      <c r="AC127" s="798"/>
      <c r="AD127" s="798"/>
      <c r="AE127" s="799"/>
      <c r="AF127" s="800">
        <v>143778</v>
      </c>
      <c r="AG127" s="798"/>
      <c r="AH127" s="798"/>
      <c r="AI127" s="798"/>
      <c r="AJ127" s="799"/>
      <c r="AK127" s="800">
        <v>130457</v>
      </c>
      <c r="AL127" s="798"/>
      <c r="AM127" s="798"/>
      <c r="AN127" s="798"/>
      <c r="AO127" s="799"/>
      <c r="AP127" s="845">
        <v>0.3</v>
      </c>
      <c r="AQ127" s="846"/>
      <c r="AR127" s="846"/>
      <c r="AS127" s="846"/>
      <c r="AT127" s="847"/>
      <c r="AU127" s="235"/>
      <c r="AV127" s="235"/>
      <c r="AW127" s="235"/>
      <c r="AX127" s="862" t="s">
        <v>461</v>
      </c>
      <c r="AY127" s="830"/>
      <c r="AZ127" s="830"/>
      <c r="BA127" s="830"/>
      <c r="BB127" s="830"/>
      <c r="BC127" s="830"/>
      <c r="BD127" s="830"/>
      <c r="BE127" s="831"/>
      <c r="BF127" s="829" t="s">
        <v>462</v>
      </c>
      <c r="BG127" s="830"/>
      <c r="BH127" s="830"/>
      <c r="BI127" s="830"/>
      <c r="BJ127" s="830"/>
      <c r="BK127" s="830"/>
      <c r="BL127" s="831"/>
      <c r="BM127" s="829" t="s">
        <v>463</v>
      </c>
      <c r="BN127" s="830"/>
      <c r="BO127" s="830"/>
      <c r="BP127" s="830"/>
      <c r="BQ127" s="830"/>
      <c r="BR127" s="830"/>
      <c r="BS127" s="831"/>
      <c r="BT127" s="829" t="s">
        <v>464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465</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466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467</v>
      </c>
      <c r="X128" s="816"/>
      <c r="Y128" s="816"/>
      <c r="Z128" s="817"/>
      <c r="AA128" s="818">
        <v>2072875</v>
      </c>
      <c r="AB128" s="819"/>
      <c r="AC128" s="819"/>
      <c r="AD128" s="819"/>
      <c r="AE128" s="820"/>
      <c r="AF128" s="821">
        <v>1772672</v>
      </c>
      <c r="AG128" s="819"/>
      <c r="AH128" s="819"/>
      <c r="AI128" s="819"/>
      <c r="AJ128" s="820"/>
      <c r="AK128" s="821">
        <v>1944372</v>
      </c>
      <c r="AL128" s="819"/>
      <c r="AM128" s="819"/>
      <c r="AN128" s="819"/>
      <c r="AO128" s="820"/>
      <c r="AP128" s="822"/>
      <c r="AQ128" s="823"/>
      <c r="AR128" s="823"/>
      <c r="AS128" s="823"/>
      <c r="AT128" s="824"/>
      <c r="AU128" s="235"/>
      <c r="AV128" s="235"/>
      <c r="AW128" s="235"/>
      <c r="AX128" s="825" t="s">
        <v>468</v>
      </c>
      <c r="AY128" s="826"/>
      <c r="AZ128" s="826"/>
      <c r="BA128" s="826"/>
      <c r="BB128" s="826"/>
      <c r="BC128" s="826"/>
      <c r="BD128" s="826"/>
      <c r="BE128" s="827"/>
      <c r="BF128" s="804" t="s">
        <v>112</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469</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470</v>
      </c>
      <c r="X129" s="795"/>
      <c r="Y129" s="795"/>
      <c r="Z129" s="796"/>
      <c r="AA129" s="797">
        <v>57844733</v>
      </c>
      <c r="AB129" s="798"/>
      <c r="AC129" s="798"/>
      <c r="AD129" s="798"/>
      <c r="AE129" s="799"/>
      <c r="AF129" s="800">
        <v>58477862</v>
      </c>
      <c r="AG129" s="798"/>
      <c r="AH129" s="798"/>
      <c r="AI129" s="798"/>
      <c r="AJ129" s="799"/>
      <c r="AK129" s="800">
        <v>58561352</v>
      </c>
      <c r="AL129" s="798"/>
      <c r="AM129" s="798"/>
      <c r="AN129" s="798"/>
      <c r="AO129" s="799"/>
      <c r="AP129" s="801"/>
      <c r="AQ129" s="802"/>
      <c r="AR129" s="802"/>
      <c r="AS129" s="802"/>
      <c r="AT129" s="803"/>
      <c r="AU129" s="237"/>
      <c r="AV129" s="237"/>
      <c r="AW129" s="237"/>
      <c r="AX129" s="767" t="s">
        <v>471</v>
      </c>
      <c r="AY129" s="768"/>
      <c r="AZ129" s="768"/>
      <c r="BA129" s="768"/>
      <c r="BB129" s="768"/>
      <c r="BC129" s="768"/>
      <c r="BD129" s="768"/>
      <c r="BE129" s="769"/>
      <c r="BF129" s="787" t="s">
        <v>112</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472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473</v>
      </c>
      <c r="X130" s="795"/>
      <c r="Y130" s="795"/>
      <c r="Z130" s="796"/>
      <c r="AA130" s="797">
        <v>9055859</v>
      </c>
      <c r="AB130" s="798"/>
      <c r="AC130" s="798"/>
      <c r="AD130" s="798"/>
      <c r="AE130" s="799"/>
      <c r="AF130" s="800">
        <v>8719051</v>
      </c>
      <c r="AG130" s="798"/>
      <c r="AH130" s="798"/>
      <c r="AI130" s="798"/>
      <c r="AJ130" s="799"/>
      <c r="AK130" s="800">
        <v>8977405</v>
      </c>
      <c r="AL130" s="798"/>
      <c r="AM130" s="798"/>
      <c r="AN130" s="798"/>
      <c r="AO130" s="799"/>
      <c r="AP130" s="801"/>
      <c r="AQ130" s="802"/>
      <c r="AR130" s="802"/>
      <c r="AS130" s="802"/>
      <c r="AT130" s="803"/>
      <c r="AU130" s="237"/>
      <c r="AV130" s="237"/>
      <c r="AW130" s="237"/>
      <c r="AX130" s="767" t="s">
        <v>474</v>
      </c>
      <c r="AY130" s="768"/>
      <c r="AZ130" s="768"/>
      <c r="BA130" s="768"/>
      <c r="BB130" s="768"/>
      <c r="BC130" s="768"/>
      <c r="BD130" s="768"/>
      <c r="BE130" s="769"/>
      <c r="BF130" s="770">
        <v>11.4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475</v>
      </c>
      <c r="X131" s="778"/>
      <c r="Y131" s="778"/>
      <c r="Z131" s="779"/>
      <c r="AA131" s="780">
        <v>48788874</v>
      </c>
      <c r="AB131" s="781"/>
      <c r="AC131" s="781"/>
      <c r="AD131" s="781"/>
      <c r="AE131" s="782"/>
      <c r="AF131" s="783">
        <v>49758811</v>
      </c>
      <c r="AG131" s="781"/>
      <c r="AH131" s="781"/>
      <c r="AI131" s="781"/>
      <c r="AJ131" s="782"/>
      <c r="AK131" s="783">
        <v>49583947</v>
      </c>
      <c r="AL131" s="781"/>
      <c r="AM131" s="781"/>
      <c r="AN131" s="781"/>
      <c r="AO131" s="782"/>
      <c r="AP131" s="784"/>
      <c r="AQ131" s="785"/>
      <c r="AR131" s="785"/>
      <c r="AS131" s="785"/>
      <c r="AT131" s="786"/>
      <c r="AU131" s="237"/>
      <c r="AV131" s="237"/>
      <c r="AW131" s="237"/>
      <c r="AX131" s="745" t="s">
        <v>476</v>
      </c>
      <c r="AY131" s="746"/>
      <c r="AZ131" s="746"/>
      <c r="BA131" s="746"/>
      <c r="BB131" s="746"/>
      <c r="BC131" s="746"/>
      <c r="BD131" s="746"/>
      <c r="BE131" s="747"/>
      <c r="BF131" s="748">
        <v>111.8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478</v>
      </c>
      <c r="W132" s="758"/>
      <c r="X132" s="758"/>
      <c r="Y132" s="758"/>
      <c r="Z132" s="759"/>
      <c r="AA132" s="760">
        <v>11.285560719999999</v>
      </c>
      <c r="AB132" s="761"/>
      <c r="AC132" s="761"/>
      <c r="AD132" s="761"/>
      <c r="AE132" s="762"/>
      <c r="AF132" s="763">
        <v>11.77699765</v>
      </c>
      <c r="AG132" s="761"/>
      <c r="AH132" s="761"/>
      <c r="AI132" s="761"/>
      <c r="AJ132" s="762"/>
      <c r="AK132" s="763">
        <v>11.2244473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479</v>
      </c>
      <c r="W133" s="737"/>
      <c r="X133" s="737"/>
      <c r="Y133" s="737"/>
      <c r="Z133" s="738"/>
      <c r="AA133" s="739">
        <v>12</v>
      </c>
      <c r="AB133" s="740"/>
      <c r="AC133" s="740"/>
      <c r="AD133" s="740"/>
      <c r="AE133" s="741"/>
      <c r="AF133" s="739">
        <v>11.8</v>
      </c>
      <c r="AG133" s="740"/>
      <c r="AH133" s="740"/>
      <c r="AI133" s="740"/>
      <c r="AJ133" s="741"/>
      <c r="AK133" s="739">
        <v>11.4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480</v>
      </c>
      <c r="B5" s="248"/>
      <c r="C5" s="248"/>
      <c r="D5" s="248"/>
      <c r="E5" s="248"/>
      <c r="F5" s="248"/>
      <c r="G5" s="248"/>
      <c r="H5" s="248"/>
      <c r="I5" s="248"/>
      <c r="J5" s="248"/>
      <c r="K5" s="248"/>
      <c r="L5" s="248"/>
      <c r="M5" s="248"/>
      <c r="N5" s="248"/>
      <c r="O5" s="249"/>
    </row>
    <row r="6" spans="1:16">
      <c r="A6" s="250"/>
      <c r="B6" s="246"/>
      <c r="C6" s="246"/>
      <c r="D6" s="246"/>
      <c r="E6" s="246"/>
      <c r="F6" s="246"/>
      <c r="G6" s="251" t="s">
        <v>481</v>
      </c>
      <c r="H6" s="251"/>
      <c r="I6" s="251"/>
      <c r="J6" s="251"/>
      <c r="K6" s="246"/>
      <c r="L6" s="246"/>
      <c r="M6" s="246"/>
      <c r="N6" s="246"/>
    </row>
    <row r="7" spans="1:16">
      <c r="A7" s="250"/>
      <c r="B7" s="246"/>
      <c r="C7" s="246"/>
      <c r="D7" s="246"/>
      <c r="E7" s="246"/>
      <c r="F7" s="246"/>
      <c r="G7" s="253"/>
      <c r="H7" s="254"/>
      <c r="I7" s="254"/>
      <c r="J7" s="255"/>
      <c r="K7" s="1152" t="s">
        <v>482</v>
      </c>
      <c r="L7" s="256"/>
      <c r="M7" s="257" t="s">
        <v>483</v>
      </c>
      <c r="N7" s="258"/>
    </row>
    <row r="8" spans="1:16">
      <c r="A8" s="250"/>
      <c r="B8" s="246"/>
      <c r="C8" s="246"/>
      <c r="D8" s="246"/>
      <c r="E8" s="246"/>
      <c r="F8" s="246"/>
      <c r="G8" s="259"/>
      <c r="H8" s="260"/>
      <c r="I8" s="260"/>
      <c r="J8" s="261"/>
      <c r="K8" s="1153"/>
      <c r="L8" s="262" t="s">
        <v>484</v>
      </c>
      <c r="M8" s="263" t="s">
        <v>485</v>
      </c>
      <c r="N8" s="264" t="s">
        <v>486</v>
      </c>
    </row>
    <row r="9" spans="1:16">
      <c r="A9" s="250"/>
      <c r="B9" s="246"/>
      <c r="C9" s="246"/>
      <c r="D9" s="246"/>
      <c r="E9" s="246"/>
      <c r="F9" s="246"/>
      <c r="G9" s="1166" t="s">
        <v>487</v>
      </c>
      <c r="H9" s="1167"/>
      <c r="I9" s="1167"/>
      <c r="J9" s="1168"/>
      <c r="K9" s="265">
        <v>17205895</v>
      </c>
      <c r="L9" s="266">
        <v>64733</v>
      </c>
      <c r="M9" s="267">
        <v>55816</v>
      </c>
      <c r="N9" s="268">
        <v>16</v>
      </c>
    </row>
    <row r="10" spans="1:16">
      <c r="A10" s="250"/>
      <c r="B10" s="246"/>
      <c r="C10" s="246"/>
      <c r="D10" s="246"/>
      <c r="E10" s="246"/>
      <c r="F10" s="246"/>
      <c r="G10" s="1166" t="s">
        <v>488</v>
      </c>
      <c r="H10" s="1167"/>
      <c r="I10" s="1167"/>
      <c r="J10" s="1168"/>
      <c r="K10" s="269">
        <v>1601122</v>
      </c>
      <c r="L10" s="270">
        <v>6024</v>
      </c>
      <c r="M10" s="271">
        <v>3693</v>
      </c>
      <c r="N10" s="272">
        <v>63.1</v>
      </c>
    </row>
    <row r="11" spans="1:16" ht="13.5" customHeight="1">
      <c r="A11" s="250"/>
      <c r="B11" s="246"/>
      <c r="C11" s="246"/>
      <c r="D11" s="246"/>
      <c r="E11" s="246"/>
      <c r="F11" s="246"/>
      <c r="G11" s="1166" t="s">
        <v>489</v>
      </c>
      <c r="H11" s="1167"/>
      <c r="I11" s="1167"/>
      <c r="J11" s="1168"/>
      <c r="K11" s="269">
        <v>78790</v>
      </c>
      <c r="L11" s="270">
        <v>296</v>
      </c>
      <c r="M11" s="271">
        <v>2201</v>
      </c>
      <c r="N11" s="272">
        <v>-86.6</v>
      </c>
    </row>
    <row r="12" spans="1:16" ht="13.5" customHeight="1">
      <c r="A12" s="250"/>
      <c r="B12" s="246"/>
      <c r="C12" s="246"/>
      <c r="D12" s="246"/>
      <c r="E12" s="246"/>
      <c r="F12" s="246"/>
      <c r="G12" s="1166" t="s">
        <v>490</v>
      </c>
      <c r="H12" s="1167"/>
      <c r="I12" s="1167"/>
      <c r="J12" s="1168"/>
      <c r="K12" s="269">
        <v>216476</v>
      </c>
      <c r="L12" s="270">
        <v>814</v>
      </c>
      <c r="M12" s="271">
        <v>1372</v>
      </c>
      <c r="N12" s="272">
        <v>-40.700000000000003</v>
      </c>
    </row>
    <row r="13" spans="1:16" ht="13.5" customHeight="1">
      <c r="A13" s="250"/>
      <c r="B13" s="246"/>
      <c r="C13" s="246"/>
      <c r="D13" s="246"/>
      <c r="E13" s="246"/>
      <c r="F13" s="246"/>
      <c r="G13" s="1166" t="s">
        <v>491</v>
      </c>
      <c r="H13" s="1167"/>
      <c r="I13" s="1167"/>
      <c r="J13" s="1168"/>
      <c r="K13" s="269" t="s">
        <v>492</v>
      </c>
      <c r="L13" s="270" t="s">
        <v>492</v>
      </c>
      <c r="M13" s="271">
        <v>67</v>
      </c>
      <c r="N13" s="272" t="s">
        <v>492</v>
      </c>
    </row>
    <row r="14" spans="1:16" ht="13.5" customHeight="1">
      <c r="A14" s="250"/>
      <c r="B14" s="246"/>
      <c r="C14" s="246"/>
      <c r="D14" s="246"/>
      <c r="E14" s="246"/>
      <c r="F14" s="246"/>
      <c r="G14" s="1166" t="s">
        <v>493</v>
      </c>
      <c r="H14" s="1167"/>
      <c r="I14" s="1167"/>
      <c r="J14" s="1168"/>
      <c r="K14" s="269">
        <v>514136</v>
      </c>
      <c r="L14" s="270">
        <v>1934</v>
      </c>
      <c r="M14" s="271">
        <v>1915</v>
      </c>
      <c r="N14" s="272">
        <v>1</v>
      </c>
    </row>
    <row r="15" spans="1:16" ht="13.5" customHeight="1">
      <c r="A15" s="250"/>
      <c r="B15" s="246"/>
      <c r="C15" s="246"/>
      <c r="D15" s="246"/>
      <c r="E15" s="246"/>
      <c r="F15" s="246"/>
      <c r="G15" s="1166" t="s">
        <v>494</v>
      </c>
      <c r="H15" s="1167"/>
      <c r="I15" s="1167"/>
      <c r="J15" s="1168"/>
      <c r="K15" s="269">
        <v>219738</v>
      </c>
      <c r="L15" s="270">
        <v>827</v>
      </c>
      <c r="M15" s="271">
        <v>1099</v>
      </c>
      <c r="N15" s="272">
        <v>-24.7</v>
      </c>
    </row>
    <row r="16" spans="1:16">
      <c r="A16" s="250"/>
      <c r="B16" s="246"/>
      <c r="C16" s="246"/>
      <c r="D16" s="246"/>
      <c r="E16" s="246"/>
      <c r="F16" s="246"/>
      <c r="G16" s="1169" t="s">
        <v>495</v>
      </c>
      <c r="H16" s="1170"/>
      <c r="I16" s="1170"/>
      <c r="J16" s="1171"/>
      <c r="K16" s="270">
        <v>-1137787</v>
      </c>
      <c r="L16" s="270">
        <v>-4281</v>
      </c>
      <c r="M16" s="271">
        <v>-4462</v>
      </c>
      <c r="N16" s="272">
        <v>-4.0999999999999996</v>
      </c>
    </row>
    <row r="17" spans="1:16">
      <c r="A17" s="250"/>
      <c r="B17" s="246"/>
      <c r="C17" s="246"/>
      <c r="D17" s="246"/>
      <c r="E17" s="246"/>
      <c r="F17" s="246"/>
      <c r="G17" s="1169" t="s">
        <v>171</v>
      </c>
      <c r="H17" s="1170"/>
      <c r="I17" s="1170"/>
      <c r="J17" s="1171"/>
      <c r="K17" s="270">
        <v>18698370</v>
      </c>
      <c r="L17" s="270">
        <v>70349</v>
      </c>
      <c r="M17" s="271">
        <v>61701</v>
      </c>
      <c r="N17" s="272">
        <v>14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496</v>
      </c>
      <c r="H19" s="246"/>
      <c r="I19" s="246"/>
      <c r="J19" s="246"/>
      <c r="K19" s="246"/>
      <c r="L19" s="246"/>
      <c r="M19" s="246"/>
      <c r="N19" s="246"/>
    </row>
    <row r="20" spans="1:16">
      <c r="A20" s="250"/>
      <c r="B20" s="246"/>
      <c r="C20" s="246"/>
      <c r="D20" s="246"/>
      <c r="E20" s="246"/>
      <c r="F20" s="246"/>
      <c r="G20" s="274"/>
      <c r="H20" s="275"/>
      <c r="I20" s="275"/>
      <c r="J20" s="276"/>
      <c r="K20" s="277" t="s">
        <v>497</v>
      </c>
      <c r="L20" s="278" t="s">
        <v>498</v>
      </c>
      <c r="M20" s="279" t="s">
        <v>499</v>
      </c>
      <c r="N20" s="280"/>
    </row>
    <row r="21" spans="1:16" s="286" customFormat="1">
      <c r="A21" s="281"/>
      <c r="B21" s="251"/>
      <c r="C21" s="251"/>
      <c r="D21" s="251"/>
      <c r="E21" s="251"/>
      <c r="F21" s="251"/>
      <c r="G21" s="1163" t="s">
        <v>500</v>
      </c>
      <c r="H21" s="1164"/>
      <c r="I21" s="1164"/>
      <c r="J21" s="1165"/>
      <c r="K21" s="282">
        <v>7.72</v>
      </c>
      <c r="L21" s="283">
        <v>6.17</v>
      </c>
      <c r="M21" s="284">
        <v>1.55</v>
      </c>
      <c r="N21" s="251"/>
      <c r="O21" s="285"/>
      <c r="P21" s="281"/>
    </row>
    <row r="22" spans="1:16" s="286" customFormat="1">
      <c r="A22" s="281"/>
      <c r="B22" s="251"/>
      <c r="C22" s="251"/>
      <c r="D22" s="251"/>
      <c r="E22" s="251"/>
      <c r="F22" s="251"/>
      <c r="G22" s="1163" t="s">
        <v>501</v>
      </c>
      <c r="H22" s="1164"/>
      <c r="I22" s="1164"/>
      <c r="J22" s="1165"/>
      <c r="K22" s="287">
        <v>100.9</v>
      </c>
      <c r="L22" s="288">
        <v>100.1</v>
      </c>
      <c r="M22" s="289">
        <v>0.8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504</v>
      </c>
      <c r="H29" s="251"/>
      <c r="I29" s="251"/>
      <c r="J29" s="251"/>
      <c r="K29" s="246"/>
      <c r="L29" s="246"/>
      <c r="M29" s="246"/>
      <c r="N29" s="246"/>
      <c r="O29" s="295"/>
    </row>
    <row r="30" spans="1:16">
      <c r="A30" s="250"/>
      <c r="B30" s="246"/>
      <c r="C30" s="246"/>
      <c r="D30" s="246"/>
      <c r="E30" s="246"/>
      <c r="F30" s="246"/>
      <c r="G30" s="253"/>
      <c r="H30" s="254"/>
      <c r="I30" s="254"/>
      <c r="J30" s="255"/>
      <c r="K30" s="1152" t="s">
        <v>482</v>
      </c>
      <c r="L30" s="256"/>
      <c r="M30" s="257" t="s">
        <v>483</v>
      </c>
      <c r="N30" s="258"/>
    </row>
    <row r="31" spans="1:16">
      <c r="A31" s="250"/>
      <c r="B31" s="246"/>
      <c r="C31" s="246"/>
      <c r="D31" s="246"/>
      <c r="E31" s="246"/>
      <c r="F31" s="246"/>
      <c r="G31" s="259"/>
      <c r="H31" s="260"/>
      <c r="I31" s="260"/>
      <c r="J31" s="261"/>
      <c r="K31" s="1153"/>
      <c r="L31" s="262" t="s">
        <v>484</v>
      </c>
      <c r="M31" s="263" t="s">
        <v>485</v>
      </c>
      <c r="N31" s="264" t="s">
        <v>486</v>
      </c>
    </row>
    <row r="32" spans="1:16" ht="27" customHeight="1">
      <c r="A32" s="250"/>
      <c r="B32" s="246"/>
      <c r="C32" s="246"/>
      <c r="D32" s="246"/>
      <c r="E32" s="246"/>
      <c r="F32" s="246"/>
      <c r="G32" s="1154" t="s">
        <v>505</v>
      </c>
      <c r="H32" s="1155"/>
      <c r="I32" s="1155"/>
      <c r="J32" s="1156"/>
      <c r="K32" s="296">
        <v>13026158</v>
      </c>
      <c r="L32" s="296">
        <v>49008</v>
      </c>
      <c r="M32" s="297">
        <v>31774</v>
      </c>
      <c r="N32" s="298">
        <v>54.2</v>
      </c>
    </row>
    <row r="33" spans="1:16" ht="13.5" customHeight="1">
      <c r="A33" s="250"/>
      <c r="B33" s="246"/>
      <c r="C33" s="246"/>
      <c r="D33" s="246"/>
      <c r="E33" s="246"/>
      <c r="F33" s="246"/>
      <c r="G33" s="1154" t="s">
        <v>506</v>
      </c>
      <c r="H33" s="1155"/>
      <c r="I33" s="1155"/>
      <c r="J33" s="1156"/>
      <c r="K33" s="296" t="s">
        <v>492</v>
      </c>
      <c r="L33" s="296" t="s">
        <v>492</v>
      </c>
      <c r="M33" s="297">
        <v>8</v>
      </c>
      <c r="N33" s="298" t="s">
        <v>492</v>
      </c>
    </row>
    <row r="34" spans="1:16" ht="27" customHeight="1">
      <c r="A34" s="250"/>
      <c r="B34" s="246"/>
      <c r="C34" s="246"/>
      <c r="D34" s="246"/>
      <c r="E34" s="246"/>
      <c r="F34" s="246"/>
      <c r="G34" s="1154" t="s">
        <v>507</v>
      </c>
      <c r="H34" s="1155"/>
      <c r="I34" s="1155"/>
      <c r="J34" s="1156"/>
      <c r="K34" s="296" t="s">
        <v>492</v>
      </c>
      <c r="L34" s="296" t="s">
        <v>492</v>
      </c>
      <c r="M34" s="297">
        <v>51</v>
      </c>
      <c r="N34" s="298" t="s">
        <v>492</v>
      </c>
    </row>
    <row r="35" spans="1:16" ht="27" customHeight="1">
      <c r="A35" s="250"/>
      <c r="B35" s="246"/>
      <c r="C35" s="246"/>
      <c r="D35" s="246"/>
      <c r="E35" s="246"/>
      <c r="F35" s="246"/>
      <c r="G35" s="1154" t="s">
        <v>508</v>
      </c>
      <c r="H35" s="1155"/>
      <c r="I35" s="1155"/>
      <c r="J35" s="1156"/>
      <c r="K35" s="296">
        <v>3307766</v>
      </c>
      <c r="L35" s="296">
        <v>12445</v>
      </c>
      <c r="M35" s="297">
        <v>10918</v>
      </c>
      <c r="N35" s="298">
        <v>14</v>
      </c>
    </row>
    <row r="36" spans="1:16" ht="27" customHeight="1">
      <c r="A36" s="250"/>
      <c r="B36" s="246"/>
      <c r="C36" s="246"/>
      <c r="D36" s="246"/>
      <c r="E36" s="246"/>
      <c r="F36" s="246"/>
      <c r="G36" s="1154" t="s">
        <v>509</v>
      </c>
      <c r="H36" s="1155"/>
      <c r="I36" s="1155"/>
      <c r="J36" s="1156"/>
      <c r="K36" s="296">
        <v>22918</v>
      </c>
      <c r="L36" s="296">
        <v>86</v>
      </c>
      <c r="M36" s="297">
        <v>463</v>
      </c>
      <c r="N36" s="298">
        <v>-81.400000000000006</v>
      </c>
    </row>
    <row r="37" spans="1:16" ht="13.5" customHeight="1">
      <c r="A37" s="250"/>
      <c r="B37" s="246"/>
      <c r="C37" s="246"/>
      <c r="D37" s="246"/>
      <c r="E37" s="246"/>
      <c r="F37" s="246"/>
      <c r="G37" s="1154" t="s">
        <v>510</v>
      </c>
      <c r="H37" s="1155"/>
      <c r="I37" s="1155"/>
      <c r="J37" s="1156"/>
      <c r="K37" s="296">
        <v>130457</v>
      </c>
      <c r="L37" s="296">
        <v>491</v>
      </c>
      <c r="M37" s="297">
        <v>976</v>
      </c>
      <c r="N37" s="298">
        <v>-49.7</v>
      </c>
    </row>
    <row r="38" spans="1:16" ht="27" customHeight="1">
      <c r="A38" s="250"/>
      <c r="B38" s="246"/>
      <c r="C38" s="246"/>
      <c r="D38" s="246"/>
      <c r="E38" s="246"/>
      <c r="F38" s="246"/>
      <c r="G38" s="1157" t="s">
        <v>511</v>
      </c>
      <c r="H38" s="1158"/>
      <c r="I38" s="1158"/>
      <c r="J38" s="1159"/>
      <c r="K38" s="299">
        <v>2</v>
      </c>
      <c r="L38" s="299">
        <v>0</v>
      </c>
      <c r="M38" s="300">
        <v>2</v>
      </c>
      <c r="N38" s="301">
        <v>-100</v>
      </c>
      <c r="O38" s="295"/>
    </row>
    <row r="39" spans="1:16">
      <c r="A39" s="250"/>
      <c r="B39" s="246"/>
      <c r="C39" s="246"/>
      <c r="D39" s="246"/>
      <c r="E39" s="246"/>
      <c r="F39" s="246"/>
      <c r="G39" s="1157" t="s">
        <v>512</v>
      </c>
      <c r="H39" s="1158"/>
      <c r="I39" s="1158"/>
      <c r="J39" s="1159"/>
      <c r="K39" s="302">
        <v>-1944372</v>
      </c>
      <c r="L39" s="302">
        <v>-7315</v>
      </c>
      <c r="M39" s="303">
        <v>-8001</v>
      </c>
      <c r="N39" s="304">
        <v>-8.6</v>
      </c>
      <c r="O39" s="295"/>
    </row>
    <row r="40" spans="1:16" ht="27" customHeight="1">
      <c r="A40" s="250"/>
      <c r="B40" s="246"/>
      <c r="C40" s="246"/>
      <c r="D40" s="246"/>
      <c r="E40" s="246"/>
      <c r="F40" s="246"/>
      <c r="G40" s="1154" t="s">
        <v>513</v>
      </c>
      <c r="H40" s="1155"/>
      <c r="I40" s="1155"/>
      <c r="J40" s="1156"/>
      <c r="K40" s="302">
        <v>-8977405</v>
      </c>
      <c r="L40" s="302">
        <v>-33776</v>
      </c>
      <c r="M40" s="303">
        <v>-27445</v>
      </c>
      <c r="N40" s="304">
        <v>23.1</v>
      </c>
      <c r="O40" s="295"/>
    </row>
    <row r="41" spans="1:16">
      <c r="A41" s="250"/>
      <c r="B41" s="246"/>
      <c r="C41" s="246"/>
      <c r="D41" s="246"/>
      <c r="E41" s="246"/>
      <c r="F41" s="246"/>
      <c r="G41" s="1160" t="s">
        <v>282</v>
      </c>
      <c r="H41" s="1161"/>
      <c r="I41" s="1161"/>
      <c r="J41" s="1162"/>
      <c r="K41" s="296">
        <v>5565524</v>
      </c>
      <c r="L41" s="302">
        <v>20939</v>
      </c>
      <c r="M41" s="303">
        <v>8747</v>
      </c>
      <c r="N41" s="304">
        <v>139.4</v>
      </c>
      <c r="O41" s="295"/>
    </row>
    <row r="42" spans="1:16">
      <c r="A42" s="250"/>
      <c r="B42" s="246"/>
      <c r="C42" s="246"/>
      <c r="D42" s="246"/>
      <c r="E42" s="246"/>
      <c r="F42" s="246"/>
      <c r="G42" s="305" t="s">
        <v>514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515</v>
      </c>
      <c r="B47" s="246"/>
      <c r="C47" s="246"/>
      <c r="D47" s="246"/>
      <c r="E47" s="246"/>
      <c r="F47" s="246"/>
      <c r="G47" s="246"/>
      <c r="H47" s="246"/>
      <c r="I47" s="246"/>
      <c r="J47" s="246"/>
      <c r="K47" s="246"/>
      <c r="L47" s="246"/>
      <c r="M47" s="246"/>
      <c r="N47" s="246"/>
    </row>
    <row r="48" spans="1:16">
      <c r="A48" s="250"/>
      <c r="B48" s="246"/>
      <c r="C48" s="246"/>
      <c r="D48" s="246"/>
      <c r="E48" s="246"/>
      <c r="F48" s="246"/>
      <c r="G48" s="310" t="s">
        <v>516</v>
      </c>
      <c r="H48" s="310"/>
      <c r="I48" s="310"/>
      <c r="J48" s="310"/>
      <c r="K48" s="310"/>
      <c r="L48" s="310"/>
      <c r="M48" s="311"/>
      <c r="N48" s="310"/>
    </row>
    <row r="49" spans="1:14" ht="13.5" customHeight="1">
      <c r="A49" s="250"/>
      <c r="B49" s="246"/>
      <c r="C49" s="246"/>
      <c r="D49" s="246"/>
      <c r="E49" s="246"/>
      <c r="F49" s="246"/>
      <c r="G49" s="312"/>
      <c r="H49" s="313"/>
      <c r="I49" s="1147" t="s">
        <v>482</v>
      </c>
      <c r="J49" s="1149" t="s">
        <v>517</v>
      </c>
      <c r="K49" s="1150"/>
      <c r="L49" s="1150"/>
      <c r="M49" s="1150"/>
      <c r="N49" s="1151"/>
    </row>
    <row r="50" spans="1:14">
      <c r="A50" s="250"/>
      <c r="B50" s="246"/>
      <c r="C50" s="246"/>
      <c r="D50" s="246"/>
      <c r="E50" s="246"/>
      <c r="F50" s="246"/>
      <c r="G50" s="314"/>
      <c r="H50" s="315"/>
      <c r="I50" s="1148"/>
      <c r="J50" s="316" t="s">
        <v>518</v>
      </c>
      <c r="K50" s="317" t="s">
        <v>519</v>
      </c>
      <c r="L50" s="318" t="s">
        <v>520</v>
      </c>
      <c r="M50" s="319" t="s">
        <v>521</v>
      </c>
      <c r="N50" s="320" t="s">
        <v>522</v>
      </c>
    </row>
    <row r="51" spans="1:14">
      <c r="A51" s="250"/>
      <c r="B51" s="246"/>
      <c r="C51" s="246"/>
      <c r="D51" s="246"/>
      <c r="E51" s="246"/>
      <c r="F51" s="246"/>
      <c r="G51" s="312" t="s">
        <v>523</v>
      </c>
      <c r="H51" s="313"/>
      <c r="I51" s="321">
        <v>15906450</v>
      </c>
      <c r="J51" s="322">
        <v>59383</v>
      </c>
      <c r="K51" s="323">
        <v>-1.9</v>
      </c>
      <c r="L51" s="324">
        <v>39052</v>
      </c>
      <c r="M51" s="325">
        <v>6.2</v>
      </c>
      <c r="N51" s="326">
        <v>-8.1</v>
      </c>
    </row>
    <row r="52" spans="1:14">
      <c r="A52" s="250"/>
      <c r="B52" s="246"/>
      <c r="C52" s="246"/>
      <c r="D52" s="246"/>
      <c r="E52" s="246"/>
      <c r="F52" s="246"/>
      <c r="G52" s="327"/>
      <c r="H52" s="328" t="s">
        <v>524</v>
      </c>
      <c r="I52" s="329">
        <v>5186699</v>
      </c>
      <c r="J52" s="330">
        <v>19363</v>
      </c>
      <c r="K52" s="331">
        <v>-31.4</v>
      </c>
      <c r="L52" s="332">
        <v>21186</v>
      </c>
      <c r="M52" s="333">
        <v>1</v>
      </c>
      <c r="N52" s="334">
        <v>-32.4</v>
      </c>
    </row>
    <row r="53" spans="1:14">
      <c r="A53" s="250"/>
      <c r="B53" s="246"/>
      <c r="C53" s="246"/>
      <c r="D53" s="246"/>
      <c r="E53" s="246"/>
      <c r="F53" s="246"/>
      <c r="G53" s="312" t="s">
        <v>525</v>
      </c>
      <c r="H53" s="313"/>
      <c r="I53" s="321">
        <v>17507818</v>
      </c>
      <c r="J53" s="322">
        <v>65333</v>
      </c>
      <c r="K53" s="323">
        <v>10</v>
      </c>
      <c r="L53" s="324">
        <v>41235</v>
      </c>
      <c r="M53" s="325">
        <v>5.6</v>
      </c>
      <c r="N53" s="326">
        <v>4.4000000000000004</v>
      </c>
    </row>
    <row r="54" spans="1:14">
      <c r="A54" s="250"/>
      <c r="B54" s="246"/>
      <c r="C54" s="246"/>
      <c r="D54" s="246"/>
      <c r="E54" s="246"/>
      <c r="F54" s="246"/>
      <c r="G54" s="327"/>
      <c r="H54" s="328" t="s">
        <v>524</v>
      </c>
      <c r="I54" s="329">
        <v>5756584</v>
      </c>
      <c r="J54" s="330">
        <v>21482</v>
      </c>
      <c r="K54" s="331">
        <v>10.9</v>
      </c>
      <c r="L54" s="332">
        <v>22086</v>
      </c>
      <c r="M54" s="333">
        <v>4.2</v>
      </c>
      <c r="N54" s="334">
        <v>6.7</v>
      </c>
    </row>
    <row r="55" spans="1:14">
      <c r="A55" s="250"/>
      <c r="B55" s="246"/>
      <c r="C55" s="246"/>
      <c r="D55" s="246"/>
      <c r="E55" s="246"/>
      <c r="F55" s="246"/>
      <c r="G55" s="312" t="s">
        <v>526</v>
      </c>
      <c r="H55" s="313"/>
      <c r="I55" s="321">
        <v>17287798</v>
      </c>
      <c r="J55" s="322">
        <v>64662</v>
      </c>
      <c r="K55" s="323">
        <v>-1</v>
      </c>
      <c r="L55" s="324">
        <v>41862</v>
      </c>
      <c r="M55" s="325">
        <v>1.5</v>
      </c>
      <c r="N55" s="326">
        <v>-2.5</v>
      </c>
    </row>
    <row r="56" spans="1:14">
      <c r="A56" s="250"/>
      <c r="B56" s="246"/>
      <c r="C56" s="246"/>
      <c r="D56" s="246"/>
      <c r="E56" s="246"/>
      <c r="F56" s="246"/>
      <c r="G56" s="327"/>
      <c r="H56" s="328" t="s">
        <v>524</v>
      </c>
      <c r="I56" s="329">
        <v>5805531</v>
      </c>
      <c r="J56" s="330">
        <v>21715</v>
      </c>
      <c r="K56" s="331">
        <v>1.1000000000000001</v>
      </c>
      <c r="L56" s="332">
        <v>23710</v>
      </c>
      <c r="M56" s="333">
        <v>7.4</v>
      </c>
      <c r="N56" s="334">
        <v>-6.3</v>
      </c>
    </row>
    <row r="57" spans="1:14">
      <c r="A57" s="250"/>
      <c r="B57" s="246"/>
      <c r="C57" s="246"/>
      <c r="D57" s="246"/>
      <c r="E57" s="246"/>
      <c r="F57" s="246"/>
      <c r="G57" s="312" t="s">
        <v>527</v>
      </c>
      <c r="H57" s="313"/>
      <c r="I57" s="321">
        <v>21678423</v>
      </c>
      <c r="J57" s="322">
        <v>81329</v>
      </c>
      <c r="K57" s="323">
        <v>25.8</v>
      </c>
      <c r="L57" s="324">
        <v>43554</v>
      </c>
      <c r="M57" s="325">
        <v>4</v>
      </c>
      <c r="N57" s="326">
        <v>21.8</v>
      </c>
    </row>
    <row r="58" spans="1:14">
      <c r="A58" s="250"/>
      <c r="B58" s="246"/>
      <c r="C58" s="246"/>
      <c r="D58" s="246"/>
      <c r="E58" s="246"/>
      <c r="F58" s="246"/>
      <c r="G58" s="327"/>
      <c r="H58" s="328" t="s">
        <v>524</v>
      </c>
      <c r="I58" s="329">
        <v>6542892</v>
      </c>
      <c r="J58" s="330">
        <v>24546</v>
      </c>
      <c r="K58" s="331">
        <v>13</v>
      </c>
      <c r="L58" s="332">
        <v>24811</v>
      </c>
      <c r="M58" s="333">
        <v>4.5999999999999996</v>
      </c>
      <c r="N58" s="334">
        <v>8.4</v>
      </c>
    </row>
    <row r="59" spans="1:14">
      <c r="A59" s="250"/>
      <c r="B59" s="246"/>
      <c r="C59" s="246"/>
      <c r="D59" s="246"/>
      <c r="E59" s="246"/>
      <c r="F59" s="246"/>
      <c r="G59" s="312" t="s">
        <v>528</v>
      </c>
      <c r="H59" s="313"/>
      <c r="I59" s="321">
        <v>12283584</v>
      </c>
      <c r="J59" s="322">
        <v>46214</v>
      </c>
      <c r="K59" s="323">
        <v>-43.2</v>
      </c>
      <c r="L59" s="324">
        <v>42581</v>
      </c>
      <c r="M59" s="325">
        <v>-2.2000000000000002</v>
      </c>
      <c r="N59" s="326">
        <v>-41</v>
      </c>
    </row>
    <row r="60" spans="1:14">
      <c r="A60" s="250"/>
      <c r="B60" s="246"/>
      <c r="C60" s="246"/>
      <c r="D60" s="246"/>
      <c r="E60" s="246"/>
      <c r="F60" s="246"/>
      <c r="G60" s="327"/>
      <c r="H60" s="328" t="s">
        <v>524</v>
      </c>
      <c r="I60" s="335">
        <v>4319418</v>
      </c>
      <c r="J60" s="330">
        <v>16251</v>
      </c>
      <c r="K60" s="331">
        <v>-33.799999999999997</v>
      </c>
      <c r="L60" s="332">
        <v>24354</v>
      </c>
      <c r="M60" s="333">
        <v>-1.8</v>
      </c>
      <c r="N60" s="334">
        <v>-32</v>
      </c>
    </row>
    <row r="61" spans="1:14">
      <c r="A61" s="250"/>
      <c r="B61" s="246"/>
      <c r="C61" s="246"/>
      <c r="D61" s="246"/>
      <c r="E61" s="246"/>
      <c r="F61" s="246"/>
      <c r="G61" s="312" t="s">
        <v>529</v>
      </c>
      <c r="H61" s="336"/>
      <c r="I61" s="337">
        <v>16932815</v>
      </c>
      <c r="J61" s="338">
        <v>63384</v>
      </c>
      <c r="K61" s="339">
        <v>-2.1</v>
      </c>
      <c r="L61" s="340">
        <v>41657</v>
      </c>
      <c r="M61" s="341">
        <v>3</v>
      </c>
      <c r="N61" s="326">
        <v>-5.0999999999999996</v>
      </c>
    </row>
    <row r="62" spans="1:14">
      <c r="A62" s="250"/>
      <c r="B62" s="246"/>
      <c r="C62" s="246"/>
      <c r="D62" s="246"/>
      <c r="E62" s="246"/>
      <c r="F62" s="246"/>
      <c r="G62" s="327"/>
      <c r="H62" s="328" t="s">
        <v>524</v>
      </c>
      <c r="I62" s="329">
        <v>5522225</v>
      </c>
      <c r="J62" s="330">
        <v>20671</v>
      </c>
      <c r="K62" s="331">
        <v>-8</v>
      </c>
      <c r="L62" s="332">
        <v>23229</v>
      </c>
      <c r="M62" s="333">
        <v>3.1</v>
      </c>
      <c r="N62" s="334">
        <v>-11.1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531</v>
      </c>
      <c r="G46" s="8" t="s">
        <v>532</v>
      </c>
      <c r="H46" s="8" t="s">
        <v>533</v>
      </c>
      <c r="I46" s="8" t="s">
        <v>534</v>
      </c>
      <c r="J46" s="9" t="s">
        <v>535</v>
      </c>
    </row>
    <row r="47" spans="2:10" ht="57.75" customHeight="1">
      <c r="B47" s="10"/>
      <c r="C47" s="1172" t="s">
        <v>3</v>
      </c>
      <c r="D47" s="1172"/>
      <c r="E47" s="1173"/>
      <c r="F47" s="11">
        <v>3.92</v>
      </c>
      <c r="G47" s="12">
        <v>4.21</v>
      </c>
      <c r="H47" s="12">
        <v>3.88</v>
      </c>
      <c r="I47" s="12">
        <v>4.4400000000000004</v>
      </c>
      <c r="J47" s="13">
        <v>3.43</v>
      </c>
    </row>
    <row r="48" spans="2:10" ht="57.75" customHeight="1">
      <c r="B48" s="14"/>
      <c r="C48" s="1174" t="s">
        <v>4</v>
      </c>
      <c r="D48" s="1174"/>
      <c r="E48" s="1175"/>
      <c r="F48" s="15">
        <v>2.11</v>
      </c>
      <c r="G48" s="16">
        <v>2.04</v>
      </c>
      <c r="H48" s="16">
        <v>1.51</v>
      </c>
      <c r="I48" s="16">
        <v>2.8</v>
      </c>
      <c r="J48" s="17">
        <v>1.33</v>
      </c>
    </row>
    <row r="49" spans="2:10" ht="57.75" customHeight="1" thickBot="1">
      <c r="B49" s="18"/>
      <c r="C49" s="1176" t="s">
        <v>5</v>
      </c>
      <c r="D49" s="1176"/>
      <c r="E49" s="1177"/>
      <c r="F49" s="19" t="s">
        <v>536</v>
      </c>
      <c r="G49" s="20">
        <v>0.28000000000000003</v>
      </c>
      <c r="H49" s="20" t="s">
        <v>537</v>
      </c>
      <c r="I49" s="20">
        <v>1.91</v>
      </c>
      <c r="J49" s="21" t="s">
        <v>538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2018-02-26T23:48:41Z</cp:lastPrinted>
  <dcterms:created xsi:type="dcterms:W3CDTF">2018-01-24T04:47:51Z</dcterms:created>
  <dcterms:modified xsi:type="dcterms:W3CDTF">2018-11-21T00:22:12Z</dcterms:modified>
</cp:coreProperties>
</file>