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fukuipref-my.sharepoint.com/personal/shimachi-kyodo_pref_fukui_lg_jp/Documents/財政グループ/11_財政状況資料集/R1財政状況資料集/04_2回目/03_市町から/"/>
    </mc:Choice>
  </mc:AlternateContent>
  <xr:revisionPtr revIDLastSave="3" documentId="11_0BF16835EB99E8232609C3347E3107E2B7E198E2" xr6:coauthVersionLast="46" xr6:coauthVersionMax="46" xr10:uidLastSave="{2D6484F9-9173-4AB4-B1D3-00EE8AA97ECB}"/>
  <bookViews>
    <workbookView xWindow="-110" yWindow="-110" windowWidth="18290" windowHeight="11020" tabRatio="9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c r="BY42" i="10"/>
  <c r="BW42" i="10" s="1"/>
  <c r="BE42" i="10"/>
  <c r="AM42" i="10"/>
  <c r="U42" i="10"/>
  <c r="E42" i="10"/>
  <c r="C42" i="10" s="1"/>
  <c r="DG41" i="10"/>
  <c r="CQ41" i="10"/>
  <c r="CO41" i="10"/>
  <c r="BY41" i="10"/>
  <c r="BW41" i="10"/>
  <c r="BE41" i="10"/>
  <c r="AM41" i="10"/>
  <c r="U41" i="10"/>
  <c r="E41" i="10"/>
  <c r="C41" i="10" s="1"/>
  <c r="DG40" i="10"/>
  <c r="CQ40" i="10"/>
  <c r="BY40" i="10"/>
  <c r="BW40" i="10" s="1"/>
  <c r="BE40" i="10"/>
  <c r="AM40" i="10"/>
  <c r="U40" i="10"/>
  <c r="E40" i="10"/>
  <c r="C40" i="10" s="1"/>
  <c r="DG39" i="10"/>
  <c r="CQ39" i="10"/>
  <c r="BY39" i="10"/>
  <c r="BE39" i="10"/>
  <c r="AM39" i="10"/>
  <c r="U39" i="10"/>
  <c r="E39" i="10"/>
  <c r="C39" i="10" s="1"/>
  <c r="DG38" i="10"/>
  <c r="CQ38" i="10"/>
  <c r="BY38" i="10"/>
  <c r="BE38" i="10"/>
  <c r="AM38" i="10"/>
  <c r="W38" i="10"/>
  <c r="E38" i="10"/>
  <c r="C38" i="10"/>
  <c r="DG37" i="10"/>
  <c r="CQ37" i="10"/>
  <c r="BY37" i="10"/>
  <c r="BE37" i="10"/>
  <c r="AM37" i="10"/>
  <c r="W37" i="10"/>
  <c r="E37" i="10"/>
  <c r="C37" i="10" s="1"/>
  <c r="DG36" i="10"/>
  <c r="CQ36" i="10"/>
  <c r="BY36" i="10"/>
  <c r="BG36" i="10"/>
  <c r="AM36" i="10"/>
  <c r="W36" i="10"/>
  <c r="E36" i="10"/>
  <c r="C36" i="10" s="1"/>
  <c r="DG35" i="10"/>
  <c r="CQ35" i="10"/>
  <c r="BY35" i="10"/>
  <c r="BG35" i="10"/>
  <c r="AM35" i="10"/>
  <c r="W35" i="10"/>
  <c r="E35" i="10"/>
  <c r="C35" i="10" s="1"/>
  <c r="DG34" i="10"/>
  <c r="CQ34" i="10"/>
  <c r="BY34" i="10"/>
  <c r="BG34" i="10"/>
  <c r="AO34" i="10"/>
  <c r="W34" i="10"/>
  <c r="E34" i="10"/>
  <c r="C34" i="10"/>
  <c r="U34" i="10" l="1"/>
  <c r="U35" i="10" l="1"/>
  <c r="U36" i="10" l="1"/>
  <c r="U37" i="10" l="1"/>
  <c r="U38" i="10" l="1"/>
  <c r="AM34" i="10"/>
  <c r="BE34" i="10" l="1"/>
  <c r="BE35" i="10" s="1"/>
  <c r="BE36" i="10" s="1"/>
  <c r="BW34" i="10" s="1"/>
  <c r="BW35" i="10" s="1"/>
  <c r="BW36" i="10" s="1"/>
  <c r="BW37" i="10" s="1"/>
  <c r="BW38" i="10" s="1"/>
  <c r="BW39" i="10" s="1"/>
  <c r="CO34" i="10" l="1"/>
  <c r="CO35" i="10" s="1"/>
  <c r="CO36" i="10" s="1"/>
  <c r="CO37" i="10" s="1"/>
  <c r="CO38" i="10" s="1"/>
  <c r="CO39" i="10" s="1"/>
  <c r="CO40" i="10" s="1"/>
</calcChain>
</file>

<file path=xl/sharedStrings.xml><?xml version="1.0" encoding="utf-8"?>
<sst xmlns="http://schemas.openxmlformats.org/spreadsheetml/2006/main" count="1138" uniqueCount="564">
  <si>
    <t>組合等が起こした地方債の元利償還金に対する負担金等</t>
  </si>
  <si>
    <t>一時借入金の利子</t>
    <rPh sb="0" eb="2">
      <t>イチジ</t>
    </rPh>
    <rPh sb="2" eb="5">
      <t>カリイレキン</t>
    </rPh>
    <rPh sb="6" eb="8">
      <t>リシ</t>
    </rPh>
    <phoneticPr fontId="32"/>
  </si>
  <si>
    <t>標準財政規模比（％）</t>
  </si>
  <si>
    <t>大野市</t>
  </si>
  <si>
    <t>財政調整基金残高</t>
    <rPh sb="0" eb="2">
      <t>ザイセイ</t>
    </rPh>
    <rPh sb="2" eb="4">
      <t>チョウセイ</t>
    </rPh>
    <rPh sb="4" eb="6">
      <t>キキン</t>
    </rPh>
    <rPh sb="6" eb="8">
      <t>ザンダカ</t>
    </rPh>
    <phoneticPr fontId="5"/>
  </si>
  <si>
    <t>(Ｂ)</t>
  </si>
  <si>
    <t>第2次</t>
    <rPh sb="0" eb="1">
      <t>ダイ</t>
    </rPh>
    <rPh sb="2" eb="3">
      <t>ジ</t>
    </rPh>
    <phoneticPr fontId="5"/>
  </si>
  <si>
    <t>（参考）</t>
    <rPh sb="1" eb="3">
      <t>サンコウ</t>
    </rPh>
    <phoneticPr fontId="5"/>
  </si>
  <si>
    <t>区分</t>
    <rPh sb="0" eb="2">
      <t>クブン</t>
    </rPh>
    <phoneticPr fontId="5"/>
  </si>
  <si>
    <t>徴収率
(％)</t>
    <rPh sb="0" eb="2">
      <t>チョウシュウ</t>
    </rPh>
    <rPh sb="2" eb="3">
      <t>リツ</t>
    </rPh>
    <phoneticPr fontId="5"/>
  </si>
  <si>
    <t>介護保険事業特別会計（保険事業勘定）</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</si>
  <si>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</si>
  <si>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</si>
  <si>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</si>
  <si>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</si>
  <si>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</si>
  <si>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</si>
  <si>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</si>
  <si>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</si>
  <si>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</si>
  <si>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</si>
  <si>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結のまち越前おおの</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</si>
  <si>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</si>
  <si>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</si>
  <si>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</si>
  <si>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</si>
  <si>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</si>
  <si>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</si>
  <si>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</si>
  <si>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</si>
  <si>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</si>
  <si>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</si>
  <si>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</si>
  <si>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</si>
  <si>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</si>
  <si>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</si>
  <si>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</si>
  <si>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</si>
  <si>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</si>
  <si>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</si>
  <si>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</si>
  <si>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</si>
  <si>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</si>
  <si>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</si>
  <si>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</si>
  <si>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</si>
  <si>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</si>
  <si>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</si>
  <si>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</si>
  <si>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</si>
  <si>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</si>
  <si>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</si>
  <si>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</si>
  <si>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</si>
  <si>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</si>
  <si>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</si>
  <si>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</si>
  <si>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</si>
  <si>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</si>
  <si>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</si>
  <si>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</si>
  <si>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</si>
  <si>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 0.08</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</si>
  <si>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</si>
  <si>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</si>
  <si>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</si>
  <si>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</si>
  <si>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</si>
  <si>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</si>
  <si>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</si>
  <si>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</si>
  <si>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</si>
  <si>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</si>
  <si>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</si>
  <si>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</si>
  <si>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</si>
  <si>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</si>
  <si>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</si>
  <si>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</si>
  <si>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</si>
  <si>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</si>
  <si>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</si>
  <si>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</si>
  <si>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</si>
  <si>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</si>
  <si>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</si>
  <si>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</si>
  <si>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</si>
  <si>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大野市公共施設管理公社</t>
  </si>
  <si>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</si>
  <si>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</si>
  <si>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</si>
  <si>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</si>
  <si>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</si>
  <si>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</si>
  <si>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</si>
  <si>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</si>
  <si>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</si>
  <si>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</si>
  <si>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</si>
  <si>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</si>
  <si>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</si>
  <si>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</si>
  <si>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</si>
  <si>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</si>
  <si>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</si>
  <si>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</si>
  <si>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</si>
  <si>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</si>
  <si>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</si>
  <si>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</si>
  <si>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</si>
  <si>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</si>
  <si>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</si>
  <si>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</si>
  <si>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</si>
  <si>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</si>
  <si>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</si>
  <si>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</si>
  <si>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</si>
  <si>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</si>
  <si>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</si>
  <si>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</si>
  <si>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</si>
  <si>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</si>
  <si>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</si>
  <si>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</si>
  <si>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</si>
  <si>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</si>
  <si>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</si>
  <si>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</si>
  <si>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</si>
  <si>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</si>
  <si>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</si>
  <si>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</si>
  <si>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</si>
  <si>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</si>
  <si>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</si>
  <si>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</si>
  <si>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</si>
  <si>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</si>
  <si>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</si>
  <si>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-2.0</t>
  </si>
  <si>
    <t>資金不足
比率</t>
    <rPh sb="0" eb="2">
      <t>シキン</t>
    </rPh>
    <rPh sb="2" eb="4">
      <t>フソク</t>
    </rPh>
    <rPh sb="5" eb="7">
      <t>ヒリツ</t>
    </rPh>
    <phoneticPr fontId="5"/>
  </si>
  <si>
    <t>福井県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</si>
  <si>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</si>
  <si>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</si>
  <si>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</si>
  <si>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</si>
  <si>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</si>
  <si>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</si>
  <si>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</si>
  <si>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</si>
  <si>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</si>
  <si>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</si>
  <si>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</si>
  <si>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</si>
  <si>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</si>
  <si>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</si>
  <si>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</si>
  <si>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</si>
  <si>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</si>
  <si>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</si>
  <si>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</si>
  <si>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</si>
  <si>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</si>
  <si>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</si>
  <si>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</si>
  <si>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</si>
  <si>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</si>
  <si>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</si>
  <si>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</si>
  <si>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</si>
  <si>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</si>
  <si>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</si>
  <si>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</si>
  <si>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</si>
  <si>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</si>
  <si>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</si>
  <si>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</si>
  <si>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</si>
  <si>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</si>
  <si>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</si>
  <si>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</si>
  <si>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</si>
  <si>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</si>
  <si>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</si>
  <si>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</si>
  <si>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</si>
  <si>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</si>
  <si>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</si>
  <si>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昇竜</t>
  </si>
  <si>
    <t>参考</t>
    <rPh sb="0" eb="2">
      <t>サンコウ</t>
    </rPh>
    <phoneticPr fontId="5"/>
  </si>
  <si>
    <t>○</t>
  </si>
  <si>
    <t>過疎</t>
    <rPh sb="0" eb="2">
      <t>カソ</t>
    </rPh>
    <phoneticPr fontId="5"/>
  </si>
  <si>
    <t>一般会計等の一覧</t>
  </si>
  <si>
    <t>積立金</t>
  </si>
  <si>
    <t>健全化判断比率</t>
  </si>
  <si>
    <t>　　　法人均等割</t>
  </si>
  <si>
    <t>歳出合計</t>
  </si>
  <si>
    <t>水への恩返し財団</t>
  </si>
  <si>
    <r>
      <t xml:space="preserve">増減率 </t>
    </r>
    <r>
      <rPr>
        <sz val="9"/>
        <color indexed="8"/>
        <rFont val="ＭＳ ゴシック"/>
        <family val="3"/>
        <charset val="128"/>
      </rPr>
      <t xml:space="preserve"> (％)</t>
    </r>
    <rPh sb="0" eb="2">
      <t>ゾウゲン</t>
    </rPh>
    <rPh sb="2" eb="3">
      <t>リツ</t>
    </rPh>
    <phoneticPr fontId="5"/>
  </si>
  <si>
    <t>-6.2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</si>
  <si>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</si>
  <si>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</si>
  <si>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</si>
  <si>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</si>
  <si>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</si>
  <si>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</si>
  <si>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</si>
  <si>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</si>
  <si>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</si>
  <si>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</si>
  <si>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</si>
  <si>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</si>
  <si>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</si>
  <si>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</si>
  <si>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</si>
  <si>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</si>
  <si>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</si>
  <si>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</si>
  <si>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</si>
  <si>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</si>
  <si>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</si>
  <si>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</si>
  <si>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</si>
  <si>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</si>
  <si>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</si>
  <si>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</si>
  <si>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</si>
  <si>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</si>
  <si>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</si>
  <si>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</si>
  <si>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</si>
  <si>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</si>
  <si>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</si>
  <si>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</si>
  <si>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経常経費充当一般財源等</t>
  </si>
  <si>
    <t>-1.8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</si>
  <si>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</si>
  <si>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</si>
  <si>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</si>
  <si>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</si>
  <si>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</si>
  <si>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</si>
  <si>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</si>
  <si>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</si>
  <si>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</si>
  <si>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</si>
  <si>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</si>
  <si>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</si>
  <si>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</si>
  <si>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</si>
  <si>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</si>
  <si>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</si>
  <si>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</si>
  <si>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</si>
  <si>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</si>
  <si>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</si>
  <si>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</si>
  <si>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</si>
  <si>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</si>
  <si>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</si>
  <si>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</si>
  <si>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</si>
  <si>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</si>
  <si>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</si>
  <si>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</si>
  <si>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</si>
  <si>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</si>
  <si>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</si>
  <si>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</si>
  <si>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</si>
  <si>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</si>
  <si>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</si>
  <si>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</si>
  <si>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</si>
  <si>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</si>
  <si>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</si>
  <si>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</si>
  <si>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</si>
  <si>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</si>
  <si>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</si>
  <si>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</si>
  <si>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</si>
  <si>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</si>
  <si>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</si>
  <si>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</si>
  <si>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</si>
  <si>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</si>
  <si>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</si>
  <si>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</si>
  <si>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</si>
  <si>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</si>
  <si>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介護保険事業特別会計（介護サービス事業勘定）</t>
  </si>
  <si>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</si>
  <si>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</si>
  <si>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</si>
  <si>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</si>
  <si>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</si>
  <si>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</si>
  <si>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</si>
  <si>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</si>
  <si>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</si>
  <si>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</si>
  <si>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</si>
  <si>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</si>
  <si>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</si>
  <si>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</si>
  <si>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</si>
  <si>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福井県大野市</t>
  </si>
  <si>
    <t>超過課税分</t>
    <rPh sb="0" eb="2">
      <t>チョウカ</t>
    </rPh>
    <rPh sb="2" eb="4">
      <t>カゼイ</t>
    </rPh>
    <rPh sb="4" eb="5">
      <t>ブン</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</si>
  <si>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</si>
  <si>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</si>
  <si>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</si>
  <si>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</si>
  <si>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</si>
  <si>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</si>
  <si>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</si>
  <si>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</si>
  <si>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</si>
  <si>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</si>
  <si>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</si>
  <si>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</si>
  <si>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</si>
  <si>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</si>
  <si>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</si>
  <si>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</si>
  <si>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</si>
  <si>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</si>
  <si>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</si>
  <si>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</si>
  <si>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</si>
  <si>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</si>
  <si>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</si>
  <si>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</si>
  <si>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</si>
  <si>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</si>
  <si>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</si>
  <si>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</si>
  <si>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大野・勝山地区広域行政事務組合</t>
  </si>
  <si>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</si>
  <si>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</si>
  <si>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</si>
  <si>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</si>
  <si>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</si>
  <si>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</si>
  <si>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</si>
  <si>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</si>
  <si>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</si>
  <si>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</si>
  <si>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</si>
  <si>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</si>
  <si>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</si>
  <si>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</si>
  <si>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</si>
  <si>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</si>
  <si>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福井県市町総合事務組合（普通会計）</t>
    <rPh sb="12" eb="14">
      <t>フツウ</t>
    </rPh>
    <rPh sb="14" eb="16">
      <t>カイケイ</t>
    </rPh>
    <phoneticPr fontId="5"/>
  </si>
  <si>
    <t>自動車取得税交付金</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</si>
  <si>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</si>
  <si>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</si>
  <si>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</si>
  <si>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</si>
  <si>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</si>
  <si>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</si>
  <si>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</si>
  <si>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</si>
  <si>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</si>
  <si>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</si>
  <si>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</si>
  <si>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</si>
  <si>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</si>
  <si>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</si>
  <si>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</si>
  <si>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</si>
  <si>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</si>
  <si>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</si>
  <si>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</si>
  <si>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</si>
  <si>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</si>
  <si>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</si>
  <si>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</si>
  <si>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</si>
  <si>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</si>
  <si>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</si>
  <si>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</si>
  <si>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</si>
  <si>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</si>
  <si>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</si>
  <si>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</si>
  <si>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</si>
  <si>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</si>
  <si>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</si>
  <si>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</si>
  <si>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</si>
  <si>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</si>
  <si>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</si>
  <si>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</si>
  <si>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</si>
  <si>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</si>
  <si>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</si>
  <si>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</si>
  <si>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</si>
  <si>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</si>
  <si>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</si>
  <si>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</si>
  <si>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</si>
  <si>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</si>
  <si>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</si>
  <si>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</si>
  <si>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</si>
  <si>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</si>
  <si>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</si>
  <si>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</si>
  <si>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</si>
  <si>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</si>
  <si>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</si>
  <si>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</si>
  <si>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</si>
  <si>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</si>
  <si>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</si>
  <si>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</si>
  <si>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</si>
  <si>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</si>
  <si>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</si>
  <si>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</si>
  <si>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</si>
  <si>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</si>
  <si>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</si>
  <si>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</si>
  <si>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</si>
  <si>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</si>
  <si>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</si>
  <si>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</si>
  <si>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</si>
  <si>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</si>
  <si>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</si>
  <si>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</si>
  <si>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</si>
  <si>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</si>
  <si>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福井県市町総合事務組合（事業会計）</t>
    <rPh sb="12" eb="14">
      <t>ジギョウ</t>
    </rPh>
    <rPh sb="14" eb="16">
      <t>カイケイ</t>
    </rPh>
    <phoneticPr fontId="5"/>
  </si>
  <si>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</si>
  <si>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</si>
  <si>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</si>
  <si>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</si>
  <si>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</si>
  <si>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</si>
  <si>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</si>
  <si>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</si>
  <si>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</si>
  <si>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</si>
  <si>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</si>
  <si>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</si>
  <si>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</si>
  <si>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</si>
  <si>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</si>
  <si>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</si>
  <si>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</si>
  <si>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</si>
  <si>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</si>
  <si>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</si>
  <si>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</si>
  <si>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国民健康保険事業特別会計</t>
  </si>
  <si>
    <t>連結実質赤字額</t>
    <rPh sb="0" eb="2">
      <t>レンケツ</t>
    </rPh>
    <rPh sb="2" eb="4">
      <t>ジッシツ</t>
    </rPh>
    <rPh sb="4" eb="7">
      <t>アカジガク</t>
    </rPh>
    <phoneticPr fontId="5"/>
  </si>
  <si>
    <t>和泉診療所事業特別会計</t>
  </si>
  <si>
    <t>水道事業会計</t>
  </si>
  <si>
    <t>法適用企業</t>
  </si>
  <si>
    <t>農業集落排水事業特別会計</t>
  </si>
  <si>
    <t>人件費</t>
    <rPh sb="0" eb="3">
      <t>ジンケンヒ</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</si>
  <si>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</si>
  <si>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</si>
  <si>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</si>
  <si>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</si>
  <si>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</si>
  <si>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</si>
  <si>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</si>
  <si>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</si>
  <si>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</si>
  <si>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</si>
  <si>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</si>
  <si>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</si>
  <si>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</si>
  <si>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</si>
  <si>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</si>
  <si>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</si>
  <si>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</si>
  <si>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</si>
  <si>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</si>
  <si>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</si>
  <si>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</si>
  <si>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</si>
  <si>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</si>
  <si>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</si>
  <si>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</si>
  <si>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</si>
  <si>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</si>
  <si>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</si>
  <si>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</si>
  <si>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</si>
  <si>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</si>
  <si>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</si>
  <si>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</si>
  <si>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</si>
  <si>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</si>
  <si>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</si>
  <si>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</si>
  <si>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</si>
  <si>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</si>
  <si>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</si>
  <si>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</si>
  <si>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</si>
  <si>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</si>
  <si>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</si>
  <si>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</si>
  <si>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</si>
  <si>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平成大野屋</t>
  </si>
  <si>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</si>
  <si>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</si>
  <si>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</si>
  <si>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</si>
  <si>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</si>
  <si>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</si>
  <si>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</si>
  <si>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</si>
  <si>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</si>
  <si>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</si>
  <si>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</si>
  <si>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類似団体内平均(円)</t>
    <rPh sb="0" eb="2">
      <t>ルイジ</t>
    </rPh>
    <rPh sb="2" eb="4">
      <t>ダンタイ</t>
    </rPh>
    <phoneticPr fontId="5"/>
  </si>
  <si>
    <t>H27</t>
  </si>
  <si>
    <t>H28</t>
  </si>
  <si>
    <t>H30</t>
  </si>
  <si>
    <t>R01</t>
  </si>
  <si>
    <t>▲ 5.07</t>
  </si>
  <si>
    <t>▲ 3.88</t>
  </si>
  <si>
    <t>その他会計（赤字）</t>
  </si>
  <si>
    <t>（百万円）</t>
  </si>
  <si>
    <t>H27末</t>
  </si>
  <si>
    <t>H26末</t>
  </si>
  <si>
    <t>H28末</t>
  </si>
  <si>
    <t>H29末</t>
  </si>
  <si>
    <t>H30末</t>
  </si>
  <si>
    <t>大野市土地開発公社</t>
  </si>
  <si>
    <t>越前おおの農林樂舎</t>
  </si>
  <si>
    <t>福井県後期高齢者医療広域連合</t>
  </si>
  <si>
    <t>福井県後期高齢者医療広域連合（事業会計）</t>
  </si>
  <si>
    <t>福井県自治会館組合</t>
  </si>
  <si>
    <t>合併振興基金</t>
  </si>
  <si>
    <t>上水道整備基金</t>
  </si>
  <si>
    <t>エキサイト広場総合体育施設管理運営基金</t>
  </si>
  <si>
    <t>公共下水道整備基金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</si>
  <si>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</si>
  <si>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</si>
  <si>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</si>
  <si>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</si>
  <si>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</si>
  <si>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</si>
  <si>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</si>
  <si>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</si>
  <si>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</si>
  <si>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</si>
  <si>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 xml:space="preserve"> </t>
    <phoneticPr fontId="45"/>
  </si>
  <si>
    <t xml:space="preserve"> </t>
    <phoneticPr fontId="45"/>
  </si>
  <si>
    <t>令和元年度の将来負担比率は、類似団体内平均値に比べ低い状況にある。また、有形固定資産減価償却率は、類似団体内平均値と比べ高い状況にある。
今後、益々施設の老朽化が進むため、市債や基金の残高等を考慮しながら、計画的な資産管理を行い、バランスの良い財政運営に努める。</t>
    <rPh sb="0" eb="2">
      <t>レイワ</t>
    </rPh>
    <rPh sb="2" eb="4">
      <t>ガンネン</t>
    </rPh>
    <rPh sb="23" eb="24">
      <t>クラ</t>
    </rPh>
    <rPh sb="25" eb="26">
      <t>ヒク</t>
    </rPh>
    <rPh sb="27" eb="29">
      <t>ジョウキョウ</t>
    </rPh>
    <phoneticPr fontId="45"/>
  </si>
  <si>
    <t>令和元年度の将来負担比率は、類似団体内平均値に比べ低い状況にある。また、実質公債費比率も、類似団体内平均値と比べ低い状況にある。
市債償還の増加や基金残高の減少などにより、いずれの比率も上昇傾向にあるが、令和元年度は市債残高の減少により、将来負担比率は低下した。
市債の発行を抑制するなど、将来負担額の軽減に努める。</t>
    <rPh sb="0" eb="2">
      <t>レイワ</t>
    </rPh>
    <rPh sb="2" eb="4">
      <t>ガンネン</t>
    </rPh>
    <rPh sb="102" eb="104">
      <t>レイワ</t>
    </rPh>
    <rPh sb="104" eb="106">
      <t>ガンネン</t>
    </rPh>
    <rPh sb="106" eb="107">
      <t>ド</t>
    </rPh>
    <rPh sb="108" eb="110">
      <t>シサイ</t>
    </rPh>
    <rPh sb="110" eb="112">
      <t>ザンダカ</t>
    </rPh>
    <rPh sb="113" eb="115">
      <t>ゲンショウ</t>
    </rPh>
    <rPh sb="119" eb="121">
      <t>ショウライ</t>
    </rPh>
    <rPh sb="121" eb="123">
      <t>フタン</t>
    </rPh>
    <rPh sb="123" eb="125">
      <t>ヒリツ</t>
    </rPh>
    <rPh sb="126" eb="128">
      <t>テイカ</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</si>
</sst>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0" xfId="21" applyFont="1" applyAlignment="1">
      <alignment horizontal="center" vertical="center"/>
    </xf>
    <xf numFmtId="179" fontId="46" fillId="3" borderId="0" xfId="22" applyNumberFormat="1" applyFont="1" applyFill="1" applyAlignment="1">
      <alignment horizontal="center" vertical="center" wrapText="1"/>
    </xf>
    <xf numFmtId="179" fontId="46" fillId="3" borderId="74" xfId="22" applyNumberFormat="1" applyFont="1" applyFill="1" applyBorder="1" applyAlignment="1">
      <alignment horizontal="center" vertical="center"/>
    </xf>
    <xf numFmtId="184" fontId="44" fillId="0" borderId="0" xfId="21" applyNumberFormat="1" applyAlignment="1">
      <alignment horizontal="center" vertical="center"/>
    </xf>
    <xf numFmtId="179" fontId="46" fillId="0" borderId="0" xfId="21" applyNumberFormat="1" applyFont="1" applyAlignment="1">
      <alignment horizontal="center" vertical="center"/>
    </xf>
    <xf numFmtId="183" fontId="46" fillId="3" borderId="74" xfId="22" applyNumberFormat="1" applyFont="1" applyFill="1" applyBorder="1" applyAlignment="1">
      <alignment horizontal="center" vertical="center" wrapText="1"/>
    </xf>
    <xf numFmtId="0" fontId="46" fillId="0" borderId="74" xfId="21" applyFont="1" applyBorder="1" applyAlignment="1">
      <alignment horizontal="center" vertical="center"/>
    </xf>
    <xf numFmtId="179" fontId="46" fillId="3" borderId="0" xfId="22" applyNumberFormat="1" applyFont="1" applyFill="1" applyAlignment="1">
      <alignment horizontal="center"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3" fontId="46" fillId="3" borderId="0" xfId="22" applyNumberFormat="1" applyFont="1" applyFill="1" applyAlignment="1">
      <alignment horizontal="center" vertical="center" wrapText="1"/>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179" fontId="46" fillId="3" borderId="188" xfId="22" applyNumberFormat="1" applyFont="1" applyFill="1" applyBorder="1" applyAlignment="1">
      <alignment horizontal="center" vertical="center"/>
    </xf>
    <xf numFmtId="183" fontId="46" fillId="0" borderId="0" xfId="22" applyNumberFormat="1" applyFont="1" applyAlignment="1">
      <alignment horizontal="center" vertical="center" wrapText="1"/>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5" xr:uid="{00000000-0005-0000-0000-00000E000000}"/>
    <cellStyle name="標準_【レイアウト】（県）資料３（Ｐ２）　歳出比較分析表" xfId="19" xr:uid="{00000000-0005-0000-0000-00000F000000}"/>
    <cellStyle name="標準_【レイアウト】（県）資料３（Ｐ２）　歳出比較分析表 2" xfId="21" xr:uid="{00000000-0005-0000-0000-000010000000}"/>
    <cellStyle name="標準_【レイアウト】（市）資料３（Ｐ２）　歳出比較分析表" xfId="18" xr:uid="{00000000-0005-0000-0000-000011000000}"/>
    <cellStyle name="標準_【レイアウト】（市）資料３（Ｐ２）　歳出比較分析表 2" xfId="22" xr:uid="{00000000-0005-0000-0000-000012000000}"/>
    <cellStyle name="標準_APAHO251300" xfId="13" xr:uid="{00000000-0005-0000-0000-000013000000}"/>
    <cellStyle name="標準_APAHO251300 2" xfId="23" xr:uid="{00000000-0005-0000-0000-000014000000}"/>
    <cellStyle name="標準_APAHO252300" xfId="14" xr:uid="{00000000-0005-0000-0000-000015000000}"/>
    <cellStyle name="標準_APAHO252300 2" xfId="24"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F84E-456C-B06B-B7F734959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77347</c:v>
                </c:pt>
                <c:pt idx="1">
                  <c:v>54330</c:v>
                </c:pt>
                <c:pt idx="2">
                  <c:v>55398</c:v>
                </c:pt>
                <c:pt idx="3">
                  <c:v>54836</c:v>
                </c:pt>
                <c:pt idx="4">
                  <c:v>76410</c:v>
                </c:pt>
              </c:numCache>
            </c:numRef>
          </c:val>
          <c:smooth val="0"/>
          <c:extLst>
            <c:ext xmlns:c16="http://schemas.microsoft.com/office/drawing/2014/chart" uri="{C3380CC4-5D6E-409C-BE32-E72D297353CC}">
              <c16:uniqueId val="{00000001-F84E-456C-B06B-B7F7349590C2}"/>
            </c:ext>
          </c:extLst>
        </c:ser>
        <c:dLbls>
          <c:showLegendKey val="0"/>
          <c:showVal val="0"/>
          <c:showCatName val="0"/>
          <c:showSerName val="0"/>
          <c:showPercent val="0"/>
          <c:showBubbleSize val="0"/>
        </c:dLbls>
        <c:marker val="1"/>
        <c:smooth val="0"/>
        <c:axId val="57955072"/>
        <c:axId val="57956992"/>
      </c:lineChart>
      <c:catAx>
        <c:axId val="5795507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7956992"/>
        <c:crosses val="autoZero"/>
        <c:auto val="1"/>
        <c:lblAlgn val="ctr"/>
        <c:lblOffset val="100"/>
        <c:tickLblSkip val="1"/>
        <c:noMultiLvlLbl val="0"/>
      </c:catAx>
      <c:valAx>
        <c:axId val="5795699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795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c:v>
                </c:pt>
                <c:pt idx="1">
                  <c:v>6.6</c:v>
                </c:pt>
                <c:pt idx="2">
                  <c:v>5.45</c:v>
                </c:pt>
                <c:pt idx="3">
                  <c:v>7.42</c:v>
                </c:pt>
                <c:pt idx="4">
                  <c:v>6.33</c:v>
                </c:pt>
              </c:numCache>
            </c:numRef>
          </c:val>
          <c:extLst>
            <c:ext xmlns:c16="http://schemas.microsoft.com/office/drawing/2014/chart" uri="{C3380CC4-5D6E-409C-BE32-E72D297353CC}">
              <c16:uniqueId val="{00000000-5D23-49FB-821C-5A4AB979C8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23.26</c:v>
                </c:pt>
                <c:pt idx="1">
                  <c:v>19.510000000000002</c:v>
                </c:pt>
                <c:pt idx="2">
                  <c:v>17.010000000000002</c:v>
                </c:pt>
                <c:pt idx="3">
                  <c:v>15.21</c:v>
                </c:pt>
                <c:pt idx="4">
                  <c:v>16.13</c:v>
                </c:pt>
              </c:numCache>
            </c:numRef>
          </c:val>
          <c:extLst>
            <c:ext xmlns:c16="http://schemas.microsoft.com/office/drawing/2014/chart" uri="{C3380CC4-5D6E-409C-BE32-E72D297353CC}">
              <c16:uniqueId val="{00000001-5D23-49FB-821C-5A4AB979C869}"/>
            </c:ext>
          </c:extLst>
        </c:ser>
        <c:dLbls>
          <c:showLegendKey val="0"/>
          <c:showVal val="0"/>
          <c:showCatName val="0"/>
          <c:showSerName val="0"/>
          <c:showPercent val="0"/>
          <c:showBubbleSize val="0"/>
        </c:dLbls>
        <c:gapWidth val="250"/>
        <c:overlap val="100"/>
        <c:axId val="136354048"/>
        <c:axId val="13636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-5.07</c:v>
                </c:pt>
                <c:pt idx="2">
                  <c:v>-3.88</c:v>
                </c:pt>
                <c:pt idx="3">
                  <c:v>0.04</c:v>
                </c:pt>
                <c:pt idx="4">
                  <c:v>-0.08</c:v>
                </c:pt>
              </c:numCache>
            </c:numRef>
          </c:val>
          <c:smooth val="0"/>
          <c:extLst>
            <c:ext xmlns:c16="http://schemas.microsoft.com/office/drawing/2014/chart" uri="{C3380CC4-5D6E-409C-BE32-E72D297353CC}">
              <c16:uniqueId val="{00000002-5D23-49FB-821C-5A4AB979C869}"/>
            </c:ext>
          </c:extLst>
        </c:ser>
        <c:dLbls>
          <c:showLegendKey val="0"/>
          <c:showVal val="0"/>
          <c:showCatName val="0"/>
          <c:showSerName val="0"/>
          <c:showPercent val="0"/>
          <c:showBubbleSize val="0"/>
        </c:dLbls>
        <c:marker val="1"/>
        <c:smooth val="0"/>
        <c:axId val="136354048"/>
        <c:axId val="136364416"/>
      </c:lineChart>
      <c:catAx>
        <c:axId val="1363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6364416"/>
        <c:crosses val="autoZero"/>
        <c:auto val="1"/>
        <c:lblAlgn val="ctr"/>
        <c:lblOffset val="100"/>
        <c:tickLblSkip val="1"/>
        <c:noMultiLvlLbl val="0"/>
      </c:catAx>
      <c:valAx>
        <c:axId val="13636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63540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0.7</c:v>
                </c:pt>
                <c:pt idx="8">
                  <c:v>#N/A</c:v>
                </c:pt>
                <c:pt idx="9">
                  <c:v>0</c:v>
                </c:pt>
              </c:numCache>
            </c:numRef>
          </c:val>
          <c:extLst>
            <c:ext xmlns:c16="http://schemas.microsoft.com/office/drawing/2014/chart" uri="{C3380CC4-5D6E-409C-BE32-E72D297353CC}">
              <c16:uniqueId val="{00000000-59A7-4F1B-800B-14C8C91035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A7-4F1B-800B-14C8C91035D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9A7-4F1B-800B-14C8C91035D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0.08</c:v>
                </c:pt>
                <c:pt idx="4">
                  <c:v>#N/A</c:v>
                </c:pt>
                <c:pt idx="5">
                  <c:v>0.11</c:v>
                </c:pt>
                <c:pt idx="6">
                  <c:v>#N/A</c:v>
                </c:pt>
                <c:pt idx="7">
                  <c:v>0.1</c:v>
                </c:pt>
                <c:pt idx="8">
                  <c:v>#N/A</c:v>
                </c:pt>
                <c:pt idx="9">
                  <c:v>0.05</c:v>
                </c:pt>
              </c:numCache>
            </c:numRef>
          </c:val>
          <c:extLst>
            <c:ext xmlns:c16="http://schemas.microsoft.com/office/drawing/2014/chart" uri="{C3380CC4-5D6E-409C-BE32-E72D297353CC}">
              <c16:uniqueId val="{00000003-59A7-4F1B-800B-14C8C91035D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4-59A7-4F1B-800B-14C8C91035D3}"/>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1.08</c:v>
                </c:pt>
                <c:pt idx="2">
                  <c:v>#N/A</c:v>
                </c:pt>
                <c:pt idx="3">
                  <c:v>0.45</c:v>
                </c:pt>
                <c:pt idx="4">
                  <c:v>#N/A</c:v>
                </c:pt>
                <c:pt idx="5">
                  <c:v>0.65</c:v>
                </c:pt>
                <c:pt idx="6">
                  <c:v>#N/A</c:v>
                </c:pt>
                <c:pt idx="7">
                  <c:v>0</c:v>
                </c:pt>
                <c:pt idx="8">
                  <c:v>#N/A</c:v>
                </c:pt>
                <c:pt idx="9">
                  <c:v>0.26</c:v>
                </c:pt>
              </c:numCache>
            </c:numRef>
          </c:val>
          <c:extLst>
            <c:ext xmlns:c16="http://schemas.microsoft.com/office/drawing/2014/chart" uri="{C3380CC4-5D6E-409C-BE32-E72D297353CC}">
              <c16:uniqueId val="{00000005-59A7-4F1B-800B-14C8C91035D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0.17</c:v>
                </c:pt>
                <c:pt idx="4">
                  <c:v>#N/A</c:v>
                </c:pt>
                <c:pt idx="5">
                  <c:v>0.26</c:v>
                </c:pt>
                <c:pt idx="6">
                  <c:v>#N/A</c:v>
                </c:pt>
                <c:pt idx="7">
                  <c:v>0.26</c:v>
                </c:pt>
                <c:pt idx="8">
                  <c:v>#N/A</c:v>
                </c:pt>
                <c:pt idx="9">
                  <c:v>0.26</c:v>
                </c:pt>
              </c:numCache>
            </c:numRef>
          </c:val>
          <c:extLst>
            <c:ext xmlns:c16="http://schemas.microsoft.com/office/drawing/2014/chart" uri="{C3380CC4-5D6E-409C-BE32-E72D297353CC}">
              <c16:uniqueId val="{00000006-59A7-4F1B-800B-14C8C91035D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1.67</c:v>
                </c:pt>
                <c:pt idx="2">
                  <c:v>#N/A</c:v>
                </c:pt>
                <c:pt idx="3">
                  <c:v>2.6</c:v>
                </c:pt>
                <c:pt idx="4">
                  <c:v>#N/A</c:v>
                </c:pt>
                <c:pt idx="5">
                  <c:v>2.71</c:v>
                </c:pt>
                <c:pt idx="6">
                  <c:v>#N/A</c:v>
                </c:pt>
                <c:pt idx="7">
                  <c:v>1.46</c:v>
                </c:pt>
                <c:pt idx="8">
                  <c:v>#N/A</c:v>
                </c:pt>
                <c:pt idx="9">
                  <c:v>0.53</c:v>
                </c:pt>
              </c:numCache>
            </c:numRef>
          </c:val>
          <c:extLst>
            <c:ext xmlns:c16="http://schemas.microsoft.com/office/drawing/2014/chart" uri="{C3380CC4-5D6E-409C-BE32-E72D297353CC}">
              <c16:uniqueId val="{00000007-59A7-4F1B-800B-14C8C91035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c:v>
                </c:pt>
                <c:pt idx="2">
                  <c:v>#N/A</c:v>
                </c:pt>
                <c:pt idx="3">
                  <c:v>6.59</c:v>
                </c:pt>
                <c:pt idx="4">
                  <c:v>#N/A</c:v>
                </c:pt>
                <c:pt idx="5">
                  <c:v>5.44</c:v>
                </c:pt>
                <c:pt idx="6">
                  <c:v>#N/A</c:v>
                </c:pt>
                <c:pt idx="7">
                  <c:v>7.42</c:v>
                </c:pt>
                <c:pt idx="8">
                  <c:v>#N/A</c:v>
                </c:pt>
                <c:pt idx="9">
                  <c:v>6.32</c:v>
                </c:pt>
              </c:numCache>
            </c:numRef>
          </c:val>
          <c:extLst>
            <c:ext xmlns:c16="http://schemas.microsoft.com/office/drawing/2014/chart" uri="{C3380CC4-5D6E-409C-BE32-E72D297353CC}">
              <c16:uniqueId val="{00000008-59A7-4F1B-800B-14C8C91035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7.66</c:v>
                </c:pt>
                <c:pt idx="2">
                  <c:v>#N/A</c:v>
                </c:pt>
                <c:pt idx="3">
                  <c:v>7.95</c:v>
                </c:pt>
                <c:pt idx="4">
                  <c:v>#N/A</c:v>
                </c:pt>
                <c:pt idx="5">
                  <c:v>8.1300000000000008</c:v>
                </c:pt>
                <c:pt idx="6">
                  <c:v>#N/A</c:v>
                </c:pt>
                <c:pt idx="7">
                  <c:v>8.32</c:v>
                </c:pt>
                <c:pt idx="8">
                  <c:v>#N/A</c:v>
                </c:pt>
                <c:pt idx="9">
                  <c:v>8.41</c:v>
                </c:pt>
              </c:numCache>
            </c:numRef>
          </c:val>
          <c:extLst>
            <c:ext xmlns:c16="http://schemas.microsoft.com/office/drawing/2014/chart" uri="{C3380CC4-5D6E-409C-BE32-E72D297353CC}">
              <c16:uniqueId val="{00000009-59A7-4F1B-800B-14C8C91035D3}"/>
            </c:ext>
          </c:extLst>
        </c:ser>
        <c:dLbls>
          <c:showLegendKey val="0"/>
          <c:showVal val="0"/>
          <c:showCatName val="0"/>
          <c:showSerName val="0"/>
          <c:showPercent val="0"/>
          <c:showBubbleSize val="0"/>
        </c:dLbls>
        <c:gapWidth val="150"/>
        <c:overlap val="100"/>
        <c:axId val="117641600"/>
        <c:axId val="117643136"/>
      </c:barChart>
      <c:catAx>
        <c:axId val="1176416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7643136"/>
        <c:crosses val="autoZero"/>
        <c:auto val="1"/>
        <c:lblAlgn val="ctr"/>
        <c:lblOffset val="100"/>
        <c:tickLblSkip val="1"/>
        <c:noMultiLvlLbl val="0"/>
      </c:catAx>
      <c:valAx>
        <c:axId val="11764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764160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1658</c:v>
                </c:pt>
                <c:pt idx="5">
                  <c:v>1630</c:v>
                </c:pt>
                <c:pt idx="8">
                  <c:v>1655</c:v>
                </c:pt>
                <c:pt idx="11">
                  <c:v>1643</c:v>
                </c:pt>
                <c:pt idx="14">
                  <c:v>1618</c:v>
                </c:pt>
              </c:numCache>
            </c:numRef>
          </c:val>
          <c:extLst>
            <c:ext xmlns:c16="http://schemas.microsoft.com/office/drawing/2014/chart" uri="{C3380CC4-5D6E-409C-BE32-E72D297353CC}">
              <c16:uniqueId val="{00000000-DBA2-4228-936F-C886D692E1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A2-4228-936F-C886D692E1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A2-4228-936F-C886D692E1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249</c:v>
                </c:pt>
                <c:pt idx="3">
                  <c:v>249</c:v>
                </c:pt>
                <c:pt idx="6">
                  <c:v>250</c:v>
                </c:pt>
                <c:pt idx="9">
                  <c:v>250</c:v>
                </c:pt>
                <c:pt idx="12">
                  <c:v>250</c:v>
                </c:pt>
              </c:numCache>
            </c:numRef>
          </c:val>
          <c:extLst>
            <c:ext xmlns:c16="http://schemas.microsoft.com/office/drawing/2014/chart" uri="{C3380CC4-5D6E-409C-BE32-E72D297353CC}">
              <c16:uniqueId val="{00000003-DBA2-4228-936F-C886D692E1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451</c:v>
                </c:pt>
                <c:pt idx="3">
                  <c:v>506</c:v>
                </c:pt>
                <c:pt idx="6">
                  <c:v>509</c:v>
                </c:pt>
                <c:pt idx="9">
                  <c:v>487</c:v>
                </c:pt>
                <c:pt idx="12">
                  <c:v>526</c:v>
                </c:pt>
              </c:numCache>
            </c:numRef>
          </c:val>
          <c:extLst>
            <c:ext xmlns:c16="http://schemas.microsoft.com/office/drawing/2014/chart" uri="{C3380CC4-5D6E-409C-BE32-E72D297353CC}">
              <c16:uniqueId val="{00000004-DBA2-4228-936F-C886D692E1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A2-4228-936F-C886D692E1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A2-4228-936F-C886D692E1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1610</c:v>
                </c:pt>
                <c:pt idx="3">
                  <c:v>1561</c:v>
                </c:pt>
                <c:pt idx="6">
                  <c:v>1606</c:v>
                </c:pt>
                <c:pt idx="9">
                  <c:v>1591</c:v>
                </c:pt>
                <c:pt idx="12">
                  <c:v>1623</c:v>
                </c:pt>
              </c:numCache>
            </c:numRef>
          </c:val>
          <c:extLst>
            <c:ext xmlns:c16="http://schemas.microsoft.com/office/drawing/2014/chart" uri="{C3380CC4-5D6E-409C-BE32-E72D297353CC}">
              <c16:uniqueId val="{00000007-DBA2-4228-936F-C886D692E114}"/>
            </c:ext>
          </c:extLst>
        </c:ser>
        <c:dLbls>
          <c:showLegendKey val="0"/>
          <c:showVal val="0"/>
          <c:showCatName val="0"/>
          <c:showSerName val="0"/>
          <c:showPercent val="0"/>
          <c:showBubbleSize val="0"/>
        </c:dLbls>
        <c:gapWidth val="100"/>
        <c:overlap val="100"/>
        <c:axId val="117813248"/>
        <c:axId val="11781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652</c:v>
                </c:pt>
                <c:pt idx="2">
                  <c:v>#N/A</c:v>
                </c:pt>
                <c:pt idx="3">
                  <c:v>#N/A</c:v>
                </c:pt>
                <c:pt idx="4">
                  <c:v>686</c:v>
                </c:pt>
                <c:pt idx="5">
                  <c:v>#N/A</c:v>
                </c:pt>
                <c:pt idx="6">
                  <c:v>#N/A</c:v>
                </c:pt>
                <c:pt idx="7">
                  <c:v>710</c:v>
                </c:pt>
                <c:pt idx="8">
                  <c:v>#N/A</c:v>
                </c:pt>
                <c:pt idx="9">
                  <c:v>#N/A</c:v>
                </c:pt>
                <c:pt idx="10">
                  <c:v>685</c:v>
                </c:pt>
                <c:pt idx="11">
                  <c:v>#N/A</c:v>
                </c:pt>
                <c:pt idx="12">
                  <c:v>#N/A</c:v>
                </c:pt>
                <c:pt idx="13">
                  <c:v>781</c:v>
                </c:pt>
                <c:pt idx="14">
                  <c:v>#N/A</c:v>
                </c:pt>
              </c:numCache>
            </c:numRef>
          </c:val>
          <c:smooth val="0"/>
          <c:extLst>
            <c:ext xmlns:c16="http://schemas.microsoft.com/office/drawing/2014/chart" uri="{C3380CC4-5D6E-409C-BE32-E72D297353CC}">
              <c16:uniqueId val="{00000008-DBA2-4228-936F-C886D692E114}"/>
            </c:ext>
          </c:extLst>
        </c:ser>
        <c:dLbls>
          <c:showLegendKey val="0"/>
          <c:showVal val="0"/>
          <c:showCatName val="0"/>
          <c:showSerName val="0"/>
          <c:showPercent val="0"/>
          <c:showBubbleSize val="0"/>
        </c:dLbls>
        <c:marker val="1"/>
        <c:smooth val="0"/>
        <c:axId val="117813248"/>
        <c:axId val="117815168"/>
      </c:lineChart>
      <c:catAx>
        <c:axId val="1178132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7815168"/>
        <c:crosses val="autoZero"/>
        <c:auto val="1"/>
        <c:lblAlgn val="ctr"/>
        <c:lblOffset val="100"/>
        <c:tickLblSkip val="1"/>
        <c:noMultiLvlLbl val="0"/>
      </c:catAx>
      <c:valAx>
        <c:axId val="11781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78132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16219</c:v>
                </c:pt>
                <c:pt idx="5">
                  <c:v>15857</c:v>
                </c:pt>
                <c:pt idx="8">
                  <c:v>15315</c:v>
                </c:pt>
                <c:pt idx="11">
                  <c:v>15009</c:v>
                </c:pt>
                <c:pt idx="14">
                  <c:v>14964</c:v>
                </c:pt>
              </c:numCache>
            </c:numRef>
          </c:val>
          <c:extLst>
            <c:ext xmlns:c16="http://schemas.microsoft.com/office/drawing/2014/chart" uri="{C3380CC4-5D6E-409C-BE32-E72D297353CC}">
              <c16:uniqueId val="{00000000-2928-4B8B-85EB-FB042CB973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1659</c:v>
                </c:pt>
                <c:pt idx="5">
                  <c:v>1680</c:v>
                </c:pt>
                <c:pt idx="8">
                  <c:v>1670</c:v>
                </c:pt>
                <c:pt idx="11">
                  <c:v>1743</c:v>
                </c:pt>
                <c:pt idx="14">
                  <c:v>1724</c:v>
                </c:pt>
              </c:numCache>
            </c:numRef>
          </c:val>
          <c:extLst>
            <c:ext xmlns:c16="http://schemas.microsoft.com/office/drawing/2014/chart" uri="{C3380CC4-5D6E-409C-BE32-E72D297353CC}">
              <c16:uniqueId val="{00000001-2928-4B8B-85EB-FB042CB973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5899</c:v>
                </c:pt>
                <c:pt idx="5">
                  <c:v>5244</c:v>
                </c:pt>
                <c:pt idx="8">
                  <c:v>4861</c:v>
                </c:pt>
                <c:pt idx="11">
                  <c:v>4421</c:v>
                </c:pt>
                <c:pt idx="14">
                  <c:v>4310</c:v>
                </c:pt>
              </c:numCache>
            </c:numRef>
          </c:val>
          <c:extLst>
            <c:ext xmlns:c16="http://schemas.microsoft.com/office/drawing/2014/chart" uri="{C3380CC4-5D6E-409C-BE32-E72D297353CC}">
              <c16:uniqueId val="{00000002-2928-4B8B-85EB-FB042CB973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28-4B8B-85EB-FB042CB973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28-4B8B-85EB-FB042CB973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322</c:v>
                </c:pt>
                <c:pt idx="9">
                  <c:v>420</c:v>
                </c:pt>
                <c:pt idx="12">
                  <c:v>550</c:v>
                </c:pt>
              </c:numCache>
            </c:numRef>
          </c:val>
          <c:extLst>
            <c:ext xmlns:c16="http://schemas.microsoft.com/office/drawing/2014/chart" uri="{C3380CC4-5D6E-409C-BE32-E72D297353CC}">
              <c16:uniqueId val="{00000005-2928-4B8B-85EB-FB042CB973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3975</c:v>
                </c:pt>
                <c:pt idx="3">
                  <c:v>3939</c:v>
                </c:pt>
                <c:pt idx="6">
                  <c:v>3876</c:v>
                </c:pt>
                <c:pt idx="9">
                  <c:v>3716</c:v>
                </c:pt>
                <c:pt idx="12">
                  <c:v>3678</c:v>
                </c:pt>
              </c:numCache>
            </c:numRef>
          </c:val>
          <c:extLst>
            <c:ext xmlns:c16="http://schemas.microsoft.com/office/drawing/2014/chart" uri="{C3380CC4-5D6E-409C-BE32-E72D297353CC}">
              <c16:uniqueId val="{00000006-2928-4B8B-85EB-FB042CB973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1106</c:v>
                </c:pt>
                <c:pt idx="3">
                  <c:v>874</c:v>
                </c:pt>
                <c:pt idx="6">
                  <c:v>642</c:v>
                </c:pt>
                <c:pt idx="9">
                  <c:v>404</c:v>
                </c:pt>
                <c:pt idx="12">
                  <c:v>161</c:v>
                </c:pt>
              </c:numCache>
            </c:numRef>
          </c:val>
          <c:extLst>
            <c:ext xmlns:c16="http://schemas.microsoft.com/office/drawing/2014/chart" uri="{C3380CC4-5D6E-409C-BE32-E72D297353CC}">
              <c16:uniqueId val="{00000007-2928-4B8B-85EB-FB042CB973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7088</c:v>
                </c:pt>
                <c:pt idx="3">
                  <c:v>7383</c:v>
                </c:pt>
                <c:pt idx="6">
                  <c:v>7767</c:v>
                </c:pt>
                <c:pt idx="9">
                  <c:v>7827</c:v>
                </c:pt>
                <c:pt idx="12">
                  <c:v>7795</c:v>
                </c:pt>
              </c:numCache>
            </c:numRef>
          </c:val>
          <c:extLst>
            <c:ext xmlns:c16="http://schemas.microsoft.com/office/drawing/2014/chart" uri="{C3380CC4-5D6E-409C-BE32-E72D297353CC}">
              <c16:uniqueId val="{00000008-2928-4B8B-85EB-FB042CB973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28-4B8B-85EB-FB042CB973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14948</c:v>
                </c:pt>
                <c:pt idx="3">
                  <c:v>14415</c:v>
                </c:pt>
                <c:pt idx="6">
                  <c:v>13756</c:v>
                </c:pt>
                <c:pt idx="9">
                  <c:v>13307</c:v>
                </c:pt>
                <c:pt idx="12">
                  <c:v>13014</c:v>
                </c:pt>
              </c:numCache>
            </c:numRef>
          </c:val>
          <c:extLst>
            <c:ext xmlns:c16="http://schemas.microsoft.com/office/drawing/2014/chart" uri="{C3380CC4-5D6E-409C-BE32-E72D297353CC}">
              <c16:uniqueId val="{0000000A-2928-4B8B-85EB-FB042CB973FE}"/>
            </c:ext>
          </c:extLst>
        </c:ser>
        <c:dLbls>
          <c:showLegendKey val="0"/>
          <c:showVal val="0"/>
          <c:showCatName val="0"/>
          <c:showSerName val="0"/>
          <c:showPercent val="0"/>
          <c:showBubbleSize val="0"/>
        </c:dLbls>
        <c:gapWidth val="100"/>
        <c:overlap val="100"/>
        <c:axId val="136683904"/>
        <c:axId val="13668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3339</c:v>
                </c:pt>
                <c:pt idx="2">
                  <c:v>#N/A</c:v>
                </c:pt>
                <c:pt idx="3">
                  <c:v>#N/A</c:v>
                </c:pt>
                <c:pt idx="4">
                  <c:v>3830</c:v>
                </c:pt>
                <c:pt idx="5">
                  <c:v>#N/A</c:v>
                </c:pt>
                <c:pt idx="6">
                  <c:v>#N/A</c:v>
                </c:pt>
                <c:pt idx="7">
                  <c:v>4517</c:v>
                </c:pt>
                <c:pt idx="8">
                  <c:v>#N/A</c:v>
                </c:pt>
                <c:pt idx="9">
                  <c:v>#N/A</c:v>
                </c:pt>
                <c:pt idx="10">
                  <c:v>4500</c:v>
                </c:pt>
                <c:pt idx="11">
                  <c:v>#N/A</c:v>
                </c:pt>
                <c:pt idx="12">
                  <c:v>#N/A</c:v>
                </c:pt>
                <c:pt idx="13">
                  <c:v>4200</c:v>
                </c:pt>
                <c:pt idx="14">
                  <c:v>#N/A</c:v>
                </c:pt>
              </c:numCache>
            </c:numRef>
          </c:val>
          <c:smooth val="0"/>
          <c:extLst>
            <c:ext xmlns:c16="http://schemas.microsoft.com/office/drawing/2014/chart" uri="{C3380CC4-5D6E-409C-BE32-E72D297353CC}">
              <c16:uniqueId val="{0000000B-2928-4B8B-85EB-FB042CB973FE}"/>
            </c:ext>
          </c:extLst>
        </c:ser>
        <c:dLbls>
          <c:showLegendKey val="0"/>
          <c:showVal val="0"/>
          <c:showCatName val="0"/>
          <c:showSerName val="0"/>
          <c:showPercent val="0"/>
          <c:showBubbleSize val="0"/>
        </c:dLbls>
        <c:marker val="1"/>
        <c:smooth val="0"/>
        <c:axId val="136683904"/>
        <c:axId val="136685824"/>
      </c:lineChart>
      <c:catAx>
        <c:axId val="136683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36685824"/>
        <c:crosses val="autoZero"/>
        <c:auto val="1"/>
        <c:lblAlgn val="ctr"/>
        <c:lblOffset val="100"/>
        <c:tickLblSkip val="1"/>
        <c:noMultiLvlLbl val="0"/>
      </c:catAx>
      <c:valAx>
        <c:axId val="1366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66839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1734</c:v>
                </c:pt>
                <c:pt idx="1">
                  <c:v>1542</c:v>
                </c:pt>
                <c:pt idx="2">
                  <c:v>1642</c:v>
                </c:pt>
              </c:numCache>
            </c:numRef>
          </c:val>
          <c:extLst>
            <c:ext xmlns:c16="http://schemas.microsoft.com/office/drawing/2014/chart" uri="{C3380CC4-5D6E-409C-BE32-E72D297353CC}">
              <c16:uniqueId val="{00000000-8561-4716-87D7-23518D4037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428</c:v>
                </c:pt>
                <c:pt idx="1">
                  <c:v>429</c:v>
                </c:pt>
                <c:pt idx="2">
                  <c:v>429</c:v>
                </c:pt>
              </c:numCache>
            </c:numRef>
          </c:val>
          <c:extLst>
            <c:ext xmlns:c16="http://schemas.microsoft.com/office/drawing/2014/chart" uri="{C3380CC4-5D6E-409C-BE32-E72D297353CC}">
              <c16:uniqueId val="{00000001-8561-4716-87D7-23518D4037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2643</c:v>
                </c:pt>
                <c:pt idx="1">
                  <c:v>2346</c:v>
                </c:pt>
                <c:pt idx="2">
                  <c:v>2139</c:v>
                </c:pt>
              </c:numCache>
            </c:numRef>
          </c:val>
          <c:extLst>
            <c:ext xmlns:c16="http://schemas.microsoft.com/office/drawing/2014/chart" uri="{C3380CC4-5D6E-409C-BE32-E72D297353CC}">
              <c16:uniqueId val="{00000002-8561-4716-87D7-23518D403769}"/>
            </c:ext>
          </c:extLst>
        </c:ser>
        <c:dLbls>
          <c:showLegendKey val="0"/>
          <c:showVal val="0"/>
          <c:showCatName val="0"/>
          <c:showSerName val="0"/>
          <c:showPercent val="0"/>
          <c:showBubbleSize val="0"/>
        </c:dLbls>
        <c:gapWidth val="120"/>
        <c:overlap val="100"/>
        <c:axId val="137066752"/>
        <c:axId val="137084928"/>
      </c:barChart>
      <c:catAx>
        <c:axId val="1370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37084928"/>
        <c:crosses val="autoZero"/>
        <c:auto val="1"/>
        <c:lblAlgn val="ctr"/>
        <c:lblOffset val="100"/>
        <c:tickLblSkip val="1"/>
        <c:noMultiLvlLbl val="0"/>
      </c:catAx>
      <c:valAx>
        <c:axId val="13708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370667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{23606BD9-76CB-4FF4-8879-31FE0525804F}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14-41A4-8E7A-811C10C521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{255EC16F-A88B-4DBD-B6B3-5AA24286AB4C}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14-41A4-8E7A-811C10C521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{D385C5C5-F8D8-42EF-A8A9-11F2D5223948}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14-41A4-8E7A-811C10C521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{97A02643-ED44-410E-B072-7F044E04F5A4}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14-41A4-8E7A-811C10C521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{169BFD6B-DD70-404D-9123-BF7C6B389FA6}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14-41A4-8E7A-811C10C521B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{1FF69901-214D-4077-8ADE-6DE0A1FAE268}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14-41A4-8E7A-811C10C521B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{583712A9-DD2F-427F-A7A5-09186AE207D0}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14-41A4-8E7A-811C10C521B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{212252AA-231C-4608-AAAA-9B6473A0CB53}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14-41A4-8E7A-811C10C521B2}"/>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{42530328-54F6-4562-8625-DCF00DE0FAB9}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14-41A4-8E7A-811C10C521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64.7</c:v>
                </c:pt>
                <c:pt idx="16">
                  <c:v>65.400000000000006</c:v>
                </c:pt>
                <c:pt idx="24">
                  <c:v>66.8</c:v>
                </c:pt>
                <c:pt idx="32">
                  <c:v>67.8</c:v>
                </c:pt>
              </c:numCache>
            </c:numRef>
          </c:xVal>
          <c:yVal>
            <c:numRef>
              <c:f>公会計指標分析・財政指標組合せ分析表!$BP$51:$DC$51</c:f>
              <c:numCache>
                <c:formatCode>#,##0.0;"▲ "#,##0.0</c:formatCode>
                <c:ptCount val="40"/>
                <c:pt idx="8">
                  <c:v>43.7</c:v>
                </c:pt>
                <c:pt idx="16">
                  <c:v>52.2</c:v>
                </c:pt>
                <c:pt idx="24">
                  <c:v>52.4</c:v>
                </c:pt>
                <c:pt idx="32">
                  <c:v>48.5</c:v>
                </c:pt>
              </c:numCache>
            </c:numRef>
          </c:yVal>
          <c:smooth val="0"/>
          <c:extLst>
            <c:ext xmlns:c16="http://schemas.microsoft.com/office/drawing/2014/chart" uri="{C3380CC4-5D6E-409C-BE32-E72D297353CC}">
              <c16:uniqueId val="{00000009-A314-41A4-8E7A-811C10C521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{5DEB3916-FE54-483B-BEA7-99683476755D}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14-41A4-8E7A-811C10C521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{36BDC356-FDB6-45E7-A1AE-A1C0B34498EC}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14-41A4-8E7A-811C10C521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{FCAD0E23-D505-440B-B33C-B9905A223125}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14-41A4-8E7A-811C10C521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{51D3DB99-B46A-4D3B-9739-9DF1222BDFD4}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14-41A4-8E7A-811C10C521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{7EAAF519-CA25-4B99-B9A2-1EFD35925CB8}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14-41A4-8E7A-811C10C521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{205382D4-4883-4E81-BE75-3543BBBC149D}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14-41A4-8E7A-811C10C521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{2A0ACB98-0463-484D-9F60-A1B8030758ED}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14-41A4-8E7A-811C10C521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{3590FD58-B0C1-47DE-8FA3-5121C8206361}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14-41A4-8E7A-811C10C521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{AA247D4B-BCA6-4CE1-90E2-2263B5D6D2AE}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14-41A4-8E7A-811C10C521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A314-41A4-8E7A-811C10C521B2}"/>
            </c:ext>
          </c:extLst>
        </c:ser>
        <c:dLbls>
          <c:showLegendKey val="0"/>
          <c:showVal val="1"/>
          <c:showCatName val="0"/>
          <c:showSerName val="0"/>
          <c:showPercent val="0"/>
          <c:showBubbleSize val="0"/>
        </c:dLbls>
        <c:axId val="136438912"/>
        <c:axId val="136440832"/>
      </c:scatterChart>
      <c:valAx>
        <c:axId val="136438912"/>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40832"/>
        <c:crosses val="autoZero"/>
        <c:crossBetween val="midCat"/>
      </c:valAx>
      <c:valAx>
        <c:axId val="136440832"/>
        <c:scaling>
          <c:orientation val="minMax"/>
          <c:max val="5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38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{74CE44A3-02C1-4DBF-B2A9-E51B8D3DFE86}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FD-4378-B358-7CF863FE5C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{B7E8CF18-4F46-423A-81BB-536E808E773A}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D-4378-B358-7CF863FE5C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{81943F63-5C88-429A-89CB-9823D7DAE163}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D-4378-B358-7CF863FE5C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{5FDC0DCB-91E6-40FE-B95D-E03385569C57}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D-4378-B358-7CF863FE5C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{3F976F8D-5BEB-4542-80D7-2D184F06CD74}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D-4378-B358-7CF863FE5C7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{BAD22919-2414-4483-85CB-0BB781D14FF2}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FD-4378-B358-7CF863FE5C7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{6D1AD771-050C-4771-B8EE-A88930100A32}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FD-4378-B358-7CF863FE5C7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{1CCB2013-6D5A-4796-9BE6-6CA745AA1C63}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FD-4378-B358-7CF863FE5C7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{6DC32700-1C85-49B2-B241-2688139ED47D}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FD-4378-B358-7CF863FE5C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7</c:v>
                </c:pt>
                <c:pt idx="16">
                  <c:v>7.7</c:v>
                </c:pt>
                <c:pt idx="24">
                  <c:v>8</c:v>
                </c:pt>
                <c:pt idx="32">
                  <c:v>8.4</c:v>
                </c:pt>
              </c:numCache>
            </c:numRef>
          </c:xVal>
          <c:yVal>
            <c:numRef>
              <c:f>公会計指標分析・財政指標組合せ分析表!$BP$73:$DC$73</c:f>
              <c:numCache>
                <c:formatCode>#,##0.0;"▲ "#,##0.0</c:formatCode>
                <c:ptCount val="40"/>
                <c:pt idx="0">
                  <c:v>37.4</c:v>
                </c:pt>
                <c:pt idx="8">
                  <c:v>43.7</c:v>
                </c:pt>
                <c:pt idx="16">
                  <c:v>52.2</c:v>
                </c:pt>
                <c:pt idx="24">
                  <c:v>52.4</c:v>
                </c:pt>
                <c:pt idx="32">
                  <c:v>48.5</c:v>
                </c:pt>
              </c:numCache>
            </c:numRef>
          </c:yVal>
          <c:smooth val="0"/>
          <c:extLst>
            <c:ext xmlns:c16="http://schemas.microsoft.com/office/drawing/2014/chart" uri="{C3380CC4-5D6E-409C-BE32-E72D297353CC}">
              <c16:uniqueId val="{00000009-5EFD-4378-B358-7CF863FE5C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{C68E83EC-B00A-4DE9-8993-9018ABE64133}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FD-4378-B358-7CF863FE5C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{DEF0D647-0EAB-4907-8169-11CC91F91583}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D-4378-B358-7CF863FE5C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{736AEF64-E0AF-4C23-A283-2EFC91941CF1}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D-4378-B358-7CF863FE5C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{FC7BE25E-8B3C-48CD-B404-AC48511B215B}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D-4378-B358-7CF863FE5C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{521C28A5-6ABB-4CEE-931A-CD2A3F50587D}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D-4378-B358-7CF863FE5C7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{469775ED-3600-44E6-B95F-C6E56E0431B0}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FD-4378-B358-7CF863FE5C7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{4C2A5D65-5C11-4A70-8664-2A7AD03009E1}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FD-4378-B358-7CF863FE5C7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{59D55481-4017-4161-9D41-567C490A9623}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FD-4378-B358-7CF863FE5C7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{873D6E79-3156-4D4F-B374-33F9638858FB}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FD-4378-B358-7CF863FE5C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5EFD-4378-B358-7CF863FE5C71}"/>
            </c:ext>
          </c:extLst>
        </c:ser>
        <c:dLbls>
          <c:showLegendKey val="0"/>
          <c:showVal val="1"/>
          <c:showCatName val="0"/>
          <c:showSerName val="0"/>
          <c:showPercent val="0"/>
          <c:showBubbleSize val="0"/>
        </c:dLbls>
        <c:axId val="136598272"/>
        <c:axId val="136600192"/>
      </c:scatterChart>
      <c:valAx>
        <c:axId val="136598272"/>
        <c:scaling>
          <c:orientation val="minMax"/>
          <c:max val="10.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00192"/>
        <c:crosses val="autoZero"/>
        <c:crossBetween val="midCat"/>
      </c:valAx>
      <c:valAx>
        <c:axId val="136600192"/>
        <c:scaling>
          <c:orientation val="minMax"/>
          <c:max val="61"/>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9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元利償還金の額は、平成27年度に借入れた臨時財政対策債652,900千円の償還が開始したことなどにより、32百万円の増</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公営企業債の元利償還金に対する繰入金</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下水道事業の元利償還金に対する繰出金の増加に伴い、39百万円の増額となった。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一方で、算入公債費等は、平成10年度に借入れた臨時地方道整備事業債（特定分）の算入終了、平成9年度に借入れた財源対策債（一般公共事業分）の算入終了による減などから、25</a:t>
          </a:r>
          <a:r>
            <a:rPr kumimoji="1" lang="ja-JP" altLang="ja-JP" sz="1100" b="0" i="0" baseline="0">
              <a:solidFill>
                <a:schemeClr val="dk1"/>
              </a:solidFill>
              <a:effectLst/>
              <a:latin typeface="+mn-lt"/>
              <a:ea typeface="+mn-ea"/>
              <a:cs typeface="+mn-cs"/>
            </a:rPr>
            <a:t>百万円の減額となっ</a:t>
          </a:r>
          <a:r>
            <a:rPr kumimoji="1" lang="ja-JP" altLang="en-US" sz="1100" b="0" i="0" baseline="0">
              <a:solidFill>
                <a:schemeClr val="dk1"/>
              </a:solidFill>
              <a:effectLst/>
              <a:latin typeface="+mn-lt"/>
              <a:ea typeface="+mn-ea"/>
              <a:cs typeface="+mn-cs"/>
            </a:rPr>
            <a:t>た。</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実質公債費比率の分子としては96百万円の増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将来負担額</a:t>
          </a:r>
          <a:r>
            <a:rPr kumimoji="1" lang="ja-JP" altLang="ja-JP" sz="1100" b="0" i="0" baseline="0">
              <a:solidFill>
                <a:schemeClr val="dk1"/>
              </a:solidFill>
              <a:effectLst/>
              <a:latin typeface="+mn-lt"/>
              <a:ea typeface="+mn-ea"/>
              <a:cs typeface="+mn-cs"/>
            </a:rPr>
            <a:t>は、前年度に比べ地方債発行額が減少し、元金償還額が地方債発行額を上回ったことにより、地方債の現在高が293百万円減とな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全体で476百万円減となった。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充当可能財源等は、地域振興基金を106百万円積み立てた一方、306百万円</a:t>
          </a:r>
          <a:r>
            <a:rPr kumimoji="1" lang="ja-JP" altLang="ja-JP" sz="1100" b="0" i="0" baseline="0">
              <a:solidFill>
                <a:schemeClr val="dk1"/>
              </a:solidFill>
              <a:effectLst/>
              <a:latin typeface="+mn-lt"/>
              <a:ea typeface="+mn-ea"/>
              <a:cs typeface="+mn-cs"/>
            </a:rPr>
            <a:t>取崩し</a:t>
          </a:r>
          <a:r>
            <a:rPr kumimoji="1" lang="ja-JP" altLang="en-US" sz="1100" b="0" i="0" baseline="0">
              <a:solidFill>
                <a:schemeClr val="dk1"/>
              </a:solidFill>
              <a:effectLst/>
              <a:latin typeface="+mn-lt"/>
              <a:ea typeface="+mn-ea"/>
              <a:cs typeface="+mn-cs"/>
            </a:rPr>
            <a:t>たことなどにより、175</a:t>
          </a:r>
          <a:r>
            <a:rPr kumimoji="1" lang="ja-JP" altLang="ja-JP" sz="1100" b="0" i="0" baseline="0">
              <a:solidFill>
                <a:schemeClr val="dk1"/>
              </a:solidFill>
              <a:effectLst/>
              <a:latin typeface="+mn-lt"/>
              <a:ea typeface="+mn-ea"/>
              <a:cs typeface="+mn-cs"/>
            </a:rPr>
            <a:t>百万円減となった。</a:t>
          </a:r>
          <a:endParaRPr lang="ja-JP" altLang="ja-JP">
            <a:effectLst/>
          </a:endParaRPr>
        </a:p>
        <a:p>
          <a:r>
            <a:rPr kumimoji="1" lang="ja-JP" altLang="ja-JP" sz="1100" b="0" i="0" baseline="0">
              <a:solidFill>
                <a:schemeClr val="dk1"/>
              </a:solidFill>
              <a:effectLst/>
              <a:latin typeface="+mn-lt"/>
              <a:ea typeface="+mn-ea"/>
              <a:cs typeface="+mn-cs"/>
            </a:rPr>
            <a:t>　将来負担比率の分子としては</a:t>
          </a:r>
          <a:r>
            <a:rPr kumimoji="1" lang="ja-JP" altLang="en-US" sz="1100" b="0" i="0" baseline="0">
              <a:solidFill>
                <a:schemeClr val="dk1"/>
              </a:solidFill>
              <a:effectLst/>
              <a:latin typeface="+mn-lt"/>
              <a:ea typeface="+mn-ea"/>
              <a:cs typeface="+mn-cs"/>
            </a:rPr>
            <a:t>、300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福井県大野市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・令和元年度</a:t>
          </a:r>
          <a:r>
            <a:rPr kumimoji="1" lang="ja-JP" altLang="en-US" sz="1300">
              <a:solidFill>
                <a:schemeClr val="dk1"/>
              </a:solidFill>
              <a:effectLst/>
              <a:latin typeface="+mn-lt"/>
              <a:ea typeface="+mn-ea"/>
              <a:cs typeface="+mn-cs"/>
            </a:rPr>
            <a:t>は、</a:t>
          </a:r>
          <a:r>
            <a:rPr kumimoji="1" lang="ja-JP" altLang="ja-JP" sz="1300" b="0" i="0" baseline="0">
              <a:solidFill>
                <a:schemeClr val="dk1"/>
              </a:solidFill>
              <a:effectLst/>
              <a:latin typeface="+mn-lt"/>
              <a:ea typeface="+mn-ea"/>
              <a:cs typeface="+mn-cs"/>
            </a:rPr>
            <a:t>財政調整基金を前年度比100百万円増としたが、地域振興基金を企業立地助成金やすこやかゆめみらい応援事業などの事業の進捗に合わせて306百万円を取り崩し、前年度比201百万円減としたことなどから、全体としては107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・今後も総合計画等に基づく事業の実施に必要な財源を確保するために、計画的に基金を運用していく。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・合併振興基金：大野市及び和泉村の合併に伴う地域住民の連帯の強化及び地域振興を図る事業の財源に充てる。</a:t>
          </a:r>
          <a:endParaRPr lang="ja-JP" altLang="ja-JP" sz="1300">
            <a:effectLst/>
          </a:endParaRPr>
        </a:p>
        <a:p>
          <a:r>
            <a:rPr kumimoji="1" lang="ja-JP" altLang="ja-JP" sz="1300">
              <a:solidFill>
                <a:schemeClr val="dk1"/>
              </a:solidFill>
              <a:effectLst/>
              <a:latin typeface="+mn-lt"/>
              <a:ea typeface="+mn-ea"/>
              <a:cs typeface="+mn-cs"/>
            </a:rPr>
            <a:t>・地域振興基金：大野市の地域振興を図る事業の財源に充てる。</a:t>
          </a:r>
          <a:endParaRPr lang="ja-JP" altLang="ja-JP" sz="1300">
            <a:effectLst/>
          </a:endParaRPr>
        </a:p>
        <a:p>
          <a:r>
            <a:rPr kumimoji="1" lang="ja-JP" altLang="ja-JP" sz="1300">
              <a:solidFill>
                <a:schemeClr val="dk1"/>
              </a:solidFill>
              <a:effectLst/>
              <a:latin typeface="+mn-lt"/>
              <a:ea typeface="+mn-ea"/>
              <a:cs typeface="+mn-cs"/>
            </a:rPr>
            <a:t>・上水道整備基金：上水道の建設、改良等の整備に要する資金に充てる。</a:t>
          </a:r>
          <a:endParaRPr lang="ja-JP" altLang="ja-JP" sz="1300">
            <a:effectLst/>
          </a:endParaRPr>
        </a:p>
        <a:p>
          <a:r>
            <a:rPr kumimoji="1" lang="ja-JP" altLang="ja-JP" sz="1300">
              <a:solidFill>
                <a:schemeClr val="dk1"/>
              </a:solidFill>
              <a:effectLst/>
              <a:latin typeface="+mn-lt"/>
              <a:ea typeface="+mn-ea"/>
              <a:cs typeface="+mn-cs"/>
            </a:rPr>
            <a:t>・エキサイト広場総合体育施設管理運営基金：大野市エキサイト広場総合体育施設の管理運営に要する経費に充てる。</a:t>
          </a:r>
          <a:endParaRPr lang="ja-JP" altLang="ja-JP" sz="1300">
            <a:effectLst/>
          </a:endParaRPr>
        </a:p>
        <a:p>
          <a:r>
            <a:rPr kumimoji="1" lang="ja-JP" altLang="ja-JP" sz="1300">
              <a:solidFill>
                <a:schemeClr val="dk1"/>
              </a:solidFill>
              <a:effectLst/>
              <a:latin typeface="+mn-lt"/>
              <a:ea typeface="+mn-ea"/>
              <a:cs typeface="+mn-cs"/>
            </a:rPr>
            <a:t>・公共下水道整備基金：公共下水道の建設、改良等の整備に要する資金に充てる。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・地域振興基金：企業立地助成金やすこやかゆめみらい応援事業などの事業</a:t>
          </a:r>
          <a:r>
            <a:rPr kumimoji="1" lang="ja-JP" altLang="en-US" sz="1300" b="0" i="0" baseline="0">
              <a:solidFill>
                <a:schemeClr val="dk1"/>
              </a:solidFill>
              <a:effectLst/>
              <a:latin typeface="+mn-lt"/>
              <a:ea typeface="+mn-ea"/>
              <a:cs typeface="+mn-cs"/>
            </a:rPr>
            <a:t>に充当し減少。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ja-JP" sz="1300" b="0" i="0" baseline="0">
              <a:solidFill>
                <a:schemeClr val="dk1"/>
              </a:solidFill>
              <a:effectLst/>
              <a:latin typeface="+mn-lt"/>
              <a:ea typeface="+mn-ea"/>
              <a:cs typeface="+mn-cs"/>
            </a:rPr>
            <a:t>地域振興基金：</a:t>
          </a:r>
          <a:r>
            <a:rPr kumimoji="1" lang="ja-JP" altLang="en-US" sz="1300" b="0" i="0" baseline="0">
              <a:solidFill>
                <a:schemeClr val="dk1"/>
              </a:solidFill>
              <a:effectLst/>
              <a:latin typeface="+mn-lt"/>
              <a:ea typeface="+mn-ea"/>
              <a:cs typeface="+mn-cs"/>
            </a:rPr>
            <a:t>企業立地助成金のハードなどに充当した場合は、その翌年度から</a:t>
          </a:r>
          <a:r>
            <a:rPr kumimoji="1" lang="en-US" altLang="ja-JP" sz="1300" b="0" i="0" baseline="0">
              <a:solidFill>
                <a:schemeClr val="dk1"/>
              </a:solidFill>
              <a:effectLst/>
              <a:latin typeface="+mn-lt"/>
              <a:ea typeface="+mn-ea"/>
              <a:cs typeface="+mn-cs"/>
            </a:rPr>
            <a:t>10</a:t>
          </a:r>
          <a:r>
            <a:rPr kumimoji="1" lang="ja-JP" altLang="en-US" sz="1300" b="0" i="0" baseline="0">
              <a:solidFill>
                <a:schemeClr val="dk1"/>
              </a:solidFill>
              <a:effectLst/>
              <a:latin typeface="+mn-lt"/>
              <a:ea typeface="+mn-ea"/>
              <a:cs typeface="+mn-cs"/>
            </a:rPr>
            <a:t>年間をかけて積み戻すこととしている。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・元金278百万円取り崩す一方、</a:t>
          </a:r>
          <a:r>
            <a:rPr kumimoji="1" lang="ja-JP" altLang="en-US" sz="1300">
              <a:solidFill>
                <a:schemeClr val="dk1"/>
              </a:solidFill>
              <a:effectLst/>
              <a:latin typeface="+mn-lt"/>
              <a:ea typeface="+mn-ea"/>
              <a:cs typeface="+mn-cs"/>
            </a:rPr>
            <a:t>地方財政法第７条に基づき元金377百万円積み立てたことにより、100百万円の増となった。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b="0" i="0" baseline="0">
              <a:solidFill>
                <a:schemeClr val="dk1"/>
              </a:solidFill>
              <a:effectLst/>
              <a:latin typeface="+mn-lt"/>
              <a:ea typeface="+mn-ea"/>
              <a:cs typeface="+mn-cs"/>
            </a:rPr>
            <a:t>・財政調整基金の残高は、臨時的な財源不足に備えるため、標準財政規模の</a:t>
          </a:r>
          <a:r>
            <a:rPr kumimoji="1" lang="en-US" altLang="ja-JP" sz="1300" b="0" i="0" baseline="0">
              <a:solidFill>
                <a:schemeClr val="dk1"/>
              </a:solidFill>
              <a:effectLst/>
              <a:latin typeface="+mn-lt"/>
              <a:ea typeface="+mn-ea"/>
              <a:cs typeface="+mn-cs"/>
            </a:rPr>
            <a:t>10</a:t>
          </a:r>
          <a:r>
            <a:rPr kumimoji="1" lang="ja-JP" altLang="ja-JP" sz="1300" b="0" i="0" baseline="0">
              <a:solidFill>
                <a:schemeClr val="dk1"/>
              </a:solidFill>
              <a:effectLst/>
              <a:latin typeface="+mn-lt"/>
              <a:ea typeface="+mn-ea"/>
              <a:cs typeface="+mn-cs"/>
            </a:rPr>
            <a:t>％程度を維持するように努めることとしている。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・令和元年度</a:t>
          </a:r>
          <a:r>
            <a:rPr kumimoji="1" lang="ja-JP" altLang="en-US" sz="1300">
              <a:solidFill>
                <a:schemeClr val="dk1"/>
              </a:solidFill>
              <a:effectLst/>
              <a:latin typeface="+mn-lt"/>
              <a:ea typeface="+mn-ea"/>
              <a:cs typeface="+mn-cs"/>
            </a:rPr>
            <a:t>は取り崩しを行わず、利子分のみ積み立てた。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・償還額の変動を見据え、一定程度の額を維持することとしている。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32,902
32,332
872.43
18,932,875
18,044,077
644,037
10,176,534
13,013,701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年度の有形固定資産償却率は、類似団体内平均値に比べ高い状況にある。特に道路や</a:t>
          </a:r>
          <a:r>
            <a:rPr kumimoji="1" lang="ja-JP" altLang="en-US" sz="1100">
              <a:solidFill>
                <a:schemeClr val="dk1"/>
              </a:solidFill>
              <a:effectLst/>
              <a:latin typeface="+mn-lt"/>
              <a:ea typeface="+mn-ea"/>
              <a:cs typeface="+mn-cs"/>
            </a:rPr>
            <a:t>幼稚園・</a:t>
          </a:r>
          <a:r>
            <a:rPr kumimoji="1" lang="ja-JP" altLang="ja-JP" sz="1100">
              <a:solidFill>
                <a:schemeClr val="dk1"/>
              </a:solidFill>
              <a:effectLst/>
              <a:latin typeface="+mn-lt"/>
              <a:ea typeface="+mn-ea"/>
              <a:cs typeface="+mn-cs"/>
            </a:rPr>
            <a:t>保育所、児童館などの減価償却率が高くなっている。今後、益々施設の老朽化が進む</a:t>
          </a:r>
          <a:r>
            <a:rPr kumimoji="1" lang="ja-JP" altLang="en-US" sz="1100">
              <a:solidFill>
                <a:schemeClr val="dk1"/>
              </a:solidFill>
              <a:effectLst/>
              <a:latin typeface="+mn-lt"/>
              <a:ea typeface="+mn-ea"/>
              <a:cs typeface="+mn-cs"/>
            </a:rPr>
            <a:t>ため、令和３年度に改訂する大野市公共施設等総合管理計画（大野市公共施設再編計画編）において、公共施設の適正配置、適切な維持管理に取り組むとともに総量縮減を図る。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118564</xdr:rowOff>
    </xdr:from>
    <xdr:to>
      <xdr:col>23</xdr:col>
      <xdr:colOff>136525</xdr:colOff>
      <xdr:row>33</xdr:row>
      <xdr:rowOff>48714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96991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87721</xdr:rowOff>
    </xdr:from>
    <xdr:to>
      <xdr:col>19</xdr:col>
      <xdr:colOff>187325</xdr:colOff>
      <xdr:row>33</xdr:row>
      <xdr:rowOff>17871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138521</xdr:rowOff>
    </xdr:from>
    <xdr:to>
      <xdr:col>23</xdr:col>
      <xdr:colOff>85725</xdr:colOff>
      <xdr:row>32</xdr:row>
      <xdr:rowOff>169364</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39644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138521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35326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73751</xdr:rowOff>
    </xdr:from>
    <xdr:to>
      <xdr:col>15</xdr:col>
      <xdr:colOff>136525</xdr:colOff>
      <xdr:row>32</xdr:row>
      <xdr:rowOff>95341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33167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8998</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度の債務償還比率は、類似団体内平均値に比べ高い状況にある</a:t>
          </a:r>
          <a:r>
            <a:rPr kumimoji="1" lang="ja-JP" altLang="en-US" sz="1100">
              <a:solidFill>
                <a:schemeClr val="dk1"/>
              </a:solidFill>
              <a:effectLst/>
              <a:latin typeface="+mn-lt"/>
              <a:ea typeface="+mn-ea"/>
              <a:cs typeface="+mn-cs"/>
            </a:rPr>
            <a:t>が、市債現在高の減少などにより徐々に低下する傾向にある。今後も</a:t>
          </a:r>
          <a:r>
            <a:rPr kumimoji="1" lang="ja-JP" altLang="ja-JP" sz="1100">
              <a:solidFill>
                <a:schemeClr val="dk1"/>
              </a:solidFill>
              <a:effectLst/>
              <a:latin typeface="+mn-lt"/>
              <a:ea typeface="+mn-ea"/>
              <a:cs typeface="+mn-cs"/>
            </a:rPr>
            <a:t>市債の発行を抑制するなど、将来負担額の軽減に努める。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64462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0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142289</xdr:rowOff>
    </xdr:from>
    <xdr:to>
      <xdr:col>72</xdr:col>
      <xdr:colOff>123825</xdr:colOff>
      <xdr:row>30</xdr:row>
      <xdr:rowOff>72439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8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136835</xdr:rowOff>
    </xdr:from>
    <xdr:to>
      <xdr:col>76</xdr:col>
      <xdr:colOff>22225</xdr:colOff>
      <xdr:row>30</xdr:row>
      <xdr:rowOff>21639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880410"/>
          <a:ext cx="7112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156683</xdr:rowOff>
    </xdr:from>
    <xdr:to>
      <xdr:col>68</xdr:col>
      <xdr:colOff>123825</xdr:colOff>
      <xdr:row>30</xdr:row>
      <xdr:rowOff>86833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21639</xdr:rowOff>
    </xdr:from>
    <xdr:to>
      <xdr:col>72</xdr:col>
      <xdr:colOff>73025</xdr:colOff>
      <xdr:row>30</xdr:row>
      <xdr:rowOff>36033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93666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3944</xdr:rowOff>
    </xdr:from>
    <xdr:to>
      <xdr:col>64</xdr:col>
      <xdr:colOff>123825</xdr:colOff>
      <xdr:row>30</xdr:row>
      <xdr:rowOff>105544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36033</xdr:rowOff>
    </xdr:from>
    <xdr:to>
      <xdr:col>68</xdr:col>
      <xdr:colOff>73025</xdr:colOff>
      <xdr:row>30</xdr:row>
      <xdr:rowOff>54744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51058"/>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52571</xdr:rowOff>
    </xdr:from>
    <xdr:to>
      <xdr:col>60</xdr:col>
      <xdr:colOff>123825</xdr:colOff>
      <xdr:row>29</xdr:row>
      <xdr:rowOff>154171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7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103371</xdr:rowOff>
    </xdr:from>
    <xdr:to>
      <xdr:col>64</xdr:col>
      <xdr:colOff>73025</xdr:colOff>
      <xdr:row>30</xdr:row>
      <xdr:rowOff>54744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846946"/>
          <a:ext cx="762000" cy="1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63566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97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77960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9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96671</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1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145298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8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32,902
32,332
872.43
18,932,875
18,044,077
644,037
10,176,534
13,013,701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12065</xdr:rowOff>
    </xdr:from>
    <xdr:to>
      <xdr:col>24</xdr:col>
      <xdr:colOff>114300</xdr:colOff>
      <xdr:row>41</xdr:row>
      <xdr:rowOff>113665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98442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5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12065</xdr:rowOff>
    </xdr:from>
    <xdr:to>
      <xdr:col>20</xdr:col>
      <xdr:colOff>38100</xdr:colOff>
      <xdr:row>41</xdr:row>
      <xdr:rowOff>113665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62865</xdr:rowOff>
    </xdr:from>
    <xdr:to>
      <xdr:col>24</xdr:col>
      <xdr:colOff>63500</xdr:colOff>
      <xdr:row>41</xdr:row>
      <xdr:rowOff>62865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709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17780</xdr:rowOff>
    </xdr:from>
    <xdr:to>
      <xdr:col>15</xdr:col>
      <xdr:colOff>101600</xdr:colOff>
      <xdr:row>41</xdr:row>
      <xdr:rowOff>119380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62865</xdr:rowOff>
    </xdr:from>
    <xdr:to>
      <xdr:col>19</xdr:col>
      <xdr:colOff>177800</xdr:colOff>
      <xdr:row>41</xdr:row>
      <xdr:rowOff>68580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92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44450</xdr:rowOff>
    </xdr:from>
    <xdr:to>
      <xdr:col>10</xdr:col>
      <xdr:colOff>165100</xdr:colOff>
      <xdr:row>41</xdr:row>
      <xdr:rowOff>146050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68580</xdr:rowOff>
    </xdr:from>
    <xdr:to>
      <xdr:col>15</xdr:col>
      <xdr:colOff>50800</xdr:colOff>
      <xdr:row>41</xdr:row>
      <xdr:rowOff>95250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7098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104792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137177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53022</xdr:rowOff>
    </xdr:from>
    <xdr:to>
      <xdr:col>55</xdr:col>
      <xdr:colOff>50800</xdr:colOff>
      <xdr:row>34</xdr:row>
      <xdr:rowOff>154622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58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75899</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57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81255</xdr:rowOff>
    </xdr:from>
    <xdr:to>
      <xdr:col>50</xdr:col>
      <xdr:colOff>165100</xdr:colOff>
      <xdr:row>35</xdr:row>
      <xdr:rowOff>11405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59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103822</xdr:rowOff>
    </xdr:from>
    <xdr:to>
      <xdr:col>55</xdr:col>
      <xdr:colOff>0</xdr:colOff>
      <xdr:row>34</xdr:row>
      <xdr:rowOff>132055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5933122"/>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102019</xdr:rowOff>
    </xdr:from>
    <xdr:to>
      <xdr:col>46</xdr:col>
      <xdr:colOff>38100</xdr:colOff>
      <xdr:row>35</xdr:row>
      <xdr:rowOff>32169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59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132055</xdr:rowOff>
    </xdr:from>
    <xdr:to>
      <xdr:col>50</xdr:col>
      <xdr:colOff>114300</xdr:colOff>
      <xdr:row>34</xdr:row>
      <xdr:rowOff>152819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5961355"/>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124041</xdr:rowOff>
    </xdr:from>
    <xdr:to>
      <xdr:col>41</xdr:col>
      <xdr:colOff>101600</xdr:colOff>
      <xdr:row>35</xdr:row>
      <xdr:rowOff>54191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59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152819</xdr:rowOff>
    </xdr:from>
    <xdr:to>
      <xdr:col>45</xdr:col>
      <xdr:colOff>177800</xdr:colOff>
      <xdr:row>35</xdr:row>
      <xdr:rowOff>3391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598211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27932</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56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48696</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57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70718</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57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公営住宅】&#10;有形固定資産減価償却率グラフ枠">
          <a:extLst>
            <a:ext uri="{FF2B5EF4-FFF2-40B4-BE49-F238E27FC236}">
              <a16:creationId xmlns:a16="http://schemas.microsoft.com/office/drawing/2014/main" id="{00000000-0008-0000-0E00-0000B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183" name="【公営住宅】&#10;有形固定資産減価償却率最小値テキスト">
          <a:extLst>
            <a:ext uri="{FF2B5EF4-FFF2-40B4-BE49-F238E27FC236}">
              <a16:creationId xmlns:a16="http://schemas.microsoft.com/office/drawing/2014/main" id="{00000000-0008-0000-0E00-0000B700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185" name="【公営住宅】&#10;有形固定資産減価償却率最大値テキスト">
          <a:extLst>
            <a:ext uri="{FF2B5EF4-FFF2-40B4-BE49-F238E27FC236}">
              <a16:creationId xmlns:a16="http://schemas.microsoft.com/office/drawing/2014/main" id="{00000000-0008-0000-0E00-0000B900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187" name="【公営住宅】&#10;有形固定資産減価償却率平均値テキスト">
          <a:extLst>
            <a:ext uri="{FF2B5EF4-FFF2-40B4-BE49-F238E27FC236}">
              <a16:creationId xmlns:a16="http://schemas.microsoft.com/office/drawing/2014/main" id="{00000000-0008-0000-0E00-0000BB00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199" name="【公営住宅】&#10;有形固定資産減価償却率該当値テキスト">
          <a:extLst>
            <a:ext uri="{FF2B5EF4-FFF2-40B4-BE49-F238E27FC236}">
              <a16:creationId xmlns:a16="http://schemas.microsoft.com/office/drawing/2014/main" id="{00000000-0008-0000-0E00-0000C7000000}"/>
            </a:ext>
          </a:extLst>
        </xdr:cNvPr>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00" name="楕円 199">
          <a:extLst>
            <a:ext uri="{FF2B5EF4-FFF2-40B4-BE49-F238E27FC236}">
              <a16:creationId xmlns:a16="http://schemas.microsoft.com/office/drawing/2014/main" id="{00000000-0008-0000-0E00-0000C8000000}"/>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89536</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3797300" y="142951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202" name="楕円 201">
          <a:extLst>
            <a:ext uri="{FF2B5EF4-FFF2-40B4-BE49-F238E27FC236}">
              <a16:creationId xmlns:a16="http://schemas.microsoft.com/office/drawing/2014/main" id="{00000000-0008-0000-0E00-0000CA000000}"/>
            </a:ext>
          </a:extLst>
        </xdr:cNvPr>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81914</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2908300" y="142951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131445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2019300" y="143122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06" name="n_1aveValue【公営住宅】&#10;有形固定資産減価償却率">
          <a:extLst>
            <a:ext uri="{FF2B5EF4-FFF2-40B4-BE49-F238E27FC236}">
              <a16:creationId xmlns:a16="http://schemas.microsoft.com/office/drawing/2014/main" id="{00000000-0008-0000-0E00-0000CE00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07" name="n_2aveValue【公営住宅】&#10;有形固定資産減価償却率">
          <a:extLst>
            <a:ext uri="{FF2B5EF4-FFF2-40B4-BE49-F238E27FC236}">
              <a16:creationId xmlns:a16="http://schemas.microsoft.com/office/drawing/2014/main" id="{00000000-0008-0000-0E00-0000CF00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08" name="n_3aveValue【公営住宅】&#10;有形固定資産減価償却率">
          <a:extLst>
            <a:ext uri="{FF2B5EF4-FFF2-40B4-BE49-F238E27FC236}">
              <a16:creationId xmlns:a16="http://schemas.microsoft.com/office/drawing/2014/main" id="{00000000-0008-0000-0E00-0000D000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09" name="n_4aveValue【公営住宅】&#10;有形固定資産減価償却率">
          <a:extLst>
            <a:ext uri="{FF2B5EF4-FFF2-40B4-BE49-F238E27FC236}">
              <a16:creationId xmlns:a16="http://schemas.microsoft.com/office/drawing/2014/main" id="{00000000-0008-0000-0E00-0000D100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10" name="n_1mainValue【公営住宅】&#10;有形固定資産減価償却率">
          <a:extLst>
            <a:ext uri="{FF2B5EF4-FFF2-40B4-BE49-F238E27FC236}">
              <a16:creationId xmlns:a16="http://schemas.microsoft.com/office/drawing/2014/main" id="{00000000-0008-0000-0E00-0000D2000000}"/>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11" name="n_2mainValue【公営住宅】&#10;有形固定資産減価償却率">
          <a:extLst>
            <a:ext uri="{FF2B5EF4-FFF2-40B4-BE49-F238E27FC236}">
              <a16:creationId xmlns:a16="http://schemas.microsoft.com/office/drawing/2014/main" id="{00000000-0008-0000-0E00-0000D3000000}"/>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212" name="n_3mainValue【公営住宅】&#10;有形固定資産減価償却率">
          <a:extLst>
            <a:ext uri="{FF2B5EF4-FFF2-40B4-BE49-F238E27FC236}">
              <a16:creationId xmlns:a16="http://schemas.microsoft.com/office/drawing/2014/main" id="{00000000-0008-0000-0E00-0000D4000000}"/>
            </a:ext>
          </a:extLst>
        </xdr:cNvPr>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公営住宅】&#10;一人当たり面積グラフ枠">
          <a:extLst>
            <a:ext uri="{FF2B5EF4-FFF2-40B4-BE49-F238E27FC236}">
              <a16:creationId xmlns:a16="http://schemas.microsoft.com/office/drawing/2014/main" id="{00000000-0008-0000-0E00-0000E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37" name="【公営住宅】&#10;一人当たり面積最小値テキスト">
          <a:extLst>
            <a:ext uri="{FF2B5EF4-FFF2-40B4-BE49-F238E27FC236}">
              <a16:creationId xmlns:a16="http://schemas.microsoft.com/office/drawing/2014/main" id="{00000000-0008-0000-0E00-0000ED00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239" name="【公営住宅】&#10;一人当たり面積最大値テキスト">
          <a:extLst>
            <a:ext uri="{FF2B5EF4-FFF2-40B4-BE49-F238E27FC236}">
              <a16:creationId xmlns:a16="http://schemas.microsoft.com/office/drawing/2014/main" id="{00000000-0008-0000-0E00-0000EF00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241" name="【公営住宅】&#10;一人当たり面積平均値テキスト">
          <a:extLst>
            <a:ext uri="{FF2B5EF4-FFF2-40B4-BE49-F238E27FC236}">
              <a16:creationId xmlns:a16="http://schemas.microsoft.com/office/drawing/2014/main" id="{00000000-0008-0000-0E00-0000F1000000}"/>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96265</xdr:rowOff>
    </xdr:from>
    <xdr:to>
      <xdr:col>55</xdr:col>
      <xdr:colOff>50800</xdr:colOff>
      <xdr:row>86</xdr:row>
      <xdr:rowOff>26415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104267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11192</xdr:rowOff>
    </xdr:from>
    <xdr:ext cx="469744" cy="259045"/>
    <xdr:sp macro="" textlink="">
      <xdr:nvSpPr>
        <xdr:cNvPr id="253" name="【公営住宅】&#10;一人当たり面積該当値テキスト">
          <a:extLst>
            <a:ext uri="{FF2B5EF4-FFF2-40B4-BE49-F238E27FC236}">
              <a16:creationId xmlns:a16="http://schemas.microsoft.com/office/drawing/2014/main" id="{00000000-0008-0000-0E00-0000FD000000}"/>
            </a:ext>
          </a:extLst>
        </xdr:cNvPr>
        <xdr:cNvSpPr txBox="1"/>
      </xdr:nvSpPr>
      <xdr:spPr>
        <a:xfrm>
          <a:off x="10515600" y="145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98933</xdr:rowOff>
    </xdr:from>
    <xdr:to>
      <xdr:col>50</xdr:col>
      <xdr:colOff>165100</xdr:colOff>
      <xdr:row>86</xdr:row>
      <xdr:rowOff>29083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9588500" y="14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147065</xdr:rowOff>
    </xdr:from>
    <xdr:to>
      <xdr:col>55</xdr:col>
      <xdr:colOff>0</xdr:colOff>
      <xdr:row>85</xdr:row>
      <xdr:rowOff>149733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9639300" y="14720315"/>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91694</xdr:rowOff>
    </xdr:from>
    <xdr:to>
      <xdr:col>46</xdr:col>
      <xdr:colOff>38100</xdr:colOff>
      <xdr:row>86</xdr:row>
      <xdr:rowOff>21844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8699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142494</xdr:rowOff>
    </xdr:from>
    <xdr:to>
      <xdr:col>50</xdr:col>
      <xdr:colOff>114300</xdr:colOff>
      <xdr:row>85</xdr:row>
      <xdr:rowOff>149733</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8750300" y="1471574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93599</xdr:rowOff>
    </xdr:from>
    <xdr:to>
      <xdr:col>41</xdr:col>
      <xdr:colOff>101600</xdr:colOff>
      <xdr:row>86</xdr:row>
      <xdr:rowOff>23749</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7810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142494</xdr:rowOff>
    </xdr:from>
    <xdr:to>
      <xdr:col>45</xdr:col>
      <xdr:colOff>177800</xdr:colOff>
      <xdr:row>85</xdr:row>
      <xdr:rowOff>144399</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7861300" y="14715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260" name="n_1aveValue【公営住宅】&#10;一人当たり面積">
          <a:extLst>
            <a:ext uri="{FF2B5EF4-FFF2-40B4-BE49-F238E27FC236}">
              <a16:creationId xmlns:a16="http://schemas.microsoft.com/office/drawing/2014/main" id="{00000000-0008-0000-0E00-000004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261" name="n_2aveValue【公営住宅】&#10;一人当たり面積">
          <a:extLst>
            <a:ext uri="{FF2B5EF4-FFF2-40B4-BE49-F238E27FC236}">
              <a16:creationId xmlns:a16="http://schemas.microsoft.com/office/drawing/2014/main" id="{00000000-0008-0000-0E00-000005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262" name="n_3aveValue【公営住宅】&#10;一人当たり面積">
          <a:extLst>
            <a:ext uri="{FF2B5EF4-FFF2-40B4-BE49-F238E27FC236}">
              <a16:creationId xmlns:a16="http://schemas.microsoft.com/office/drawing/2014/main" id="{00000000-0008-0000-0E00-000006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263" name="n_4aveValue【公営住宅】&#10;一人当たり面積">
          <a:extLst>
            <a:ext uri="{FF2B5EF4-FFF2-40B4-BE49-F238E27FC236}">
              <a16:creationId xmlns:a16="http://schemas.microsoft.com/office/drawing/2014/main" id="{00000000-0008-0000-0E00-000007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20210</xdr:rowOff>
    </xdr:from>
    <xdr:ext cx="469744" cy="259045"/>
    <xdr:sp macro="" textlink="">
      <xdr:nvSpPr>
        <xdr:cNvPr id="264" name="n_1mainValue【公営住宅】&#10;一人当たり面積">
          <a:extLst>
            <a:ext uri="{FF2B5EF4-FFF2-40B4-BE49-F238E27FC236}">
              <a16:creationId xmlns:a16="http://schemas.microsoft.com/office/drawing/2014/main" id="{00000000-0008-0000-0E00-000008010000}"/>
            </a:ext>
          </a:extLst>
        </xdr:cNvPr>
        <xdr:cNvSpPr txBox="1"/>
      </xdr:nvSpPr>
      <xdr:spPr>
        <a:xfrm>
          <a:off x="9391727"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12971</xdr:rowOff>
    </xdr:from>
    <xdr:ext cx="469744" cy="259045"/>
    <xdr:sp macro="" textlink="">
      <xdr:nvSpPr>
        <xdr:cNvPr id="265" name="n_2mainValue【公営住宅】&#10;一人当たり面積">
          <a:extLst>
            <a:ext uri="{FF2B5EF4-FFF2-40B4-BE49-F238E27FC236}">
              <a16:creationId xmlns:a16="http://schemas.microsoft.com/office/drawing/2014/main" id="{00000000-0008-0000-0E00-000009010000}"/>
            </a:ext>
          </a:extLst>
        </xdr:cNvPr>
        <xdr:cNvSpPr txBox="1"/>
      </xdr:nvSpPr>
      <xdr:spPr>
        <a:xfrm>
          <a:off x="85154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14876</xdr:rowOff>
    </xdr:from>
    <xdr:ext cx="469744" cy="259045"/>
    <xdr:sp macro="" textlink="">
      <xdr:nvSpPr>
        <xdr:cNvPr id="266" name="n_3mainValue【公営住宅】&#10;一人当たり面積">
          <a:extLst>
            <a:ext uri="{FF2B5EF4-FFF2-40B4-BE49-F238E27FC236}">
              <a16:creationId xmlns:a16="http://schemas.microsoft.com/office/drawing/2014/main" id="{00000000-0008-0000-0E00-00000A010000}"/>
            </a:ext>
          </a:extLst>
        </xdr:cNvPr>
        <xdr:cNvSpPr txBox="1"/>
      </xdr:nvSpPr>
      <xdr:spPr>
        <a:xfrm>
          <a:off x="76264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00000000-0008-0000-0E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8" name="【認定こども園・幼稚園・保育所】&#10;有形固定資産減価償却率最小値テキスト">
          <a:extLst>
            <a:ext uri="{FF2B5EF4-FFF2-40B4-BE49-F238E27FC236}">
              <a16:creationId xmlns:a16="http://schemas.microsoft.com/office/drawing/2014/main" id="{00000000-0008-0000-0E00-00003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00000000-0008-0000-0E00-000036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00000000-0008-0000-0E00-000038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xdr:rowOff>
    </xdr:from>
    <xdr:to>
      <xdr:col>85</xdr:col>
      <xdr:colOff>177800</xdr:colOff>
      <xdr:row>41</xdr:row>
      <xdr:rowOff>106045</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16268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154322</xdr:rowOff>
    </xdr:from>
    <xdr:ext cx="405111" cy="259045"/>
    <xdr:sp macro="" textlink="">
      <xdr:nvSpPr>
        <xdr:cNvPr id="324" name="【認定こども園・幼稚園・保育所】&#10;有形固定資産減価償却率該当値テキスト">
          <a:extLst>
            <a:ext uri="{FF2B5EF4-FFF2-40B4-BE49-F238E27FC236}">
              <a16:creationId xmlns:a16="http://schemas.microsoft.com/office/drawing/2014/main" id="{00000000-0008-0000-0E00-000044010000}"/>
            </a:ext>
          </a:extLst>
        </xdr:cNvPr>
        <xdr:cNvSpPr txBox="1"/>
      </xdr:nvSpPr>
      <xdr:spPr>
        <a:xfrm>
          <a:off x="16357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55245</xdr:rowOff>
    </xdr:from>
    <xdr:to>
      <xdr:col>85</xdr:col>
      <xdr:colOff>127000</xdr:colOff>
      <xdr:row>41</xdr:row>
      <xdr:rowOff>66675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5481300" y="70846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xdr:rowOff>
    </xdr:from>
    <xdr:to>
      <xdr:col>76</xdr:col>
      <xdr:colOff>165100</xdr:colOff>
      <xdr:row>41</xdr:row>
      <xdr:rowOff>102235</xdr:rowOff>
    </xdr:to>
    <xdr:sp macro="" textlink="">
      <xdr:nvSpPr>
        <xdr:cNvPr id="327" name="楕円 326">
          <a:extLst>
            <a:ext uri="{FF2B5EF4-FFF2-40B4-BE49-F238E27FC236}">
              <a16:creationId xmlns:a16="http://schemas.microsoft.com/office/drawing/2014/main" id="{00000000-0008-0000-0E00-000047010000}"/>
            </a:ext>
          </a:extLst>
        </xdr:cNvPr>
        <xdr:cNvSpPr/>
      </xdr:nvSpPr>
      <xdr:spPr>
        <a:xfrm>
          <a:off x="14541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51435</xdr:rowOff>
    </xdr:from>
    <xdr:to>
      <xdr:col>81</xdr:col>
      <xdr:colOff>50800</xdr:colOff>
      <xdr:row>41</xdr:row>
      <xdr:rowOff>66675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4592300" y="7080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158750</xdr:rowOff>
    </xdr:from>
    <xdr:to>
      <xdr:col>72</xdr:col>
      <xdr:colOff>38100</xdr:colOff>
      <xdr:row>41</xdr:row>
      <xdr:rowOff>88900</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365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38100</xdr:rowOff>
    </xdr:from>
    <xdr:to>
      <xdr:col>76</xdr:col>
      <xdr:colOff>114300</xdr:colOff>
      <xdr:row>41</xdr:row>
      <xdr:rowOff>51435</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3703300" y="7067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331" name="n_1aveValue【認定こども園・幼稚園・保育所】&#10;有形固定資産減価償却率">
          <a:extLst>
            <a:ext uri="{FF2B5EF4-FFF2-40B4-BE49-F238E27FC236}">
              <a16:creationId xmlns:a16="http://schemas.microsoft.com/office/drawing/2014/main" id="{00000000-0008-0000-0E00-00004B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332" name="n_2aveValue【認定こども園・幼稚園・保育所】&#10;有形固定資産減価償却率">
          <a:extLst>
            <a:ext uri="{FF2B5EF4-FFF2-40B4-BE49-F238E27FC236}">
              <a16:creationId xmlns:a16="http://schemas.microsoft.com/office/drawing/2014/main" id="{00000000-0008-0000-0E00-00004C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333" name="n_3aveValue【認定こども園・幼稚園・保育所】&#10;有形固定資産減価償却率">
          <a:extLst>
            <a:ext uri="{FF2B5EF4-FFF2-40B4-BE49-F238E27FC236}">
              <a16:creationId xmlns:a16="http://schemas.microsoft.com/office/drawing/2014/main" id="{00000000-0008-0000-0E00-00004D01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334" name="n_4aveValue【認定こども園・幼稚園・保育所】&#10;有形固定資産減価償却率">
          <a:extLst>
            <a:ext uri="{FF2B5EF4-FFF2-40B4-BE49-F238E27FC236}">
              <a16:creationId xmlns:a16="http://schemas.microsoft.com/office/drawing/2014/main" id="{00000000-0008-0000-0E00-00004E01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335" name="n_1mainValue【認定こども園・幼稚園・保育所】&#10;有形固定資産減価償却率">
          <a:extLst>
            <a:ext uri="{FF2B5EF4-FFF2-40B4-BE49-F238E27FC236}">
              <a16:creationId xmlns:a16="http://schemas.microsoft.com/office/drawing/2014/main" id="{00000000-0008-0000-0E00-00004F010000}"/>
            </a:ext>
          </a:extLst>
        </xdr:cNvPr>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93362</xdr:rowOff>
    </xdr:from>
    <xdr:ext cx="405111" cy="259045"/>
    <xdr:sp macro="" textlink="">
      <xdr:nvSpPr>
        <xdr:cNvPr id="336" name="n_2mainValue【認定こども園・幼稚園・保育所】&#10;有形固定資産減価償却率">
          <a:extLst>
            <a:ext uri="{FF2B5EF4-FFF2-40B4-BE49-F238E27FC236}">
              <a16:creationId xmlns:a16="http://schemas.microsoft.com/office/drawing/2014/main" id="{00000000-0008-0000-0E00-000050010000}"/>
            </a:ext>
          </a:extLst>
        </xdr:cNvPr>
        <xdr:cNvSpPr txBox="1"/>
      </xdr:nvSpPr>
      <xdr:spPr>
        <a:xfrm>
          <a:off x="143897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80027</xdr:rowOff>
    </xdr:from>
    <xdr:ext cx="405111" cy="259045"/>
    <xdr:sp macro="" textlink="">
      <xdr:nvSpPr>
        <xdr:cNvPr id="337" name="n_3main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3500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認定こども園・幼稚園・保育所】&#10;一人当たり面積グラフ枠">
          <a:extLst>
            <a:ext uri="{FF2B5EF4-FFF2-40B4-BE49-F238E27FC236}">
              <a16:creationId xmlns:a16="http://schemas.microsoft.com/office/drawing/2014/main" id="{00000000-0008-0000-0E00-00006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360" name="【認定こども園・幼稚園・保育所】&#10;一人当たり面積最小値テキスト">
          <a:extLst>
            <a:ext uri="{FF2B5EF4-FFF2-40B4-BE49-F238E27FC236}">
              <a16:creationId xmlns:a16="http://schemas.microsoft.com/office/drawing/2014/main" id="{00000000-0008-0000-0E00-000068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62" name="【認定こども園・幼稚園・保育所】&#10;一人当たり面積最大値テキスト">
          <a:extLst>
            <a:ext uri="{FF2B5EF4-FFF2-40B4-BE49-F238E27FC236}">
              <a16:creationId xmlns:a16="http://schemas.microsoft.com/office/drawing/2014/main" id="{00000000-0008-0000-0E00-00006A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364" name="【認定こども園・幼稚園・保育所】&#10;一人当たり面積平均値テキスト">
          <a:extLst>
            <a:ext uri="{FF2B5EF4-FFF2-40B4-BE49-F238E27FC236}">
              <a16:creationId xmlns:a16="http://schemas.microsoft.com/office/drawing/2014/main" id="{00000000-0008-0000-0E00-00006C010000}"/>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41402</xdr:rowOff>
    </xdr:from>
    <xdr:to>
      <xdr:col>116</xdr:col>
      <xdr:colOff>114300</xdr:colOff>
      <xdr:row>40</xdr:row>
      <xdr:rowOff>143002</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221107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19829</xdr:rowOff>
    </xdr:from>
    <xdr:ext cx="469744" cy="259045"/>
    <xdr:sp macro="" textlink="">
      <xdr:nvSpPr>
        <xdr:cNvPr id="376" name="【認定こども園・幼稚園・保育所】&#10;一人当たり面積該当値テキスト">
          <a:extLst>
            <a:ext uri="{FF2B5EF4-FFF2-40B4-BE49-F238E27FC236}">
              <a16:creationId xmlns:a16="http://schemas.microsoft.com/office/drawing/2014/main" id="{00000000-0008-0000-0E00-000078010000}"/>
            </a:ext>
          </a:extLst>
        </xdr:cNvPr>
        <xdr:cNvSpPr txBox="1"/>
      </xdr:nvSpPr>
      <xdr:spPr>
        <a:xfrm>
          <a:off x="22199600"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92202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1323300" y="688390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379" name="楕円 378">
          <a:extLst>
            <a:ext uri="{FF2B5EF4-FFF2-40B4-BE49-F238E27FC236}">
              <a16:creationId xmlns:a16="http://schemas.microsoft.com/office/drawing/2014/main" id="{00000000-0008-0000-0E00-00007B010000}"/>
            </a:ext>
          </a:extLst>
        </xdr:cNvPr>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28194</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flipV="1">
          <a:off x="20434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32766</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19545300" y="688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383" name="n_1aveValue【認定こども園・幼稚園・保育所】&#10;一人当たり面積">
          <a:extLst>
            <a:ext uri="{FF2B5EF4-FFF2-40B4-BE49-F238E27FC236}">
              <a16:creationId xmlns:a16="http://schemas.microsoft.com/office/drawing/2014/main" id="{00000000-0008-0000-0E00-00007F01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84" name="n_2aveValue【認定こども園・幼稚園・保育所】&#10;一人当たり面積">
          <a:extLst>
            <a:ext uri="{FF2B5EF4-FFF2-40B4-BE49-F238E27FC236}">
              <a16:creationId xmlns:a16="http://schemas.microsoft.com/office/drawing/2014/main" id="{00000000-0008-0000-0E00-000080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385" name="n_3aveValue【認定こども園・幼稚園・保育所】&#10;一人当たり面積">
          <a:extLst>
            <a:ext uri="{FF2B5EF4-FFF2-40B4-BE49-F238E27FC236}">
              <a16:creationId xmlns:a16="http://schemas.microsoft.com/office/drawing/2014/main" id="{00000000-0008-0000-0E00-000081010000}"/>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386" name="n_4aveValue【認定こども園・幼稚園・保育所】&#10;一人当たり面積">
          <a:extLst>
            <a:ext uri="{FF2B5EF4-FFF2-40B4-BE49-F238E27FC236}">
              <a16:creationId xmlns:a16="http://schemas.microsoft.com/office/drawing/2014/main" id="{00000000-0008-0000-0E00-00008201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387" name="n_1mainValue【認定こども園・幼稚園・保育所】&#10;一人当たり面積">
          <a:extLst>
            <a:ext uri="{FF2B5EF4-FFF2-40B4-BE49-F238E27FC236}">
              <a16:creationId xmlns:a16="http://schemas.microsoft.com/office/drawing/2014/main" id="{00000000-0008-0000-0E00-000083010000}"/>
            </a:ext>
          </a:extLst>
        </xdr:cNvPr>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388" name="n_2mainValue【認定こども園・幼稚園・保育所】&#10;一人当たり面積">
          <a:extLst>
            <a:ext uri="{FF2B5EF4-FFF2-40B4-BE49-F238E27FC236}">
              <a16:creationId xmlns:a16="http://schemas.microsoft.com/office/drawing/2014/main" id="{00000000-0008-0000-0E00-000084010000}"/>
            </a:ext>
          </a:extLst>
        </xdr:cNvPr>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389" name="n_3mainValue【認定こども園・幼稚園・保育所】&#10;一人当たり面積">
          <a:extLst>
            <a:ext uri="{FF2B5EF4-FFF2-40B4-BE49-F238E27FC236}">
              <a16:creationId xmlns:a16="http://schemas.microsoft.com/office/drawing/2014/main" id="{00000000-0008-0000-0E00-000085010000}"/>
            </a:ext>
          </a:extLst>
        </xdr:cNvPr>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学校施設】&#10;有形固定資産減価償却率グラフ枠">
          <a:extLst>
            <a:ext uri="{FF2B5EF4-FFF2-40B4-BE49-F238E27FC236}">
              <a16:creationId xmlns:a16="http://schemas.microsoft.com/office/drawing/2014/main" id="{00000000-0008-0000-0E00-00009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13" name="【学校施設】&#10;有形固定資産減価償却率最小値テキスト">
          <a:extLst>
            <a:ext uri="{FF2B5EF4-FFF2-40B4-BE49-F238E27FC236}">
              <a16:creationId xmlns:a16="http://schemas.microsoft.com/office/drawing/2014/main" id="{00000000-0008-0000-0E00-00009D01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15" name="【学校施設】&#10;有形固定資産減価償却率最大値テキスト">
          <a:extLst>
            <a:ext uri="{FF2B5EF4-FFF2-40B4-BE49-F238E27FC236}">
              <a16:creationId xmlns:a16="http://schemas.microsoft.com/office/drawing/2014/main" id="{00000000-0008-0000-0E00-00009F01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17" name="【学校施設】&#10;有形固定資産減価償却率平均値テキスト">
          <a:extLst>
            <a:ext uri="{FF2B5EF4-FFF2-40B4-BE49-F238E27FC236}">
              <a16:creationId xmlns:a16="http://schemas.microsoft.com/office/drawing/2014/main" id="{00000000-0008-0000-0E00-0000A1010000}"/>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xdr:rowOff>
    </xdr:from>
    <xdr:to>
      <xdr:col>85</xdr:col>
      <xdr:colOff>177800</xdr:colOff>
      <xdr:row>61</xdr:row>
      <xdr:rowOff>112522</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6268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33799</xdr:rowOff>
    </xdr:from>
    <xdr:ext cx="405111" cy="259045"/>
    <xdr:sp macro="" textlink="">
      <xdr:nvSpPr>
        <xdr:cNvPr id="429" name="【学校施設】&#10;有形固定資産減価償却率該当値テキスト">
          <a:extLst>
            <a:ext uri="{FF2B5EF4-FFF2-40B4-BE49-F238E27FC236}">
              <a16:creationId xmlns:a16="http://schemas.microsoft.com/office/drawing/2014/main" id="{00000000-0008-0000-0E00-0000AD010000}"/>
            </a:ext>
          </a:extLst>
        </xdr:cNvPr>
        <xdr:cNvSpPr txBox="1"/>
      </xdr:nvSpPr>
      <xdr:spPr>
        <a:xfrm>
          <a:off x="16357600" y="1032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122936</xdr:rowOff>
    </xdr:from>
    <xdr:to>
      <xdr:col>81</xdr:col>
      <xdr:colOff>101600</xdr:colOff>
      <xdr:row>61</xdr:row>
      <xdr:rowOff>53086</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5430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xdr:rowOff>
    </xdr:from>
    <xdr:to>
      <xdr:col>85</xdr:col>
      <xdr:colOff>127000</xdr:colOff>
      <xdr:row>61</xdr:row>
      <xdr:rowOff>61722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5481300" y="104607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68072</xdr:rowOff>
    </xdr:from>
    <xdr:to>
      <xdr:col>76</xdr:col>
      <xdr:colOff>165100</xdr:colOff>
      <xdr:row>60</xdr:row>
      <xdr:rowOff>169672</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4541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118872</xdr:rowOff>
    </xdr:from>
    <xdr:to>
      <xdr:col>81</xdr:col>
      <xdr:colOff>50800</xdr:colOff>
      <xdr:row>61</xdr:row>
      <xdr:rowOff>2286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4592300" y="10405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xdr:rowOff>
    </xdr:from>
    <xdr:to>
      <xdr:col>72</xdr:col>
      <xdr:colOff>38100</xdr:colOff>
      <xdr:row>60</xdr:row>
      <xdr:rowOff>114808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365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60</xdr:row>
      <xdr:rowOff>118872</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3703300" y="103510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436" name="n_1aveValue【学校施設】&#10;有形固定資産減価償却率">
          <a:extLst>
            <a:ext uri="{FF2B5EF4-FFF2-40B4-BE49-F238E27FC236}">
              <a16:creationId xmlns:a16="http://schemas.microsoft.com/office/drawing/2014/main" id="{00000000-0008-0000-0E00-0000B4010000}"/>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37" name="n_2aveValue【学校施設】&#10;有形固定資産減価償却率">
          <a:extLst>
            <a:ext uri="{FF2B5EF4-FFF2-40B4-BE49-F238E27FC236}">
              <a16:creationId xmlns:a16="http://schemas.microsoft.com/office/drawing/2014/main" id="{00000000-0008-0000-0E00-0000B5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438" name="n_3aveValue【学校施設】&#10;有形固定資産減価償却率">
          <a:extLst>
            <a:ext uri="{FF2B5EF4-FFF2-40B4-BE49-F238E27FC236}">
              <a16:creationId xmlns:a16="http://schemas.microsoft.com/office/drawing/2014/main" id="{00000000-0008-0000-0E00-0000B6010000}"/>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439" name="n_4aveValue【学校施設】&#10;有形固定資産減価償却率">
          <a:extLst>
            <a:ext uri="{FF2B5EF4-FFF2-40B4-BE49-F238E27FC236}">
              <a16:creationId xmlns:a16="http://schemas.microsoft.com/office/drawing/2014/main" id="{00000000-0008-0000-0E00-0000B701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69613</xdr:rowOff>
    </xdr:from>
    <xdr:ext cx="405111" cy="259045"/>
    <xdr:sp macro="" textlink="">
      <xdr:nvSpPr>
        <xdr:cNvPr id="440" name="n_1mainValue【学校施設】&#10;有形固定資産減価償却率">
          <a:extLst>
            <a:ext uri="{FF2B5EF4-FFF2-40B4-BE49-F238E27FC236}">
              <a16:creationId xmlns:a16="http://schemas.microsoft.com/office/drawing/2014/main" id="{00000000-0008-0000-0E00-0000B8010000}"/>
            </a:ext>
          </a:extLst>
        </xdr:cNvPr>
        <xdr:cNvSpPr txBox="1"/>
      </xdr:nvSpPr>
      <xdr:spPr>
        <a:xfrm>
          <a:off x="15266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14749</xdr:rowOff>
    </xdr:from>
    <xdr:ext cx="405111" cy="259045"/>
    <xdr:sp macro="" textlink="">
      <xdr:nvSpPr>
        <xdr:cNvPr id="441" name="n_2mainValue【学校施設】&#10;有形固定資産減価償却率">
          <a:extLst>
            <a:ext uri="{FF2B5EF4-FFF2-40B4-BE49-F238E27FC236}">
              <a16:creationId xmlns:a16="http://schemas.microsoft.com/office/drawing/2014/main" id="{00000000-0008-0000-0E00-0000B9010000}"/>
            </a:ext>
          </a:extLst>
        </xdr:cNvPr>
        <xdr:cNvSpPr txBox="1"/>
      </xdr:nvSpPr>
      <xdr:spPr>
        <a:xfrm>
          <a:off x="143897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131335</xdr:rowOff>
    </xdr:from>
    <xdr:ext cx="405111" cy="259045"/>
    <xdr:sp macro="" textlink="">
      <xdr:nvSpPr>
        <xdr:cNvPr id="442" name="n_3mainValue【学校施設】&#10;有形固定資産減価償却率">
          <a:extLst>
            <a:ext uri="{FF2B5EF4-FFF2-40B4-BE49-F238E27FC236}">
              <a16:creationId xmlns:a16="http://schemas.microsoft.com/office/drawing/2014/main" id="{00000000-0008-0000-0E00-0000BA010000}"/>
            </a:ext>
          </a:extLst>
        </xdr:cNvPr>
        <xdr:cNvSpPr txBox="1"/>
      </xdr:nvSpPr>
      <xdr:spPr>
        <a:xfrm>
          <a:off x="13500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00000000-0008-0000-0E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468" name="【学校施設】&#10;一人当たり面積最小値テキスト">
          <a:extLst>
            <a:ext uri="{FF2B5EF4-FFF2-40B4-BE49-F238E27FC236}">
              <a16:creationId xmlns:a16="http://schemas.microsoft.com/office/drawing/2014/main" id="{00000000-0008-0000-0E00-0000D401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470" name="【学校施設】&#10;一人当たり面積最大値テキスト">
          <a:extLst>
            <a:ext uri="{FF2B5EF4-FFF2-40B4-BE49-F238E27FC236}">
              <a16:creationId xmlns:a16="http://schemas.microsoft.com/office/drawing/2014/main" id="{00000000-0008-0000-0E00-0000D601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472" name="【学校施設】&#10;一人当たり面積平均値テキスト">
          <a:extLst>
            <a:ext uri="{FF2B5EF4-FFF2-40B4-BE49-F238E27FC236}">
              <a16:creationId xmlns:a16="http://schemas.microsoft.com/office/drawing/2014/main" id="{00000000-0008-0000-0E00-0000D801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60452</xdr:rowOff>
    </xdr:from>
    <xdr:to>
      <xdr:col>116</xdr:col>
      <xdr:colOff>114300</xdr:colOff>
      <xdr:row>58</xdr:row>
      <xdr:rowOff>162052</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2110700" y="100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83329</xdr:rowOff>
    </xdr:from>
    <xdr:ext cx="469744" cy="259045"/>
    <xdr:sp macro="" textlink="">
      <xdr:nvSpPr>
        <xdr:cNvPr id="484" name="【学校施設】&#10;一人当たり面積該当値テキスト">
          <a:extLst>
            <a:ext uri="{FF2B5EF4-FFF2-40B4-BE49-F238E27FC236}">
              <a16:creationId xmlns:a16="http://schemas.microsoft.com/office/drawing/2014/main" id="{00000000-0008-0000-0E00-0000E4010000}"/>
            </a:ext>
          </a:extLst>
        </xdr:cNvPr>
        <xdr:cNvSpPr txBox="1"/>
      </xdr:nvSpPr>
      <xdr:spPr>
        <a:xfrm>
          <a:off x="22199600"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92456</xdr:rowOff>
    </xdr:from>
    <xdr:to>
      <xdr:col>112</xdr:col>
      <xdr:colOff>38100</xdr:colOff>
      <xdr:row>59</xdr:row>
      <xdr:rowOff>22606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1272500" y="100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111252</xdr:rowOff>
    </xdr:from>
    <xdr:to>
      <xdr:col>116</xdr:col>
      <xdr:colOff>63500</xdr:colOff>
      <xdr:row>58</xdr:row>
      <xdr:rowOff>143256</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21323300" y="10055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111506</xdr:rowOff>
    </xdr:from>
    <xdr:to>
      <xdr:col>107</xdr:col>
      <xdr:colOff>101600</xdr:colOff>
      <xdr:row>59</xdr:row>
      <xdr:rowOff>41656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038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143256</xdr:rowOff>
    </xdr:from>
    <xdr:to>
      <xdr:col>111</xdr:col>
      <xdr:colOff>177800</xdr:colOff>
      <xdr:row>58</xdr:row>
      <xdr:rowOff>162306</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0434300" y="1008735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135128</xdr:rowOff>
    </xdr:from>
    <xdr:to>
      <xdr:col>102</xdr:col>
      <xdr:colOff>165100</xdr:colOff>
      <xdr:row>59</xdr:row>
      <xdr:rowOff>65278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94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162306</xdr:rowOff>
    </xdr:from>
    <xdr:to>
      <xdr:col>107</xdr:col>
      <xdr:colOff>50800</xdr:colOff>
      <xdr:row>59</xdr:row>
      <xdr:rowOff>14478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9545300" y="101064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491" name="n_1aveValue【学校施設】&#10;一人当たり面積">
          <a:extLst>
            <a:ext uri="{FF2B5EF4-FFF2-40B4-BE49-F238E27FC236}">
              <a16:creationId xmlns:a16="http://schemas.microsoft.com/office/drawing/2014/main" id="{00000000-0008-0000-0E00-0000EB01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492" name="n_2aveValue【学校施設】&#10;一人当たり面積">
          <a:extLst>
            <a:ext uri="{FF2B5EF4-FFF2-40B4-BE49-F238E27FC236}">
              <a16:creationId xmlns:a16="http://schemas.microsoft.com/office/drawing/2014/main" id="{00000000-0008-0000-0E00-0000EC01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493" name="n_3aveValue【学校施設】&#10;一人当たり面積">
          <a:extLst>
            <a:ext uri="{FF2B5EF4-FFF2-40B4-BE49-F238E27FC236}">
              <a16:creationId xmlns:a16="http://schemas.microsoft.com/office/drawing/2014/main" id="{00000000-0008-0000-0E00-0000ED01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494" name="n_4aveValue【学校施設】&#10;一人当たり面積">
          <a:extLst>
            <a:ext uri="{FF2B5EF4-FFF2-40B4-BE49-F238E27FC236}">
              <a16:creationId xmlns:a16="http://schemas.microsoft.com/office/drawing/2014/main" id="{00000000-0008-0000-0E00-0000EE01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39133</xdr:rowOff>
    </xdr:from>
    <xdr:ext cx="469744" cy="259045"/>
    <xdr:sp macro="" textlink="">
      <xdr:nvSpPr>
        <xdr:cNvPr id="495" name="n_1mainValue【学校施設】&#10;一人当たり面積">
          <a:extLst>
            <a:ext uri="{FF2B5EF4-FFF2-40B4-BE49-F238E27FC236}">
              <a16:creationId xmlns:a16="http://schemas.microsoft.com/office/drawing/2014/main" id="{00000000-0008-0000-0E00-0000EF010000}"/>
            </a:ext>
          </a:extLst>
        </xdr:cNvPr>
        <xdr:cNvSpPr txBox="1"/>
      </xdr:nvSpPr>
      <xdr:spPr>
        <a:xfrm>
          <a:off x="21075727" y="981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58183</xdr:rowOff>
    </xdr:from>
    <xdr:ext cx="469744" cy="259045"/>
    <xdr:sp macro="" textlink="">
      <xdr:nvSpPr>
        <xdr:cNvPr id="496" name="n_2mainValue【学校施設】&#10;一人当たり面積">
          <a:extLst>
            <a:ext uri="{FF2B5EF4-FFF2-40B4-BE49-F238E27FC236}">
              <a16:creationId xmlns:a16="http://schemas.microsoft.com/office/drawing/2014/main" id="{00000000-0008-0000-0E00-0000F0010000}"/>
            </a:ext>
          </a:extLst>
        </xdr:cNvPr>
        <xdr:cNvSpPr txBox="1"/>
      </xdr:nvSpPr>
      <xdr:spPr>
        <a:xfrm>
          <a:off x="20199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81805</xdr:rowOff>
    </xdr:from>
    <xdr:ext cx="469744" cy="259045"/>
    <xdr:sp macro="" textlink="">
      <xdr:nvSpPr>
        <xdr:cNvPr id="497" name="n_3mainValue【学校施設】&#10;一人当たり面積">
          <a:extLst>
            <a:ext uri="{FF2B5EF4-FFF2-40B4-BE49-F238E27FC236}">
              <a16:creationId xmlns:a16="http://schemas.microsoft.com/office/drawing/2014/main" id="{00000000-0008-0000-0E00-0000F1010000}"/>
            </a:ext>
          </a:extLst>
        </xdr:cNvPr>
        <xdr:cNvSpPr txBox="1"/>
      </xdr:nvSpPr>
      <xdr:spPr>
        <a:xfrm>
          <a:off x="193104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a:extLst>
            <a:ext uri="{FF2B5EF4-FFF2-40B4-BE49-F238E27FC236}">
              <a16:creationId xmlns:a16="http://schemas.microsoft.com/office/drawing/2014/main" id="{00000000-0008-0000-0E00-00000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児童館】&#10;有形固定資産減価償却率最小値テキスト">
          <a:extLst>
            <a:ext uri="{FF2B5EF4-FFF2-40B4-BE49-F238E27FC236}">
              <a16:creationId xmlns:a16="http://schemas.microsoft.com/office/drawing/2014/main" id="{00000000-0008-0000-0E00-00000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26" name="【児童館】&#10;有形固定資産減価償却率最大値テキスト">
          <a:extLst>
            <a:ext uri="{FF2B5EF4-FFF2-40B4-BE49-F238E27FC236}">
              <a16:creationId xmlns:a16="http://schemas.microsoft.com/office/drawing/2014/main" id="{00000000-0008-0000-0E00-00000E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528" name="【児童館】&#10;有形固定資産減価償却率平均値テキスト">
          <a:extLst>
            <a:ext uri="{FF2B5EF4-FFF2-40B4-BE49-F238E27FC236}">
              <a16:creationId xmlns:a16="http://schemas.microsoft.com/office/drawing/2014/main" id="{00000000-0008-0000-0E00-000010020000}"/>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150586</xdr:rowOff>
    </xdr:from>
    <xdr:to>
      <xdr:col>85</xdr:col>
      <xdr:colOff>177800</xdr:colOff>
      <xdr:row>85</xdr:row>
      <xdr:rowOff>80736</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6268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129013</xdr:rowOff>
    </xdr:from>
    <xdr:ext cx="405111" cy="259045"/>
    <xdr:sp macro="" textlink="">
      <xdr:nvSpPr>
        <xdr:cNvPr id="540" name="【児童館】&#10;有形固定資産減価償却率該当値テキスト">
          <a:extLst>
            <a:ext uri="{FF2B5EF4-FFF2-40B4-BE49-F238E27FC236}">
              <a16:creationId xmlns:a16="http://schemas.microsoft.com/office/drawing/2014/main" id="{00000000-0008-0000-0E00-00001C020000}"/>
            </a:ext>
          </a:extLst>
        </xdr:cNvPr>
        <xdr:cNvSpPr txBox="1"/>
      </xdr:nvSpPr>
      <xdr:spPr>
        <a:xfrm>
          <a:off x="16357600"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85</xdr:row>
      <xdr:rowOff>29936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5481300" y="145623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114844</xdr:rowOff>
    </xdr:from>
    <xdr:to>
      <xdr:col>81</xdr:col>
      <xdr:colOff>50800</xdr:colOff>
      <xdr:row>84</xdr:row>
      <xdr:rowOff>160564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4592300" y="14516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114844</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3703300" y="1446765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547" name="n_1aveValue【児童館】&#10;有形固定資産減価償却率">
          <a:extLst>
            <a:ext uri="{FF2B5EF4-FFF2-40B4-BE49-F238E27FC236}">
              <a16:creationId xmlns:a16="http://schemas.microsoft.com/office/drawing/2014/main" id="{00000000-0008-0000-0E00-00002302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48" name="n_2aveValue【児童館】&#10;有形固定資産減価償却率">
          <a:extLst>
            <a:ext uri="{FF2B5EF4-FFF2-40B4-BE49-F238E27FC236}">
              <a16:creationId xmlns:a16="http://schemas.microsoft.com/office/drawing/2014/main" id="{00000000-0008-0000-0E00-000024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549" name="n_3aveValue【児童館】&#10;有形固定資産減価償却率">
          <a:extLst>
            <a:ext uri="{FF2B5EF4-FFF2-40B4-BE49-F238E27FC236}">
              <a16:creationId xmlns:a16="http://schemas.microsoft.com/office/drawing/2014/main" id="{00000000-0008-0000-0E00-000025020000}"/>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550" name="n_4aveValue【児童館】&#10;有形固定資産減価償却率">
          <a:extLst>
            <a:ext uri="{FF2B5EF4-FFF2-40B4-BE49-F238E27FC236}">
              <a16:creationId xmlns:a16="http://schemas.microsoft.com/office/drawing/2014/main" id="{00000000-0008-0000-0E00-000026020000}"/>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551" name="n_1mainValue【児童館】&#10;有形固定資産減価償却率">
          <a:extLst>
            <a:ext uri="{FF2B5EF4-FFF2-40B4-BE49-F238E27FC236}">
              <a16:creationId xmlns:a16="http://schemas.microsoft.com/office/drawing/2014/main" id="{00000000-0008-0000-0E00-000027020000}"/>
            </a:ext>
          </a:extLst>
        </xdr:cNvPr>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552" name="n_2mainValue【児童館】&#10;有形固定資産減価償却率">
          <a:extLst>
            <a:ext uri="{FF2B5EF4-FFF2-40B4-BE49-F238E27FC236}">
              <a16:creationId xmlns:a16="http://schemas.microsoft.com/office/drawing/2014/main" id="{00000000-0008-0000-0E00-000028020000}"/>
            </a:ext>
          </a:extLst>
        </xdr:cNvPr>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553" name="n_3mainValue【児童館】&#10;有形固定資産減価償却率">
          <a:extLst>
            <a:ext uri="{FF2B5EF4-FFF2-40B4-BE49-F238E27FC236}">
              <a16:creationId xmlns:a16="http://schemas.microsoft.com/office/drawing/2014/main" id="{00000000-0008-0000-0E00-000029020000}"/>
            </a:ext>
          </a:extLst>
        </xdr:cNvPr>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児童館】&#10;一人当たり面積グラフ枠">
          <a:extLst>
            <a:ext uri="{FF2B5EF4-FFF2-40B4-BE49-F238E27FC236}">
              <a16:creationId xmlns:a16="http://schemas.microsoft.com/office/drawing/2014/main" id="{00000000-0008-0000-0E00-00003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6" name="【児童館】&#10;一人当たり面積最小値テキスト">
          <a:extLst>
            <a:ext uri="{FF2B5EF4-FFF2-40B4-BE49-F238E27FC236}">
              <a16:creationId xmlns:a16="http://schemas.microsoft.com/office/drawing/2014/main" id="{00000000-0008-0000-0E00-000040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578" name="【児童館】&#10;一人当たり面積最大値テキスト">
          <a:extLst>
            <a:ext uri="{FF2B5EF4-FFF2-40B4-BE49-F238E27FC236}">
              <a16:creationId xmlns:a16="http://schemas.microsoft.com/office/drawing/2014/main" id="{00000000-0008-0000-0E00-00004202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80" name="【児童館】&#10;一人当たり面積平均値テキスト">
          <a:extLst>
            <a:ext uri="{FF2B5EF4-FFF2-40B4-BE49-F238E27FC236}">
              <a16:creationId xmlns:a16="http://schemas.microsoft.com/office/drawing/2014/main" id="{00000000-0008-0000-0E00-000044020000}"/>
            </a:ext>
          </a:extLst>
        </xdr:cNvPr>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133621</xdr:rowOff>
    </xdr:from>
    <xdr:ext cx="469744" cy="259045"/>
    <xdr:sp macro="" textlink="">
      <xdr:nvSpPr>
        <xdr:cNvPr id="592" name="【児童館】&#10;一人当たり面積該当値テキスト">
          <a:extLst>
            <a:ext uri="{FF2B5EF4-FFF2-40B4-BE49-F238E27FC236}">
              <a16:creationId xmlns:a16="http://schemas.microsoft.com/office/drawing/2014/main" id="{00000000-0008-0000-0E00-000050020000}"/>
            </a:ext>
          </a:extLst>
        </xdr:cNvPr>
        <xdr:cNvSpPr txBox="1"/>
      </xdr:nvSpPr>
      <xdr:spPr>
        <a:xfrm>
          <a:off x="22199600" y="1436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161544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1323300" y="14517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115824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120396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9545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599" name="n_1aveValue【児童館】&#10;一人当たり面積">
          <a:extLst>
            <a:ext uri="{FF2B5EF4-FFF2-40B4-BE49-F238E27FC236}">
              <a16:creationId xmlns:a16="http://schemas.microsoft.com/office/drawing/2014/main" id="{00000000-0008-0000-0E00-000057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00" name="n_2aveValue【児童館】&#10;一人当たり面積">
          <a:extLst>
            <a:ext uri="{FF2B5EF4-FFF2-40B4-BE49-F238E27FC236}">
              <a16:creationId xmlns:a16="http://schemas.microsoft.com/office/drawing/2014/main" id="{00000000-0008-0000-0E00-000058020000}"/>
            </a:ext>
          </a:extLst>
        </xdr:cNvPr>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01" name="n_3aveValue【児童館】&#10;一人当たり面積">
          <a:extLst>
            <a:ext uri="{FF2B5EF4-FFF2-40B4-BE49-F238E27FC236}">
              <a16:creationId xmlns:a16="http://schemas.microsoft.com/office/drawing/2014/main" id="{00000000-0008-0000-0E00-000059020000}"/>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02" name="n_4aveValue【児童館】&#10;一人当たり面積">
          <a:extLst>
            <a:ext uri="{FF2B5EF4-FFF2-40B4-BE49-F238E27FC236}">
              <a16:creationId xmlns:a16="http://schemas.microsoft.com/office/drawing/2014/main" id="{00000000-0008-0000-0E00-00005A020000}"/>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603" name="n_1mainValue【児童館】&#10;一人当たり面積">
          <a:extLst>
            <a:ext uri="{FF2B5EF4-FFF2-40B4-BE49-F238E27FC236}">
              <a16:creationId xmlns:a16="http://schemas.microsoft.com/office/drawing/2014/main" id="{00000000-0008-0000-0E00-00005B020000}"/>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04" name="n_2mainValue【児童館】&#10;一人当たり面積">
          <a:extLst>
            <a:ext uri="{FF2B5EF4-FFF2-40B4-BE49-F238E27FC236}">
              <a16:creationId xmlns:a16="http://schemas.microsoft.com/office/drawing/2014/main" id="{00000000-0008-0000-0E00-00005C020000}"/>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605" name="n_3mainValue【児童館】&#10;一人当たり面積">
          <a:extLst>
            <a:ext uri="{FF2B5EF4-FFF2-40B4-BE49-F238E27FC236}">
              <a16:creationId xmlns:a16="http://schemas.microsoft.com/office/drawing/2014/main" id="{00000000-0008-0000-0E00-00005D02000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公民館】&#10;有形固定資産減価償却率グラフ枠">
          <a:extLst>
            <a:ext uri="{FF2B5EF4-FFF2-40B4-BE49-F238E27FC236}">
              <a16:creationId xmlns:a16="http://schemas.microsoft.com/office/drawing/2014/main" id="{00000000-0008-0000-0E00-00007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29" name="【公民館】&#10;有形固定資産減価償却率最小値テキスト">
          <a:extLst>
            <a:ext uri="{FF2B5EF4-FFF2-40B4-BE49-F238E27FC236}">
              <a16:creationId xmlns:a16="http://schemas.microsoft.com/office/drawing/2014/main" id="{00000000-0008-0000-0E00-000075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31" name="【公民館】&#10;有形固定資産減価償却率最大値テキスト">
          <a:extLst>
            <a:ext uri="{FF2B5EF4-FFF2-40B4-BE49-F238E27FC236}">
              <a16:creationId xmlns:a16="http://schemas.microsoft.com/office/drawing/2014/main" id="{00000000-0008-0000-0E00-000077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33" name="【公民館】&#10;有形固定資産減価償却率平均値テキスト">
          <a:extLst>
            <a:ext uri="{FF2B5EF4-FFF2-40B4-BE49-F238E27FC236}">
              <a16:creationId xmlns:a16="http://schemas.microsoft.com/office/drawing/2014/main" id="{00000000-0008-0000-0E00-00007902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96265</xdr:rowOff>
    </xdr:from>
    <xdr:to>
      <xdr:col>85</xdr:col>
      <xdr:colOff>177800</xdr:colOff>
      <xdr:row>103</xdr:row>
      <xdr:rowOff>26415</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62687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119142</xdr:rowOff>
    </xdr:from>
    <xdr:ext cx="405111" cy="259045"/>
    <xdr:sp macro="" textlink="">
      <xdr:nvSpPr>
        <xdr:cNvPr id="645" name="【公民館】&#10;有形固定資産減価償却率該当値テキスト">
          <a:extLst>
            <a:ext uri="{FF2B5EF4-FFF2-40B4-BE49-F238E27FC236}">
              <a16:creationId xmlns:a16="http://schemas.microsoft.com/office/drawing/2014/main" id="{00000000-0008-0000-0E00-000085020000}"/>
            </a:ext>
          </a:extLst>
        </xdr:cNvPr>
        <xdr:cNvSpPr txBox="1"/>
      </xdr:nvSpPr>
      <xdr:spPr>
        <a:xfrm>
          <a:off x="16357600" y="174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43687</xdr:rowOff>
    </xdr:from>
    <xdr:to>
      <xdr:col>81</xdr:col>
      <xdr:colOff>101600</xdr:colOff>
      <xdr:row>102</xdr:row>
      <xdr:rowOff>145287</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5430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94487</xdr:rowOff>
    </xdr:from>
    <xdr:to>
      <xdr:col>85</xdr:col>
      <xdr:colOff>127000</xdr:colOff>
      <xdr:row>102</xdr:row>
      <xdr:rowOff>147065</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5481300" y="1758238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xdr:rowOff>
    </xdr:from>
    <xdr:to>
      <xdr:col>76</xdr:col>
      <xdr:colOff>165100</xdr:colOff>
      <xdr:row>102</xdr:row>
      <xdr:rowOff>101854</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4541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51054</xdr:rowOff>
    </xdr:from>
    <xdr:to>
      <xdr:col>81</xdr:col>
      <xdr:colOff>50800</xdr:colOff>
      <xdr:row>102</xdr:row>
      <xdr:rowOff>94487</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4592300" y="175389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91694</xdr:rowOff>
    </xdr:from>
    <xdr:to>
      <xdr:col>72</xdr:col>
      <xdr:colOff>38100</xdr:colOff>
      <xdr:row>102</xdr:row>
      <xdr:rowOff>21844</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365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142494</xdr:rowOff>
    </xdr:from>
    <xdr:to>
      <xdr:col>76</xdr:col>
      <xdr:colOff>114300</xdr:colOff>
      <xdr:row>102</xdr:row>
      <xdr:rowOff>51054</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3703300" y="1745894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52" name="n_1aveValue【公民館】&#10;有形固定資産減価償却率">
          <a:extLst>
            <a:ext uri="{FF2B5EF4-FFF2-40B4-BE49-F238E27FC236}">
              <a16:creationId xmlns:a16="http://schemas.microsoft.com/office/drawing/2014/main" id="{00000000-0008-0000-0E00-00008C02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53" name="n_2aveValue【公民館】&#10;有形固定資産減価償却率">
          <a:extLst>
            <a:ext uri="{FF2B5EF4-FFF2-40B4-BE49-F238E27FC236}">
              <a16:creationId xmlns:a16="http://schemas.microsoft.com/office/drawing/2014/main" id="{00000000-0008-0000-0E00-00008D020000}"/>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654" name="n_3aveValue【公民館】&#10;有形固定資産減価償却率">
          <a:extLst>
            <a:ext uri="{FF2B5EF4-FFF2-40B4-BE49-F238E27FC236}">
              <a16:creationId xmlns:a16="http://schemas.microsoft.com/office/drawing/2014/main" id="{00000000-0008-0000-0E00-00008E020000}"/>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55" name="n_4aveValue【公民館】&#10;有形固定資産減価償却率">
          <a:extLst>
            <a:ext uri="{FF2B5EF4-FFF2-40B4-BE49-F238E27FC236}">
              <a16:creationId xmlns:a16="http://schemas.microsoft.com/office/drawing/2014/main" id="{00000000-0008-0000-0E00-00008F02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161814</xdr:rowOff>
    </xdr:from>
    <xdr:ext cx="405111" cy="259045"/>
    <xdr:sp macro="" textlink="">
      <xdr:nvSpPr>
        <xdr:cNvPr id="656" name="n_1mainValue【公民館】&#10;有形固定資産減価償却率">
          <a:extLst>
            <a:ext uri="{FF2B5EF4-FFF2-40B4-BE49-F238E27FC236}">
              <a16:creationId xmlns:a16="http://schemas.microsoft.com/office/drawing/2014/main" id="{00000000-0008-0000-0E00-000090020000}"/>
            </a:ext>
          </a:extLst>
        </xdr:cNvPr>
        <xdr:cNvSpPr txBox="1"/>
      </xdr:nvSpPr>
      <xdr:spPr>
        <a:xfrm>
          <a:off x="152660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118381</xdr:rowOff>
    </xdr:from>
    <xdr:ext cx="405111" cy="259045"/>
    <xdr:sp macro="" textlink="">
      <xdr:nvSpPr>
        <xdr:cNvPr id="657" name="n_2mainValue【公民館】&#10;有形固定資産減価償却率">
          <a:extLst>
            <a:ext uri="{FF2B5EF4-FFF2-40B4-BE49-F238E27FC236}">
              <a16:creationId xmlns:a16="http://schemas.microsoft.com/office/drawing/2014/main" id="{00000000-0008-0000-0E00-000091020000}"/>
            </a:ext>
          </a:extLst>
        </xdr:cNvPr>
        <xdr:cNvSpPr txBox="1"/>
      </xdr:nvSpPr>
      <xdr:spPr>
        <a:xfrm>
          <a:off x="143897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38371</xdr:rowOff>
    </xdr:from>
    <xdr:ext cx="405111" cy="259045"/>
    <xdr:sp macro="" textlink="">
      <xdr:nvSpPr>
        <xdr:cNvPr id="658" name="n_3mainValue【公民館】&#10;有形固定資産減価償却率">
          <a:extLst>
            <a:ext uri="{FF2B5EF4-FFF2-40B4-BE49-F238E27FC236}">
              <a16:creationId xmlns:a16="http://schemas.microsoft.com/office/drawing/2014/main" id="{00000000-0008-0000-0E00-000092020000}"/>
            </a:ext>
          </a:extLst>
        </xdr:cNvPr>
        <xdr:cNvSpPr txBox="1"/>
      </xdr:nvSpPr>
      <xdr:spPr>
        <a:xfrm>
          <a:off x="13500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a:extLst>
            <a:ext uri="{FF2B5EF4-FFF2-40B4-BE49-F238E27FC236}">
              <a16:creationId xmlns:a16="http://schemas.microsoft.com/office/drawing/2014/main" id="{00000000-0008-0000-0E00-0000A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1" name="【公民館】&#10;一人当たり面積最小値テキスト">
          <a:extLst>
            <a:ext uri="{FF2B5EF4-FFF2-40B4-BE49-F238E27FC236}">
              <a16:creationId xmlns:a16="http://schemas.microsoft.com/office/drawing/2014/main" id="{00000000-0008-0000-0E00-0000A9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683" name="【公民館】&#10;一人当たり面積最大値テキスト">
          <a:extLst>
            <a:ext uri="{FF2B5EF4-FFF2-40B4-BE49-F238E27FC236}">
              <a16:creationId xmlns:a16="http://schemas.microsoft.com/office/drawing/2014/main" id="{00000000-0008-0000-0E00-0000AB02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685" name="【公民館】&#10;一人当たり面積平均値テキスト">
          <a:extLst>
            <a:ext uri="{FF2B5EF4-FFF2-40B4-BE49-F238E27FC236}">
              <a16:creationId xmlns:a16="http://schemas.microsoft.com/office/drawing/2014/main" id="{00000000-0008-0000-0E00-0000AD02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697" name="【公民館】&#10;一人当たり面積該当値テキスト">
          <a:extLst>
            <a:ext uri="{FF2B5EF4-FFF2-40B4-BE49-F238E27FC236}">
              <a16:creationId xmlns:a16="http://schemas.microsoft.com/office/drawing/2014/main" id="{00000000-0008-0000-0E00-0000B9020000}"/>
            </a:ext>
          </a:extLst>
        </xdr:cNvPr>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57404</xdr:rowOff>
    </xdr:from>
    <xdr:to>
      <xdr:col>112</xdr:col>
      <xdr:colOff>38100</xdr:colOff>
      <xdr:row>105</xdr:row>
      <xdr:rowOff>159004</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127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108204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flipV="1">
          <a:off x="21323300" y="180761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64263</xdr:rowOff>
    </xdr:from>
    <xdr:to>
      <xdr:col>107</xdr:col>
      <xdr:colOff>101600</xdr:colOff>
      <xdr:row>105</xdr:row>
      <xdr:rowOff>165863</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0383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108204</xdr:rowOff>
    </xdr:from>
    <xdr:to>
      <xdr:col>111</xdr:col>
      <xdr:colOff>177800</xdr:colOff>
      <xdr:row>105</xdr:row>
      <xdr:rowOff>115063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0434300" y="181104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9494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115063</xdr:rowOff>
    </xdr:from>
    <xdr:to>
      <xdr:col>107</xdr:col>
      <xdr:colOff>50800</xdr:colOff>
      <xdr:row>105</xdr:row>
      <xdr:rowOff>169926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545300" y="181173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04" name="n_1aveValue【公民館】&#10;一人当たり面積">
          <a:extLst>
            <a:ext uri="{FF2B5EF4-FFF2-40B4-BE49-F238E27FC236}">
              <a16:creationId xmlns:a16="http://schemas.microsoft.com/office/drawing/2014/main" id="{00000000-0008-0000-0E00-0000C002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05" name="n_2aveValue【公民館】&#10;一人当たり面積">
          <a:extLst>
            <a:ext uri="{FF2B5EF4-FFF2-40B4-BE49-F238E27FC236}">
              <a16:creationId xmlns:a16="http://schemas.microsoft.com/office/drawing/2014/main" id="{00000000-0008-0000-0E00-0000C102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06" name="n_3aveValue【公民館】&#10;一人当たり面積">
          <a:extLst>
            <a:ext uri="{FF2B5EF4-FFF2-40B4-BE49-F238E27FC236}">
              <a16:creationId xmlns:a16="http://schemas.microsoft.com/office/drawing/2014/main" id="{00000000-0008-0000-0E00-0000C2020000}"/>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07" name="n_4aveValue【公民館】&#10;一人当たり面積">
          <a:extLst>
            <a:ext uri="{FF2B5EF4-FFF2-40B4-BE49-F238E27FC236}">
              <a16:creationId xmlns:a16="http://schemas.microsoft.com/office/drawing/2014/main" id="{00000000-0008-0000-0E00-0000C302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4081</xdr:rowOff>
    </xdr:from>
    <xdr:ext cx="469744" cy="259045"/>
    <xdr:sp macro="" textlink="">
      <xdr:nvSpPr>
        <xdr:cNvPr id="708" name="n_1mainValue【公民館】&#10;一人当たり面積">
          <a:extLst>
            <a:ext uri="{FF2B5EF4-FFF2-40B4-BE49-F238E27FC236}">
              <a16:creationId xmlns:a16="http://schemas.microsoft.com/office/drawing/2014/main" id="{00000000-0008-0000-0E00-0000C4020000}"/>
            </a:ext>
          </a:extLst>
        </xdr:cNvPr>
        <xdr:cNvSpPr txBox="1"/>
      </xdr:nvSpPr>
      <xdr:spPr>
        <a:xfrm>
          <a:off x="210757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709" name="n_2mainValue【公民館】&#10;一人当たり面積">
          <a:extLst>
            <a:ext uri="{FF2B5EF4-FFF2-40B4-BE49-F238E27FC236}">
              <a16:creationId xmlns:a16="http://schemas.microsoft.com/office/drawing/2014/main" id="{00000000-0008-0000-0E00-0000C5020000}"/>
            </a:ext>
          </a:extLst>
        </xdr:cNvPr>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10" name="n_3mainValue【公民館】&#10;一人当たり面積">
          <a:extLst>
            <a:ext uri="{FF2B5EF4-FFF2-40B4-BE49-F238E27FC236}">
              <a16:creationId xmlns:a16="http://schemas.microsoft.com/office/drawing/2014/main" id="{00000000-0008-0000-0E00-0000C6020000}"/>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有形固定資産減価償却費については、道路、幼稚園・保育所、児童館の数値が類似団体内平均値を大きく上回っている。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一人当たり数値では、道路の一人当たり延長が類似団体内平均値を大きく上回っている。市域面積が８７２．４３㎢と全国的に見ても広いことなどが要因として考えられる。</a:t>
          </a:r>
        </a:p>
        <a:p>
          <a:r>
            <a:rPr kumimoji="1" lang="ja-JP" altLang="en-US" sz="1300">
              <a:latin typeface="ＭＳ Ｐゴシック" panose="020B0600070205080204" pitchFamily="50" charset="-128"/>
              <a:ea typeface="ＭＳ Ｐゴシック" panose="020B0600070205080204" pitchFamily="50" charset="-128"/>
            </a:rPr>
            <a:t>それぞれの施設の状況や規模などを的確に把握し、計画的な資産管理に努める。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32,902
32,332
872.43
18,932,875
18,044,077
644,037
10,176,534
13,013,701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128451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361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018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58239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00000000-0008-0000-0F00-000075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0000000-0008-0000-0F00-000077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a:extLst>
            <a:ext uri="{FF2B5EF4-FFF2-40B4-BE49-F238E27FC236}">
              <a16:creationId xmlns:a16="http://schemas.microsoft.com/office/drawing/2014/main" id="{00000000-0008-0000-0F00-000079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3" name="【図書館】&#10;一人当たり面積該当値テキスト">
          <a:extLst>
            <a:ext uri="{FF2B5EF4-FFF2-40B4-BE49-F238E27FC236}">
              <a16:creationId xmlns:a16="http://schemas.microsoft.com/office/drawing/2014/main" id="{00000000-0008-0000-0F00-000085000000}"/>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xdr:rowOff>
    </xdr:from>
    <xdr:to>
      <xdr:col>50</xdr:col>
      <xdr:colOff>165100</xdr:colOff>
      <xdr:row>39</xdr:row>
      <xdr:rowOff>117475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66675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9639300" y="6743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66675</xdr:rowOff>
    </xdr:from>
    <xdr:to>
      <xdr:col>50</xdr:col>
      <xdr:colOff>114300</xdr:colOff>
      <xdr:row>39</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8750300" y="6753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34925</xdr:rowOff>
    </xdr:from>
    <xdr:to>
      <xdr:col>41</xdr:col>
      <xdr:colOff>101600</xdr:colOff>
      <xdr:row>39</xdr:row>
      <xdr:rowOff>136525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85725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7861300" y="6762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134002</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127652</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8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102362</xdr:rowOff>
    </xdr:from>
    <xdr:to>
      <xdr:col>20</xdr:col>
      <xdr:colOff>38100</xdr:colOff>
      <xdr:row>59</xdr:row>
      <xdr:rowOff>32512</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153162</xdr:rowOff>
    </xdr:from>
    <xdr:to>
      <xdr:col>24</xdr:col>
      <xdr:colOff>63500</xdr:colOff>
      <xdr:row>59</xdr:row>
      <xdr:rowOff>34290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09726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56642</xdr:rowOff>
    </xdr:from>
    <xdr:to>
      <xdr:col>15</xdr:col>
      <xdr:colOff>101600</xdr:colOff>
      <xdr:row>58</xdr:row>
      <xdr:rowOff>158242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107442</xdr:rowOff>
    </xdr:from>
    <xdr:to>
      <xdr:col>19</xdr:col>
      <xdr:colOff>177800</xdr:colOff>
      <xdr:row>58</xdr:row>
      <xdr:rowOff>153162</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0515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xdr:rowOff>
    </xdr:from>
    <xdr:to>
      <xdr:col>10</xdr:col>
      <xdr:colOff>165100</xdr:colOff>
      <xdr:row>58</xdr:row>
      <xdr:rowOff>107950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57150</xdr:rowOff>
    </xdr:from>
    <xdr:to>
      <xdr:col>15</xdr:col>
      <xdr:colOff>50800</xdr:colOff>
      <xdr:row>58</xdr:row>
      <xdr:rowOff>107442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0012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49039</xdr:rowOff>
    </xdr:from>
    <xdr:ext cx="405111" cy="259045"/>
    <xdr:sp macro="" textlink="">
      <xdr:nvSpPr>
        <xdr:cNvPr id="197" name="n_1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3319</xdr:rowOff>
    </xdr:from>
    <xdr:ext cx="405111" cy="259045"/>
    <xdr:sp macro="" textlink="">
      <xdr:nvSpPr>
        <xdr:cNvPr id="198" name="n_2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124477</xdr:rowOff>
    </xdr:from>
    <xdr:ext cx="405111" cy="259045"/>
    <xdr:sp macro="" textlink="">
      <xdr:nvSpPr>
        <xdr:cNvPr id="199" name="n_3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22678</xdr:rowOff>
    </xdr:from>
    <xdr:to>
      <xdr:col>55</xdr:col>
      <xdr:colOff>50800</xdr:colOff>
      <xdr:row>60</xdr:row>
      <xdr:rowOff>124278</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45555</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16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101056</xdr:rowOff>
    </xdr:from>
    <xdr:to>
      <xdr:col>50</xdr:col>
      <xdr:colOff>165100</xdr:colOff>
      <xdr:row>62</xdr:row>
      <xdr:rowOff>31206</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73478</xdr:rowOff>
    </xdr:from>
    <xdr:to>
      <xdr:col>55</xdr:col>
      <xdr:colOff>0</xdr:colOff>
      <xdr:row>61</xdr:row>
      <xdr:rowOff>151856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360478"/>
          <a:ext cx="8382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107587</xdr:rowOff>
    </xdr:from>
    <xdr:to>
      <xdr:col>46</xdr:col>
      <xdr:colOff>38100</xdr:colOff>
      <xdr:row>62</xdr:row>
      <xdr:rowOff>37737</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151856</xdr:rowOff>
    </xdr:from>
    <xdr:to>
      <xdr:col>50</xdr:col>
      <xdr:colOff>114300</xdr:colOff>
      <xdr:row>61</xdr:row>
      <xdr:rowOff>158387</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61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114119</xdr:rowOff>
    </xdr:from>
    <xdr:to>
      <xdr:col>41</xdr:col>
      <xdr:colOff>101600</xdr:colOff>
      <xdr:row>62</xdr:row>
      <xdr:rowOff>44269</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158387</xdr:rowOff>
    </xdr:from>
    <xdr:to>
      <xdr:col>45</xdr:col>
      <xdr:colOff>177800</xdr:colOff>
      <xdr:row>61</xdr:row>
      <xdr:rowOff>164919</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61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F00-0000F9000000}"/>
            </a:ext>
          </a:extLst>
        </xdr:cNvPr>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F00-0000FA00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F00-0000FB000000}"/>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F00-0000FC000000}"/>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47733</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F00-0000FD000000}"/>
            </a:ext>
          </a:extLst>
        </xdr:cNvPr>
        <xdr:cNvSpPr txBox="1"/>
      </xdr:nvSpPr>
      <xdr:spPr>
        <a:xfrm>
          <a:off x="9391727" y="1033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54264</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F00-0000FE000000}"/>
            </a:ext>
          </a:extLst>
        </xdr:cNvPr>
        <xdr:cNvSpPr txBox="1"/>
      </xdr:nvSpPr>
      <xdr:spPr>
        <a:xfrm>
          <a:off x="8515427" y="103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35396</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F00-0000FF000000}"/>
            </a:ext>
          </a:extLst>
        </xdr:cNvPr>
        <xdr:cNvSpPr txBox="1"/>
      </xdr:nvSpPr>
      <xdr:spPr>
        <a:xfrm>
          <a:off x="7626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00000000-0008-0000-0F00-00002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298" name="【市民会館】&#10;有形固定資産減価償却率最小値テキスト">
          <a:extLst>
            <a:ext uri="{FF2B5EF4-FFF2-40B4-BE49-F238E27FC236}">
              <a16:creationId xmlns:a16="http://schemas.microsoft.com/office/drawing/2014/main" id="{00000000-0008-0000-0F00-00002A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00" name="【市民会館】&#10;有形固定資産減価償却率最大値テキスト">
          <a:extLst>
            <a:ext uri="{FF2B5EF4-FFF2-40B4-BE49-F238E27FC236}">
              <a16:creationId xmlns:a16="http://schemas.microsoft.com/office/drawing/2014/main" id="{00000000-0008-0000-0F00-00002C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00000000-0008-0000-0F00-00002E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4584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79301</xdr:rowOff>
    </xdr:from>
    <xdr:ext cx="405111" cy="259045"/>
    <xdr:sp macro="" textlink="">
      <xdr:nvSpPr>
        <xdr:cNvPr id="314" name="【市民会館】&#10;有形固定資産減価償却率該当値テキスト">
          <a:extLst>
            <a:ext uri="{FF2B5EF4-FFF2-40B4-BE49-F238E27FC236}">
              <a16:creationId xmlns:a16="http://schemas.microsoft.com/office/drawing/2014/main" id="{00000000-0008-0000-0F00-00003A010000}"/>
            </a:ext>
          </a:extLst>
        </xdr:cNvPr>
        <xdr:cNvSpPr txBox="1"/>
      </xdr:nvSpPr>
      <xdr:spPr>
        <a:xfrm>
          <a:off x="4673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3746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107224</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3797300" y="177355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164193</xdr:rowOff>
    </xdr:from>
    <xdr:to>
      <xdr:col>15</xdr:col>
      <xdr:colOff>101600</xdr:colOff>
      <xdr:row>103</xdr:row>
      <xdr:rowOff>94343</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2857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43543</xdr:rowOff>
    </xdr:from>
    <xdr:to>
      <xdr:col>19</xdr:col>
      <xdr:colOff>177800</xdr:colOff>
      <xdr:row>103</xdr:row>
      <xdr:rowOff>76200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2908300" y="177028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134801</xdr:rowOff>
    </xdr:from>
    <xdr:to>
      <xdr:col>10</xdr:col>
      <xdr:colOff>165100</xdr:colOff>
      <xdr:row>103</xdr:row>
      <xdr:rowOff>64951</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968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43543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2019300" y="176735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21" name="n_1aveValue【市民会館】&#10;有形固定資産減価償却率">
          <a:extLst>
            <a:ext uri="{FF2B5EF4-FFF2-40B4-BE49-F238E27FC236}">
              <a16:creationId xmlns:a16="http://schemas.microsoft.com/office/drawing/2014/main" id="{00000000-0008-0000-0F00-000041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22" name="n_2aveValue【市民会館】&#10;有形固定資産減価償却率">
          <a:extLst>
            <a:ext uri="{FF2B5EF4-FFF2-40B4-BE49-F238E27FC236}">
              <a16:creationId xmlns:a16="http://schemas.microsoft.com/office/drawing/2014/main" id="{00000000-0008-0000-0F00-000042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323" name="n_3aveValue【市民会館】&#10;有形固定資産減価償却率">
          <a:extLst>
            <a:ext uri="{FF2B5EF4-FFF2-40B4-BE49-F238E27FC236}">
              <a16:creationId xmlns:a16="http://schemas.microsoft.com/office/drawing/2014/main" id="{00000000-0008-0000-0F00-000043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24" name="n_4aveValue【市民会館】&#10;有形固定資産減価償却率">
          <a:extLst>
            <a:ext uri="{FF2B5EF4-FFF2-40B4-BE49-F238E27FC236}">
              <a16:creationId xmlns:a16="http://schemas.microsoft.com/office/drawing/2014/main" id="{00000000-0008-0000-0F00-000044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25" name="n_1mainValue【市民会館】&#10;有形固定資産減価償却率">
          <a:extLst>
            <a:ext uri="{FF2B5EF4-FFF2-40B4-BE49-F238E27FC236}">
              <a16:creationId xmlns:a16="http://schemas.microsoft.com/office/drawing/2014/main" id="{00000000-0008-0000-0F00-000045010000}"/>
            </a:ext>
          </a:extLst>
        </xdr:cNvPr>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110870</xdr:rowOff>
    </xdr:from>
    <xdr:ext cx="405111" cy="259045"/>
    <xdr:sp macro="" textlink="">
      <xdr:nvSpPr>
        <xdr:cNvPr id="326" name="n_2mainValue【市民会館】&#10;有形固定資産減価償却率">
          <a:extLst>
            <a:ext uri="{FF2B5EF4-FFF2-40B4-BE49-F238E27FC236}">
              <a16:creationId xmlns:a16="http://schemas.microsoft.com/office/drawing/2014/main" id="{00000000-0008-0000-0F00-000046010000}"/>
            </a:ext>
          </a:extLst>
        </xdr:cNvPr>
        <xdr:cNvSpPr txBox="1"/>
      </xdr:nvSpPr>
      <xdr:spPr>
        <a:xfrm>
          <a:off x="2705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81478</xdr:rowOff>
    </xdr:from>
    <xdr:ext cx="405111" cy="259045"/>
    <xdr:sp macro="" textlink="">
      <xdr:nvSpPr>
        <xdr:cNvPr id="327" name="n_3mainValue【市民会館】&#10;有形固定資産減価償却率">
          <a:extLst>
            <a:ext uri="{FF2B5EF4-FFF2-40B4-BE49-F238E27FC236}">
              <a16:creationId xmlns:a16="http://schemas.microsoft.com/office/drawing/2014/main" id="{00000000-0008-0000-0F00-000047010000}"/>
            </a:ext>
          </a:extLst>
        </xdr:cNvPr>
        <xdr:cNvSpPr txBox="1"/>
      </xdr:nvSpPr>
      <xdr:spPr>
        <a:xfrm>
          <a:off x="1816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a:extLst>
            <a:ext uri="{FF2B5EF4-FFF2-40B4-BE49-F238E27FC236}">
              <a16:creationId xmlns:a16="http://schemas.microsoft.com/office/drawing/2014/main" id="{00000000-0008-0000-0F00-00005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52" name="【市民会館】&#10;一人当たり面積最小値テキスト">
          <a:extLst>
            <a:ext uri="{FF2B5EF4-FFF2-40B4-BE49-F238E27FC236}">
              <a16:creationId xmlns:a16="http://schemas.microsoft.com/office/drawing/2014/main" id="{00000000-0008-0000-0F00-000060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54" name="【市民会館】&#10;一人当たり面積最大値テキスト">
          <a:extLst>
            <a:ext uri="{FF2B5EF4-FFF2-40B4-BE49-F238E27FC236}">
              <a16:creationId xmlns:a16="http://schemas.microsoft.com/office/drawing/2014/main" id="{00000000-0008-0000-0F00-000062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356" name="【市民会館】&#10;一人当たり面積平均値テキスト">
          <a:extLst>
            <a:ext uri="{FF2B5EF4-FFF2-40B4-BE49-F238E27FC236}">
              <a16:creationId xmlns:a16="http://schemas.microsoft.com/office/drawing/2014/main" id="{00000000-0008-0000-0F00-000064010000}"/>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128270</xdr:rowOff>
    </xdr:from>
    <xdr:to>
      <xdr:col>55</xdr:col>
      <xdr:colOff>50800</xdr:colOff>
      <xdr:row>101</xdr:row>
      <xdr:rowOff>58420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0426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151147</xdr:rowOff>
    </xdr:from>
    <xdr:ext cx="469744" cy="259045"/>
    <xdr:sp macro="" textlink="">
      <xdr:nvSpPr>
        <xdr:cNvPr id="368" name="【市民会館】&#10;一人当たり面積該当値テキスト">
          <a:extLst>
            <a:ext uri="{FF2B5EF4-FFF2-40B4-BE49-F238E27FC236}">
              <a16:creationId xmlns:a16="http://schemas.microsoft.com/office/drawing/2014/main" id="{00000000-0008-0000-0F00-000070010000}"/>
            </a:ext>
          </a:extLst>
        </xdr:cNvPr>
        <xdr:cNvSpPr txBox="1"/>
      </xdr:nvSpPr>
      <xdr:spPr>
        <a:xfrm>
          <a:off x="10515600" y="1712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154939</xdr:rowOff>
    </xdr:from>
    <xdr:to>
      <xdr:col>50</xdr:col>
      <xdr:colOff>165100</xdr:colOff>
      <xdr:row>101</xdr:row>
      <xdr:rowOff>85089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958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7620</xdr:rowOff>
    </xdr:from>
    <xdr:to>
      <xdr:col>55</xdr:col>
      <xdr:colOff>0</xdr:colOff>
      <xdr:row>101</xdr:row>
      <xdr:rowOff>34289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9639300" y="173240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170180</xdr:rowOff>
    </xdr:from>
    <xdr:to>
      <xdr:col>46</xdr:col>
      <xdr:colOff>38100</xdr:colOff>
      <xdr:row>101</xdr:row>
      <xdr:rowOff>100330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8699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34289</xdr:rowOff>
    </xdr:from>
    <xdr:to>
      <xdr:col>50</xdr:col>
      <xdr:colOff>114300</xdr:colOff>
      <xdr:row>101</xdr:row>
      <xdr:rowOff>49530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8750300" y="17350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105411</xdr:rowOff>
    </xdr:from>
    <xdr:to>
      <xdr:col>41</xdr:col>
      <xdr:colOff>101600</xdr:colOff>
      <xdr:row>100</xdr:row>
      <xdr:rowOff>35561</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7810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156211</xdr:rowOff>
    </xdr:from>
    <xdr:to>
      <xdr:col>45</xdr:col>
      <xdr:colOff>177800</xdr:colOff>
      <xdr:row>101</xdr:row>
      <xdr:rowOff>49530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861300" y="171297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375" name="n_1aveValue【市民会館】&#10;一人当たり面積">
          <a:extLst>
            <a:ext uri="{FF2B5EF4-FFF2-40B4-BE49-F238E27FC236}">
              <a16:creationId xmlns:a16="http://schemas.microsoft.com/office/drawing/2014/main" id="{00000000-0008-0000-0F00-000077010000}"/>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376" name="n_2aveValue【市民会館】&#10;一人当たり面積">
          <a:extLst>
            <a:ext uri="{FF2B5EF4-FFF2-40B4-BE49-F238E27FC236}">
              <a16:creationId xmlns:a16="http://schemas.microsoft.com/office/drawing/2014/main" id="{00000000-0008-0000-0F00-000078010000}"/>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377" name="n_3aveValue【市民会館】&#10;一人当たり面積">
          <a:extLst>
            <a:ext uri="{FF2B5EF4-FFF2-40B4-BE49-F238E27FC236}">
              <a16:creationId xmlns:a16="http://schemas.microsoft.com/office/drawing/2014/main" id="{00000000-0008-0000-0F00-000079010000}"/>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78" name="n_4aveValue【市民会館】&#10;一人当たり面積">
          <a:extLst>
            <a:ext uri="{FF2B5EF4-FFF2-40B4-BE49-F238E27FC236}">
              <a16:creationId xmlns:a16="http://schemas.microsoft.com/office/drawing/2014/main" id="{00000000-0008-0000-0F00-00007A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101616</xdr:rowOff>
    </xdr:from>
    <xdr:ext cx="469744" cy="259045"/>
    <xdr:sp macro="" textlink="">
      <xdr:nvSpPr>
        <xdr:cNvPr id="379" name="n_1mainValue【市民会館】&#10;一人当たり面積">
          <a:extLst>
            <a:ext uri="{FF2B5EF4-FFF2-40B4-BE49-F238E27FC236}">
              <a16:creationId xmlns:a16="http://schemas.microsoft.com/office/drawing/2014/main" id="{00000000-0008-0000-0F00-00007B010000}"/>
            </a:ext>
          </a:extLst>
        </xdr:cNvPr>
        <xdr:cNvSpPr txBox="1"/>
      </xdr:nvSpPr>
      <xdr:spPr>
        <a:xfrm>
          <a:off x="93917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116857</xdr:rowOff>
    </xdr:from>
    <xdr:ext cx="469744" cy="259045"/>
    <xdr:sp macro="" textlink="">
      <xdr:nvSpPr>
        <xdr:cNvPr id="380" name="n_2mainValue【市民会館】&#10;一人当たり面積">
          <a:extLst>
            <a:ext uri="{FF2B5EF4-FFF2-40B4-BE49-F238E27FC236}">
              <a16:creationId xmlns:a16="http://schemas.microsoft.com/office/drawing/2014/main" id="{00000000-0008-0000-0F00-00007C010000}"/>
            </a:ext>
          </a:extLst>
        </xdr:cNvPr>
        <xdr:cNvSpPr txBox="1"/>
      </xdr:nvSpPr>
      <xdr:spPr>
        <a:xfrm>
          <a:off x="8515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52088</xdr:rowOff>
    </xdr:from>
    <xdr:ext cx="469744" cy="259045"/>
    <xdr:sp macro="" textlink="">
      <xdr:nvSpPr>
        <xdr:cNvPr id="381" name="n_3mainValue【市民会館】&#10;一人当たり面積">
          <a:extLst>
            <a:ext uri="{FF2B5EF4-FFF2-40B4-BE49-F238E27FC236}">
              <a16:creationId xmlns:a16="http://schemas.microsoft.com/office/drawing/2014/main" id="{00000000-0008-0000-0F00-00007D010000}"/>
            </a:ext>
          </a:extLst>
        </xdr:cNvPr>
        <xdr:cNvSpPr txBox="1"/>
      </xdr:nvSpPr>
      <xdr:spPr>
        <a:xfrm>
          <a:off x="7626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a:extLst>
            <a:ext uri="{FF2B5EF4-FFF2-40B4-BE49-F238E27FC236}">
              <a16:creationId xmlns:a16="http://schemas.microsoft.com/office/drawing/2014/main" id="{00000000-0008-0000-0F00-00009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07" name="【一般廃棄物処理施設】&#10;有形固定資産減価償却率最小値テキスト">
          <a:extLst>
            <a:ext uri="{FF2B5EF4-FFF2-40B4-BE49-F238E27FC236}">
              <a16:creationId xmlns:a16="http://schemas.microsoft.com/office/drawing/2014/main" id="{00000000-0008-0000-0F00-000097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09" name="【一般廃棄物処理施設】&#10;有形固定資産減価償却率最大値テキスト">
          <a:extLst>
            <a:ext uri="{FF2B5EF4-FFF2-40B4-BE49-F238E27FC236}">
              <a16:creationId xmlns:a16="http://schemas.microsoft.com/office/drawing/2014/main" id="{00000000-0008-0000-0F00-00009901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11" name="【一般廃棄物処理施設】&#10;有形固定資産減価償却率平均値テキスト">
          <a:extLst>
            <a:ext uri="{FF2B5EF4-FFF2-40B4-BE49-F238E27FC236}">
              <a16:creationId xmlns:a16="http://schemas.microsoft.com/office/drawing/2014/main" id="{00000000-0008-0000-0F00-00009B01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423" name="【一般廃棄物処理施設】&#10;有形固定資産減価償却率該当値テキスト">
          <a:extLst>
            <a:ext uri="{FF2B5EF4-FFF2-40B4-BE49-F238E27FC236}">
              <a16:creationId xmlns:a16="http://schemas.microsoft.com/office/drawing/2014/main" id="{00000000-0008-0000-0F00-0000A7010000}"/>
            </a:ext>
          </a:extLst>
        </xdr:cNvPr>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22860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5481300" y="63303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158115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4592300" y="6294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121920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3703300" y="6257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30" name="n_1aveValue【一般廃棄物処理施設】&#10;有形固定資産減価償却率">
          <a:extLst>
            <a:ext uri="{FF2B5EF4-FFF2-40B4-BE49-F238E27FC236}">
              <a16:creationId xmlns:a16="http://schemas.microsoft.com/office/drawing/2014/main" id="{00000000-0008-0000-0F00-0000AE010000}"/>
            </a:ext>
          </a:extLst>
        </xdr:cNvPr>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31" name="n_2aveValue【一般廃棄物処理施設】&#10;有形固定資産減価償却率">
          <a:extLst>
            <a:ext uri="{FF2B5EF4-FFF2-40B4-BE49-F238E27FC236}">
              <a16:creationId xmlns:a16="http://schemas.microsoft.com/office/drawing/2014/main" id="{00000000-0008-0000-0F00-0000AF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32" name="n_3aveValue【一般廃棄物処理施設】&#10;有形固定資産減価償却率">
          <a:extLst>
            <a:ext uri="{FF2B5EF4-FFF2-40B4-BE49-F238E27FC236}">
              <a16:creationId xmlns:a16="http://schemas.microsoft.com/office/drawing/2014/main" id="{00000000-0008-0000-0F00-0000B0010000}"/>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33" name="n_4aveValue【一般廃棄物処理施設】&#10;有形固定資産減価償却率">
          <a:extLst>
            <a:ext uri="{FF2B5EF4-FFF2-40B4-BE49-F238E27FC236}">
              <a16:creationId xmlns:a16="http://schemas.microsoft.com/office/drawing/2014/main" id="{00000000-0008-0000-0F00-0000B101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id="{00000000-0008-0000-0F00-0000B2010000}"/>
            </a:ext>
          </a:extLst>
        </xdr:cNvPr>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35" name="n_2mainValue【一般廃棄物処理施設】&#10;有形固定資産減価償却率">
          <a:extLst>
            <a:ext uri="{FF2B5EF4-FFF2-40B4-BE49-F238E27FC236}">
              <a16:creationId xmlns:a16="http://schemas.microsoft.com/office/drawing/2014/main" id="{00000000-0008-0000-0F00-0000B3010000}"/>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36" name="n_3mainValue【一般廃棄物処理施設】&#10;有形固定資産減価償却率">
          <a:extLst>
            <a:ext uri="{FF2B5EF4-FFF2-40B4-BE49-F238E27FC236}">
              <a16:creationId xmlns:a16="http://schemas.microsoft.com/office/drawing/2014/main" id="{00000000-0008-0000-0F00-0000B4010000}"/>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63" name="【一般廃棄物処理施設】&#10;一人当たり有形固定資産（償却資産）額最小値テキスト">
          <a:extLst>
            <a:ext uri="{FF2B5EF4-FFF2-40B4-BE49-F238E27FC236}">
              <a16:creationId xmlns:a16="http://schemas.microsoft.com/office/drawing/2014/main" id="{00000000-0008-0000-0F00-0000CF01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00000000-0008-0000-0F00-0000D101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67" name="【一般廃棄物処理施設】&#10;一人当たり有形固定資産（償却資産）額平均値テキスト">
          <a:extLst>
            <a:ext uri="{FF2B5EF4-FFF2-40B4-BE49-F238E27FC236}">
              <a16:creationId xmlns:a16="http://schemas.microsoft.com/office/drawing/2014/main" id="{00000000-0008-0000-0F00-0000D3010000}"/>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86505</xdr:rowOff>
    </xdr:from>
    <xdr:to>
      <xdr:col>116</xdr:col>
      <xdr:colOff>114300</xdr:colOff>
      <xdr:row>39</xdr:row>
      <xdr:rowOff>16655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22110700" y="66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109382</xdr:rowOff>
    </xdr:from>
    <xdr:ext cx="599010" cy="259045"/>
    <xdr:sp macro="" textlink="">
      <xdr:nvSpPr>
        <xdr:cNvPr id="479" name="【一般廃棄物処理施設】&#10;一人当たり有形固定資産（償却資産）額該当値テキスト">
          <a:extLst>
            <a:ext uri="{FF2B5EF4-FFF2-40B4-BE49-F238E27FC236}">
              <a16:creationId xmlns:a16="http://schemas.microsoft.com/office/drawing/2014/main" id="{00000000-0008-0000-0F00-0000DF010000}"/>
            </a:ext>
          </a:extLst>
        </xdr:cNvPr>
        <xdr:cNvSpPr txBox="1"/>
      </xdr:nvSpPr>
      <xdr:spPr>
        <a:xfrm>
          <a:off x="22199600" y="64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98304</xdr:rowOff>
    </xdr:from>
    <xdr:to>
      <xdr:col>112</xdr:col>
      <xdr:colOff>38100</xdr:colOff>
      <xdr:row>39</xdr:row>
      <xdr:rowOff>28454</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21272500" y="66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137305</xdr:rowOff>
    </xdr:from>
    <xdr:to>
      <xdr:col>116</xdr:col>
      <xdr:colOff>63500</xdr:colOff>
      <xdr:row>38</xdr:row>
      <xdr:rowOff>149104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1323300" y="6652405"/>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105302</xdr:rowOff>
    </xdr:from>
    <xdr:to>
      <xdr:col>107</xdr:col>
      <xdr:colOff>101600</xdr:colOff>
      <xdr:row>39</xdr:row>
      <xdr:rowOff>35452</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0383500" y="66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149104</xdr:rowOff>
    </xdr:from>
    <xdr:to>
      <xdr:col>111</xdr:col>
      <xdr:colOff>177800</xdr:colOff>
      <xdr:row>38</xdr:row>
      <xdr:rowOff>156102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20434300" y="666420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114433</xdr:rowOff>
    </xdr:from>
    <xdr:to>
      <xdr:col>102</xdr:col>
      <xdr:colOff>165100</xdr:colOff>
      <xdr:row>39</xdr:row>
      <xdr:rowOff>44583</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9494500" y="66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156102</xdr:rowOff>
    </xdr:from>
    <xdr:to>
      <xdr:col>107</xdr:col>
      <xdr:colOff>50800</xdr:colOff>
      <xdr:row>38</xdr:row>
      <xdr:rowOff>165233</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19545300" y="6671202"/>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86" name="n_1aveValue【一般廃棄物処理施設】&#10;一人当たり有形固定資産（償却資産）額">
          <a:extLst>
            <a:ext uri="{FF2B5EF4-FFF2-40B4-BE49-F238E27FC236}">
              <a16:creationId xmlns:a16="http://schemas.microsoft.com/office/drawing/2014/main" id="{00000000-0008-0000-0F00-0000E6010000}"/>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87" name="n_2aveValue【一般廃棄物処理施設】&#10;一人当たり有形固定資産（償却資産）額">
          <a:extLst>
            <a:ext uri="{FF2B5EF4-FFF2-40B4-BE49-F238E27FC236}">
              <a16:creationId xmlns:a16="http://schemas.microsoft.com/office/drawing/2014/main" id="{00000000-0008-0000-0F00-0000E7010000}"/>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88" name="n_3aveValue【一般廃棄物処理施設】&#10;一人当たり有形固定資産（償却資産）額">
          <a:extLst>
            <a:ext uri="{FF2B5EF4-FFF2-40B4-BE49-F238E27FC236}">
              <a16:creationId xmlns:a16="http://schemas.microsoft.com/office/drawing/2014/main" id="{00000000-0008-0000-0F00-0000E8010000}"/>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489" name="n_4aveValue【一般廃棄物処理施設】&#10;一人当たり有形固定資産（償却資産）額">
          <a:extLst>
            <a:ext uri="{FF2B5EF4-FFF2-40B4-BE49-F238E27FC236}">
              <a16:creationId xmlns:a16="http://schemas.microsoft.com/office/drawing/2014/main" id="{00000000-0008-0000-0F00-0000E901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44981</xdr:rowOff>
    </xdr:from>
    <xdr:ext cx="599010" cy="259045"/>
    <xdr:sp macro="" textlink="">
      <xdr:nvSpPr>
        <xdr:cNvPr id="490" name="n_1mainValue【一般廃棄物処理施設】&#10;一人当たり有形固定資産（償却資産）額">
          <a:extLst>
            <a:ext uri="{FF2B5EF4-FFF2-40B4-BE49-F238E27FC236}">
              <a16:creationId xmlns:a16="http://schemas.microsoft.com/office/drawing/2014/main" id="{00000000-0008-0000-0F00-0000EA010000}"/>
            </a:ext>
          </a:extLst>
        </xdr:cNvPr>
        <xdr:cNvSpPr txBox="1"/>
      </xdr:nvSpPr>
      <xdr:spPr>
        <a:xfrm>
          <a:off x="21011095" y="638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51979</xdr:rowOff>
    </xdr:from>
    <xdr:ext cx="599010" cy="259045"/>
    <xdr:sp macro="" textlink="">
      <xdr:nvSpPr>
        <xdr:cNvPr id="491" name="n_2main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20134795" y="639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61110</xdr:rowOff>
    </xdr:from>
    <xdr:ext cx="599010" cy="259045"/>
    <xdr:sp macro="" textlink="">
      <xdr:nvSpPr>
        <xdr:cNvPr id="492" name="n_3main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19245795" y="64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19" name="【保健センター・保健所】&#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1" name="【保健センター・保健所】&#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23" name="【保健センター・保健所】&#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535" name="【保健センター・保健所】&#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143691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100551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25944</xdr:rowOff>
    </xdr:from>
    <xdr:to>
      <xdr:col>76</xdr:col>
      <xdr:colOff>165100</xdr:colOff>
      <xdr:row>58</xdr:row>
      <xdr:rowOff>127544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111034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1002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163104</xdr:rowOff>
    </xdr:from>
    <xdr:to>
      <xdr:col>72</xdr:col>
      <xdr:colOff>38100</xdr:colOff>
      <xdr:row>58</xdr:row>
      <xdr:rowOff>93254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42454</xdr:rowOff>
    </xdr:from>
    <xdr:to>
      <xdr:col>76</xdr:col>
      <xdr:colOff>114300</xdr:colOff>
      <xdr:row>58</xdr:row>
      <xdr:rowOff>76744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9986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00000000-0008-0000-0F00-00001E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00000000-0008-0000-0F00-00001F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44" name="n_3aveValue【保健センター・保健所】&#10;有形固定資産減価償却率">
          <a:extLst>
            <a:ext uri="{FF2B5EF4-FFF2-40B4-BE49-F238E27FC236}">
              <a16:creationId xmlns:a16="http://schemas.microsoft.com/office/drawing/2014/main" id="{00000000-0008-0000-0F00-000020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45" name="n_4aveValue【保健センター・保健所】&#10;有形固定資産減価償却率">
          <a:extLst>
            <a:ext uri="{FF2B5EF4-FFF2-40B4-BE49-F238E27FC236}">
              <a16:creationId xmlns:a16="http://schemas.microsoft.com/office/drawing/2014/main" id="{00000000-0008-0000-0F00-000021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546" name="n_1main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144071</xdr:rowOff>
    </xdr:from>
    <xdr:ext cx="405111" cy="259045"/>
    <xdr:sp macro="" textlink="">
      <xdr:nvSpPr>
        <xdr:cNvPr id="547" name="n_2main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4389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109781</xdr:rowOff>
    </xdr:from>
    <xdr:ext cx="405111" cy="259045"/>
    <xdr:sp macro="" textlink="">
      <xdr:nvSpPr>
        <xdr:cNvPr id="548" name="n_3main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3500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00000000-0008-0000-0F00-00003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id="{00000000-0008-0000-0F00-00003D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id="{00000000-0008-0000-0F00-00003F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id="{00000000-0008-0000-0F00-000041020000}"/>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589" name="【保健センター・保健所】&#10;一人当たり面積該当値テキスト">
          <a:extLst>
            <a:ext uri="{FF2B5EF4-FFF2-40B4-BE49-F238E27FC236}">
              <a16:creationId xmlns:a16="http://schemas.microsoft.com/office/drawing/2014/main" id="{00000000-0008-0000-0F00-00004D020000}"/>
            </a:ext>
          </a:extLst>
        </xdr:cNvPr>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163830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1323300" y="1096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596" name="n_1aveValue【保健センター・保健所】&#10;一人当たり面積">
          <a:extLst>
            <a:ext uri="{FF2B5EF4-FFF2-40B4-BE49-F238E27FC236}">
              <a16:creationId xmlns:a16="http://schemas.microsoft.com/office/drawing/2014/main" id="{00000000-0008-0000-0F00-000054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97" name="n_2aveValue【保健センター・保健所】&#10;一人当たり面積">
          <a:extLst>
            <a:ext uri="{FF2B5EF4-FFF2-40B4-BE49-F238E27FC236}">
              <a16:creationId xmlns:a16="http://schemas.microsoft.com/office/drawing/2014/main" id="{00000000-0008-0000-0F00-000055020000}"/>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98" name="n_3aveValue【保健センター・保健所】&#10;一人当たり面積">
          <a:extLst>
            <a:ext uri="{FF2B5EF4-FFF2-40B4-BE49-F238E27FC236}">
              <a16:creationId xmlns:a16="http://schemas.microsoft.com/office/drawing/2014/main" id="{00000000-0008-0000-0F00-000056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99" name="n_4aveValue【保健センター・保健所】&#10;一人当たり面積">
          <a:extLst>
            <a:ext uri="{FF2B5EF4-FFF2-40B4-BE49-F238E27FC236}">
              <a16:creationId xmlns:a16="http://schemas.microsoft.com/office/drawing/2014/main" id="{00000000-0008-0000-0F00-000057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00" name="n_1mainValue【保健センター・保健所】&#10;一人当たり面積">
          <a:extLst>
            <a:ext uri="{FF2B5EF4-FFF2-40B4-BE49-F238E27FC236}">
              <a16:creationId xmlns:a16="http://schemas.microsoft.com/office/drawing/2014/main" id="{00000000-0008-0000-0F00-000058020000}"/>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01" name="n_2mainValue【保健センター・保健所】&#10;一人当たり面積">
          <a:extLst>
            <a:ext uri="{FF2B5EF4-FFF2-40B4-BE49-F238E27FC236}">
              <a16:creationId xmlns:a16="http://schemas.microsoft.com/office/drawing/2014/main" id="{00000000-0008-0000-0F00-000059020000}"/>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02" name="n_3mainValue【保健センター・保健所】&#10;一人当たり面積">
          <a:extLst>
            <a:ext uri="{FF2B5EF4-FFF2-40B4-BE49-F238E27FC236}">
              <a16:creationId xmlns:a16="http://schemas.microsoft.com/office/drawing/2014/main" id="{00000000-0008-0000-0F00-00005A020000}"/>
            </a:ext>
          </a:extLst>
        </xdr:cNvPr>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a:extLst>
            <a:ext uri="{FF2B5EF4-FFF2-40B4-BE49-F238E27FC236}">
              <a16:creationId xmlns:a16="http://schemas.microsoft.com/office/drawing/2014/main" id="{00000000-0008-0000-0F00-00007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8" name="【消防施設】&#10;有形固定資産減価償却率最小値テキスト">
          <a:extLst>
            <a:ext uri="{FF2B5EF4-FFF2-40B4-BE49-F238E27FC236}">
              <a16:creationId xmlns:a16="http://schemas.microsoft.com/office/drawing/2014/main" id="{00000000-0008-0000-0F00-000074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30" name="【消防施設】&#10;有形固定資産減価償却率最大値テキスト">
          <a:extLst>
            <a:ext uri="{FF2B5EF4-FFF2-40B4-BE49-F238E27FC236}">
              <a16:creationId xmlns:a16="http://schemas.microsoft.com/office/drawing/2014/main" id="{00000000-0008-0000-0F00-000076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32" name="【消防施設】&#10;有形固定資産減価償却率平均値テキスト">
          <a:extLst>
            <a:ext uri="{FF2B5EF4-FFF2-40B4-BE49-F238E27FC236}">
              <a16:creationId xmlns:a16="http://schemas.microsoft.com/office/drawing/2014/main" id="{00000000-0008-0000-0F00-000078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6268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53991</xdr:rowOff>
    </xdr:from>
    <xdr:ext cx="405111" cy="259045"/>
    <xdr:sp macro="" textlink="">
      <xdr:nvSpPr>
        <xdr:cNvPr id="644" name="【消防施設】&#10;有形固定資産減価償却率該当値テキスト">
          <a:extLst>
            <a:ext uri="{FF2B5EF4-FFF2-40B4-BE49-F238E27FC236}">
              <a16:creationId xmlns:a16="http://schemas.microsoft.com/office/drawing/2014/main" id="{00000000-0008-0000-0F00-000084020000}"/>
            </a:ext>
          </a:extLst>
        </xdr:cNvPr>
        <xdr:cNvSpPr txBox="1"/>
      </xdr:nvSpPr>
      <xdr:spPr>
        <a:xfrm>
          <a:off x="16357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5430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30480</xdr:rowOff>
    </xdr:from>
    <xdr:to>
      <xdr:col>85</xdr:col>
      <xdr:colOff>127000</xdr:colOff>
      <xdr:row>81</xdr:row>
      <xdr:rowOff>81914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5481300" y="1391793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99695</xdr:rowOff>
    </xdr:from>
    <xdr:to>
      <xdr:col>76</xdr:col>
      <xdr:colOff>165100</xdr:colOff>
      <xdr:row>81</xdr:row>
      <xdr:rowOff>29845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4541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150495</xdr:rowOff>
    </xdr:from>
    <xdr:to>
      <xdr:col>81</xdr:col>
      <xdr:colOff>50800</xdr:colOff>
      <xdr:row>81</xdr:row>
      <xdr:rowOff>30480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4592300" y="13866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48261</xdr:rowOff>
    </xdr:from>
    <xdr:to>
      <xdr:col>72</xdr:col>
      <xdr:colOff>38100</xdr:colOff>
      <xdr:row>80</xdr:row>
      <xdr:rowOff>149861</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652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99061</xdr:rowOff>
    </xdr:from>
    <xdr:to>
      <xdr:col>76</xdr:col>
      <xdr:colOff>114300</xdr:colOff>
      <xdr:row>80</xdr:row>
      <xdr:rowOff>150495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3703300" y="138150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51" name="n_1aveValue【消防施設】&#10;有形固定資産減価償却率">
          <a:extLst>
            <a:ext uri="{FF2B5EF4-FFF2-40B4-BE49-F238E27FC236}">
              <a16:creationId xmlns:a16="http://schemas.microsoft.com/office/drawing/2014/main" id="{00000000-0008-0000-0F00-00008B020000}"/>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52" name="n_2aveValue【消防施設】&#10;有形固定資産減価償却率">
          <a:extLst>
            <a:ext uri="{FF2B5EF4-FFF2-40B4-BE49-F238E27FC236}">
              <a16:creationId xmlns:a16="http://schemas.microsoft.com/office/drawing/2014/main" id="{00000000-0008-0000-0F00-00008C020000}"/>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53" name="n_3aveValue【消防施設】&#10;有形固定資産減価償却率">
          <a:extLst>
            <a:ext uri="{FF2B5EF4-FFF2-40B4-BE49-F238E27FC236}">
              <a16:creationId xmlns:a16="http://schemas.microsoft.com/office/drawing/2014/main" id="{00000000-0008-0000-0F00-00008D020000}"/>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54" name="n_4aveValue【消防施設】&#10;有形固定資産減価償却率">
          <a:extLst>
            <a:ext uri="{FF2B5EF4-FFF2-40B4-BE49-F238E27FC236}">
              <a16:creationId xmlns:a16="http://schemas.microsoft.com/office/drawing/2014/main" id="{00000000-0008-0000-0F00-00008E02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655" name="n_1mainValue【消防施設】&#10;有形固定資産減価償却率">
          <a:extLst>
            <a:ext uri="{FF2B5EF4-FFF2-40B4-BE49-F238E27FC236}">
              <a16:creationId xmlns:a16="http://schemas.microsoft.com/office/drawing/2014/main" id="{00000000-0008-0000-0F00-00008F020000}"/>
            </a:ext>
          </a:extLst>
        </xdr:cNvPr>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56" name="n_2mainValue【消防施設】&#10;有形固定資産減価償却率">
          <a:extLst>
            <a:ext uri="{FF2B5EF4-FFF2-40B4-BE49-F238E27FC236}">
              <a16:creationId xmlns:a16="http://schemas.microsoft.com/office/drawing/2014/main" id="{00000000-0008-0000-0F00-00009002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166388</xdr:rowOff>
    </xdr:from>
    <xdr:ext cx="405111" cy="259045"/>
    <xdr:sp macro="" textlink="">
      <xdr:nvSpPr>
        <xdr:cNvPr id="657" name="n_3mainValue【消防施設】&#10;有形固定資産減価償却率">
          <a:extLst>
            <a:ext uri="{FF2B5EF4-FFF2-40B4-BE49-F238E27FC236}">
              <a16:creationId xmlns:a16="http://schemas.microsoft.com/office/drawing/2014/main" id="{00000000-0008-0000-0F00-000091020000}"/>
            </a:ext>
          </a:extLst>
        </xdr:cNvPr>
        <xdr:cNvSpPr txBox="1"/>
      </xdr:nvSpPr>
      <xdr:spPr>
        <a:xfrm>
          <a:off x="13500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2" name="【消防施設】&#10;一人当たり面積最小値テキスト">
          <a:extLst>
            <a:ext uri="{FF2B5EF4-FFF2-40B4-BE49-F238E27FC236}">
              <a16:creationId xmlns:a16="http://schemas.microsoft.com/office/drawing/2014/main" id="{00000000-0008-0000-0F00-0000AA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84" name="【消防施設】&#10;一人当たり面積最大値テキスト">
          <a:extLst>
            <a:ext uri="{FF2B5EF4-FFF2-40B4-BE49-F238E27FC236}">
              <a16:creationId xmlns:a16="http://schemas.microsoft.com/office/drawing/2014/main" id="{00000000-0008-0000-0F00-0000AC02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6" name="【消防施設】&#10;一人当たり面積平均値テキスト">
          <a:extLst>
            <a:ext uri="{FF2B5EF4-FFF2-40B4-BE49-F238E27FC236}">
              <a16:creationId xmlns:a16="http://schemas.microsoft.com/office/drawing/2014/main" id="{00000000-0008-0000-0F00-0000AE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88900</xdr:rowOff>
    </xdr:from>
    <xdr:to>
      <xdr:col>116</xdr:col>
      <xdr:colOff>114300</xdr:colOff>
      <xdr:row>86</xdr:row>
      <xdr:rowOff>19050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21107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67327</xdr:rowOff>
    </xdr:from>
    <xdr:ext cx="469744" cy="259045"/>
    <xdr:sp macro="" textlink="">
      <xdr:nvSpPr>
        <xdr:cNvPr id="698" name="【消防施設】&#10;一人当たり面積該当値テキスト">
          <a:extLst>
            <a:ext uri="{FF2B5EF4-FFF2-40B4-BE49-F238E27FC236}">
              <a16:creationId xmlns:a16="http://schemas.microsoft.com/office/drawing/2014/main" id="{00000000-0008-0000-0F00-0000BA020000}"/>
            </a:ext>
          </a:extLst>
        </xdr:cNvPr>
        <xdr:cNvSpPr txBox="1"/>
      </xdr:nvSpPr>
      <xdr:spPr>
        <a:xfrm>
          <a:off x="22199600"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91439</xdr:rowOff>
    </xdr:from>
    <xdr:to>
      <xdr:col>112</xdr:col>
      <xdr:colOff>38100</xdr:colOff>
      <xdr:row>86</xdr:row>
      <xdr:rowOff>21589</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1272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139700</xdr:rowOff>
    </xdr:from>
    <xdr:to>
      <xdr:col>116</xdr:col>
      <xdr:colOff>63500</xdr:colOff>
      <xdr:row>85</xdr:row>
      <xdr:rowOff>142239</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1323300" y="147129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142239</xdr:rowOff>
    </xdr:from>
    <xdr:to>
      <xdr:col>111</xdr:col>
      <xdr:colOff>177800</xdr:colOff>
      <xdr:row>85</xdr:row>
      <xdr:rowOff>144780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0434300" y="14715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9494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144780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9545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05" name="n_1aveValue【消防施設】&#10;一人当たり面積">
          <a:extLst>
            <a:ext uri="{FF2B5EF4-FFF2-40B4-BE49-F238E27FC236}">
              <a16:creationId xmlns:a16="http://schemas.microsoft.com/office/drawing/2014/main" id="{00000000-0008-0000-0F00-0000C102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6" name="n_2aveValue【消防施設】&#10;一人当たり面積">
          <a:extLst>
            <a:ext uri="{FF2B5EF4-FFF2-40B4-BE49-F238E27FC236}">
              <a16:creationId xmlns:a16="http://schemas.microsoft.com/office/drawing/2014/main" id="{00000000-0008-0000-0F00-0000C202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07" name="n_3aveValue【消防施設】&#10;一人当たり面積">
          <a:extLst>
            <a:ext uri="{FF2B5EF4-FFF2-40B4-BE49-F238E27FC236}">
              <a16:creationId xmlns:a16="http://schemas.microsoft.com/office/drawing/2014/main" id="{00000000-0008-0000-0F00-0000C302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08" name="n_4aveValue【消防施設】&#10;一人当たり面積">
          <a:extLst>
            <a:ext uri="{FF2B5EF4-FFF2-40B4-BE49-F238E27FC236}">
              <a16:creationId xmlns:a16="http://schemas.microsoft.com/office/drawing/2014/main" id="{00000000-0008-0000-0F00-0000C402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12716</xdr:rowOff>
    </xdr:from>
    <xdr:ext cx="469744" cy="259045"/>
    <xdr:sp macro="" textlink="">
      <xdr:nvSpPr>
        <xdr:cNvPr id="709" name="n_1mainValue【消防施設】&#10;一人当たり面積">
          <a:extLst>
            <a:ext uri="{FF2B5EF4-FFF2-40B4-BE49-F238E27FC236}">
              <a16:creationId xmlns:a16="http://schemas.microsoft.com/office/drawing/2014/main" id="{00000000-0008-0000-0F00-0000C5020000}"/>
            </a:ext>
          </a:extLst>
        </xdr:cNvPr>
        <xdr:cNvSpPr txBox="1"/>
      </xdr:nvSpPr>
      <xdr:spPr>
        <a:xfrm>
          <a:off x="21075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15257</xdr:rowOff>
    </xdr:from>
    <xdr:ext cx="469744" cy="259045"/>
    <xdr:sp macro="" textlink="">
      <xdr:nvSpPr>
        <xdr:cNvPr id="710" name="n_2mainValue【消防施設】&#10;一人当たり面積">
          <a:extLst>
            <a:ext uri="{FF2B5EF4-FFF2-40B4-BE49-F238E27FC236}">
              <a16:creationId xmlns:a16="http://schemas.microsoft.com/office/drawing/2014/main" id="{00000000-0008-0000-0F00-0000C6020000}"/>
            </a:ext>
          </a:extLst>
        </xdr:cNvPr>
        <xdr:cNvSpPr txBox="1"/>
      </xdr:nvSpPr>
      <xdr:spPr>
        <a:xfrm>
          <a:off x="20199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711" name="n_3mainValue【消防施設】&#10;一人当たり面積">
          <a:extLst>
            <a:ext uri="{FF2B5EF4-FFF2-40B4-BE49-F238E27FC236}">
              <a16:creationId xmlns:a16="http://schemas.microsoft.com/office/drawing/2014/main" id="{00000000-0008-0000-0F00-0000C7020000}"/>
            </a:ext>
          </a:extLst>
        </xdr:cNvPr>
        <xdr:cNvSpPr txBox="1"/>
      </xdr:nvSpPr>
      <xdr:spPr>
        <a:xfrm>
          <a:off x="19310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F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8" name="【庁舎】&#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40" name="【庁舎】&#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754" name="【庁舎】&#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721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169092</xdr:rowOff>
    </xdr:from>
    <xdr:to>
      <xdr:col>81</xdr:col>
      <xdr:colOff>101600</xdr:colOff>
      <xdr:row>101</xdr:row>
      <xdr:rowOff>99242</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101</xdr:row>
      <xdr:rowOff>94162</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481300" y="17364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101</xdr:row>
      <xdr:rowOff>48442</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4592300" y="173208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80918</xdr:rowOff>
    </xdr:from>
    <xdr:to>
      <xdr:col>72</xdr:col>
      <xdr:colOff>38100</xdr:colOff>
      <xdr:row>101</xdr:row>
      <xdr:rowOff>11068</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131718</xdr:rowOff>
    </xdr:from>
    <xdr:to>
      <xdr:col>76</xdr:col>
      <xdr:colOff>114300</xdr:colOff>
      <xdr:row>101</xdr:row>
      <xdr:rowOff>4355</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72767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61" name="n_1aveValue【庁舎】&#10;有形固定資産減価償却率">
          <a:extLst>
            <a:ext uri="{FF2B5EF4-FFF2-40B4-BE49-F238E27FC236}">
              <a16:creationId xmlns:a16="http://schemas.microsoft.com/office/drawing/2014/main" id="{00000000-0008-0000-0F00-0000F902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62" name="n_2aveValue【庁舎】&#10;有形固定資産減価償却率">
          <a:extLst>
            <a:ext uri="{FF2B5EF4-FFF2-40B4-BE49-F238E27FC236}">
              <a16:creationId xmlns:a16="http://schemas.microsoft.com/office/drawing/2014/main" id="{00000000-0008-0000-0F00-0000FA02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63" name="n_3aveValue【庁舎】&#10;有形固定資産減価償却率">
          <a:extLst>
            <a:ext uri="{FF2B5EF4-FFF2-40B4-BE49-F238E27FC236}">
              <a16:creationId xmlns:a16="http://schemas.microsoft.com/office/drawing/2014/main" id="{00000000-0008-0000-0F00-0000FB020000}"/>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64" name="n_4aveValue【庁舎】&#10;有形固定資産減価償却率">
          <a:extLst>
            <a:ext uri="{FF2B5EF4-FFF2-40B4-BE49-F238E27FC236}">
              <a16:creationId xmlns:a16="http://schemas.microsoft.com/office/drawing/2014/main" id="{00000000-0008-0000-0F00-0000FC02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115769</xdr:rowOff>
    </xdr:from>
    <xdr:ext cx="405111" cy="259045"/>
    <xdr:sp macro="" textlink="">
      <xdr:nvSpPr>
        <xdr:cNvPr id="765" name="n_1mainValue【庁舎】&#10;有形固定資産減価償却率">
          <a:extLst>
            <a:ext uri="{FF2B5EF4-FFF2-40B4-BE49-F238E27FC236}">
              <a16:creationId xmlns:a16="http://schemas.microsoft.com/office/drawing/2014/main" id="{00000000-0008-0000-0F00-0000FD020000}"/>
            </a:ext>
          </a:extLst>
        </xdr:cNvPr>
        <xdr:cNvSpPr txBox="1"/>
      </xdr:nvSpPr>
      <xdr:spPr>
        <a:xfrm>
          <a:off x="152660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766" name="n_2mainValue【庁舎】&#10;有形固定資産減価償却率">
          <a:extLst>
            <a:ext uri="{FF2B5EF4-FFF2-40B4-BE49-F238E27FC236}">
              <a16:creationId xmlns:a16="http://schemas.microsoft.com/office/drawing/2014/main" id="{00000000-0008-0000-0F00-0000FE020000}"/>
            </a:ext>
          </a:extLst>
        </xdr:cNvPr>
        <xdr:cNvSpPr txBox="1"/>
      </xdr:nvSpPr>
      <xdr:spPr>
        <a:xfrm>
          <a:off x="14389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27595</xdr:rowOff>
    </xdr:from>
    <xdr:ext cx="405111" cy="259045"/>
    <xdr:sp macro="" textlink="">
      <xdr:nvSpPr>
        <xdr:cNvPr id="767" name="n_3mainValue【庁舎】&#10;有形固定資産減価償却率">
          <a:extLst>
            <a:ext uri="{FF2B5EF4-FFF2-40B4-BE49-F238E27FC236}">
              <a16:creationId xmlns:a16="http://schemas.microsoft.com/office/drawing/2014/main" id="{00000000-0008-0000-0F00-0000FF020000}"/>
            </a:ext>
          </a:extLst>
        </xdr:cNvPr>
        <xdr:cNvSpPr txBox="1"/>
      </xdr:nvSpPr>
      <xdr:spPr>
        <a:xfrm>
          <a:off x="135007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庁舎】&#10;一人当たり面積グラフ枠">
          <a:extLst>
            <a:ext uri="{FF2B5EF4-FFF2-40B4-BE49-F238E27FC236}">
              <a16:creationId xmlns:a16="http://schemas.microsoft.com/office/drawing/2014/main" id="{00000000-0008-0000-0F00-00001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0" name="【庁舎】&#10;一人当たり面積最小値テキスト">
          <a:extLst>
            <a:ext uri="{FF2B5EF4-FFF2-40B4-BE49-F238E27FC236}">
              <a16:creationId xmlns:a16="http://schemas.microsoft.com/office/drawing/2014/main" id="{00000000-0008-0000-0F00-000016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2" name="【庁舎】&#10;一人当たり面積最大値テキスト">
          <a:extLst>
            <a:ext uri="{FF2B5EF4-FFF2-40B4-BE49-F238E27FC236}">
              <a16:creationId xmlns:a16="http://schemas.microsoft.com/office/drawing/2014/main" id="{00000000-0008-0000-0F00-000018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94" name="【庁舎】&#10;一人当たり面積平均値テキスト">
          <a:extLst>
            <a:ext uri="{FF2B5EF4-FFF2-40B4-BE49-F238E27FC236}">
              <a16:creationId xmlns:a16="http://schemas.microsoft.com/office/drawing/2014/main" id="{00000000-0008-0000-0F00-00001A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xdr:rowOff>
    </xdr:from>
    <xdr:to>
      <xdr:col>116</xdr:col>
      <xdr:colOff>114300</xdr:colOff>
      <xdr:row>104</xdr:row>
      <xdr:rowOff>106426</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21107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27703</xdr:rowOff>
    </xdr:from>
    <xdr:ext cx="469744" cy="259045"/>
    <xdr:sp macro="" textlink="">
      <xdr:nvSpPr>
        <xdr:cNvPr id="806" name="【庁舎】&#10;一人当たり面積該当値テキスト">
          <a:extLst>
            <a:ext uri="{FF2B5EF4-FFF2-40B4-BE49-F238E27FC236}">
              <a16:creationId xmlns:a16="http://schemas.microsoft.com/office/drawing/2014/main" id="{00000000-0008-0000-0F00-000026030000}"/>
            </a:ext>
          </a:extLst>
        </xdr:cNvPr>
        <xdr:cNvSpPr txBox="1"/>
      </xdr:nvSpPr>
      <xdr:spPr>
        <a:xfrm>
          <a:off x="22199600" y="176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18542</xdr:rowOff>
    </xdr:from>
    <xdr:to>
      <xdr:col>112</xdr:col>
      <xdr:colOff>38100</xdr:colOff>
      <xdr:row>104</xdr:row>
      <xdr:rowOff>120142</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2127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55626</xdr:rowOff>
    </xdr:from>
    <xdr:to>
      <xdr:col>116</xdr:col>
      <xdr:colOff>63500</xdr:colOff>
      <xdr:row>104</xdr:row>
      <xdr:rowOff>69342</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1323300" y="178864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69342</xdr:rowOff>
    </xdr:from>
    <xdr:to>
      <xdr:col>111</xdr:col>
      <xdr:colOff>177800</xdr:colOff>
      <xdr:row>104</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20434300" y="17900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34544</xdr:rowOff>
    </xdr:from>
    <xdr:to>
      <xdr:col>102</xdr:col>
      <xdr:colOff>165100</xdr:colOff>
      <xdr:row>104</xdr:row>
      <xdr:rowOff>136144</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9494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85344</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19545300" y="1790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13" name="n_1aveValue【庁舎】&#10;一人当たり面積">
          <a:extLst>
            <a:ext uri="{FF2B5EF4-FFF2-40B4-BE49-F238E27FC236}">
              <a16:creationId xmlns:a16="http://schemas.microsoft.com/office/drawing/2014/main" id="{00000000-0008-0000-0F00-00002D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14" name="n_2aveValue【庁舎】&#10;一人当たり面積">
          <a:extLst>
            <a:ext uri="{FF2B5EF4-FFF2-40B4-BE49-F238E27FC236}">
              <a16:creationId xmlns:a16="http://schemas.microsoft.com/office/drawing/2014/main" id="{00000000-0008-0000-0F00-00002E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15" name="n_3aveValue【庁舎】&#10;一人当たり面積">
          <a:extLst>
            <a:ext uri="{FF2B5EF4-FFF2-40B4-BE49-F238E27FC236}">
              <a16:creationId xmlns:a16="http://schemas.microsoft.com/office/drawing/2014/main" id="{00000000-0008-0000-0F00-00002F030000}"/>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6" name="n_4aveValue【庁舎】&#10;一人当たり面積">
          <a:extLst>
            <a:ext uri="{FF2B5EF4-FFF2-40B4-BE49-F238E27FC236}">
              <a16:creationId xmlns:a16="http://schemas.microsoft.com/office/drawing/2014/main" id="{00000000-0008-0000-0F00-000030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136669</xdr:rowOff>
    </xdr:from>
    <xdr:ext cx="469744" cy="259045"/>
    <xdr:sp macro="" textlink="">
      <xdr:nvSpPr>
        <xdr:cNvPr id="817" name="n_1mainValue【庁舎】&#10;一人当たり面積">
          <a:extLst>
            <a:ext uri="{FF2B5EF4-FFF2-40B4-BE49-F238E27FC236}">
              <a16:creationId xmlns:a16="http://schemas.microsoft.com/office/drawing/2014/main" id="{00000000-0008-0000-0F00-000031030000}"/>
            </a:ext>
          </a:extLst>
        </xdr:cNvPr>
        <xdr:cNvSpPr txBox="1"/>
      </xdr:nvSpPr>
      <xdr:spPr>
        <a:xfrm>
          <a:off x="210757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818" name="n_2mainValue【庁舎】&#10;一人当たり面積">
          <a:extLst>
            <a:ext uri="{FF2B5EF4-FFF2-40B4-BE49-F238E27FC236}">
              <a16:creationId xmlns:a16="http://schemas.microsoft.com/office/drawing/2014/main" id="{00000000-0008-0000-0F00-000032030000}"/>
            </a:ext>
          </a:extLst>
        </xdr:cNvPr>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152671</xdr:rowOff>
    </xdr:from>
    <xdr:ext cx="469744" cy="259045"/>
    <xdr:sp macro="" textlink="">
      <xdr:nvSpPr>
        <xdr:cNvPr id="819" name="n_3mainValue【庁舎】&#10;一人当たり面積">
          <a:extLst>
            <a:ext uri="{FF2B5EF4-FFF2-40B4-BE49-F238E27FC236}">
              <a16:creationId xmlns:a16="http://schemas.microsoft.com/office/drawing/2014/main" id="{00000000-0008-0000-0F00-000033030000}"/>
            </a:ext>
          </a:extLst>
        </xdr:cNvPr>
        <xdr:cNvSpPr txBox="1"/>
      </xdr:nvSpPr>
      <xdr:spPr>
        <a:xfrm>
          <a:off x="19310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有形固定資産減価償却率</a:t>
          </a:r>
          <a:r>
            <a:rPr kumimoji="1" lang="ja-JP" altLang="en-US" sz="1300">
              <a:solidFill>
                <a:sysClr val="windowText" lastClr="000000"/>
              </a:solidFill>
              <a:effectLst/>
              <a:latin typeface="+mn-lt"/>
              <a:ea typeface="+mn-ea"/>
              <a:cs typeface="+mn-cs"/>
            </a:rPr>
            <a:t>については、</a:t>
          </a:r>
          <a:r>
            <a:rPr kumimoji="1" lang="ja-JP" altLang="ja-JP" sz="1300">
              <a:solidFill>
                <a:sysClr val="windowText" lastClr="000000"/>
              </a:solidFill>
              <a:effectLst/>
              <a:latin typeface="+mn-lt"/>
              <a:ea typeface="+mn-ea"/>
              <a:cs typeface="+mn-cs"/>
            </a:rPr>
            <a:t>平成２６年度に新庁舎を建設したことにより、</a:t>
          </a:r>
          <a:r>
            <a:rPr kumimoji="1" lang="ja-JP" altLang="en-US" sz="1300">
              <a:solidFill>
                <a:sysClr val="windowText" lastClr="000000"/>
              </a:solidFill>
              <a:effectLst/>
              <a:latin typeface="+mn-lt"/>
              <a:ea typeface="+mn-ea"/>
              <a:cs typeface="+mn-cs"/>
            </a:rPr>
            <a:t>庁舎の数値</a:t>
          </a:r>
          <a:r>
            <a:rPr kumimoji="1" lang="ja-JP" altLang="ja-JP" sz="1300">
              <a:solidFill>
                <a:sysClr val="windowText" lastClr="000000"/>
              </a:solidFill>
              <a:effectLst/>
              <a:latin typeface="+mn-lt"/>
              <a:ea typeface="+mn-ea"/>
              <a:cs typeface="+mn-cs"/>
            </a:rPr>
            <a:t>が類似団体内平均値を大きく下回っている。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一人当たり数値</a:t>
          </a:r>
          <a:r>
            <a:rPr kumimoji="1" lang="ja-JP" altLang="en-US" sz="1300">
              <a:solidFill>
                <a:sysClr val="windowText" lastClr="000000"/>
              </a:solidFill>
              <a:effectLst/>
              <a:latin typeface="+mn-lt"/>
              <a:ea typeface="+mn-ea"/>
              <a:cs typeface="+mn-cs"/>
            </a:rPr>
            <a:t>について</a:t>
          </a:r>
          <a:r>
            <a:rPr kumimoji="1" lang="ja-JP" altLang="ja-JP" sz="1300">
              <a:solidFill>
                <a:sysClr val="windowText" lastClr="000000"/>
              </a:solidFill>
              <a:effectLst/>
              <a:latin typeface="+mn-lt"/>
              <a:ea typeface="+mn-ea"/>
              <a:cs typeface="+mn-cs"/>
            </a:rPr>
            <a:t>は、市民会館の一人当たり面積、一般廃棄物処理施設の一人当たり有形固定資産額が類似団体内平均値を大きく上回っている。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それぞれの施設の状況や規模などを的確に把握し、計画的な資産管理に努める。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82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82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74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財政力指数は、近年は横ばいで推移している。人口減少等による地方税の減収などから、今後も財政力指数は低調に推移すると見られる。</a:t>
          </a:r>
          <a:endParaRPr lang="ja-JP" altLang="ja-JP" sz="1400">
            <a:effectLst/>
          </a:endParaRPr>
        </a:p>
        <a:p>
          <a:r>
            <a:rPr kumimoji="1" lang="ja-JP" altLang="ja-JP" sz="1100" b="0" i="0" baseline="0">
              <a:solidFill>
                <a:schemeClr val="dk1"/>
              </a:solidFill>
              <a:effectLst/>
              <a:latin typeface="+mn-lt"/>
              <a:ea typeface="+mn-ea"/>
              <a:cs typeface="+mn-cs"/>
            </a:rPr>
            <a:t>　自主財源を安定的に確保するため、適正な課税に基づく市税の収納強化に取り組むとともに、人口減少対策及び企業誘致をはじめ地域産業の振興に取り組む。</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82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82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082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146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166370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166370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166370</xdr:rowOff>
    </xdr:from>
    <xdr:to>
      <xdr:col>15</xdr:col>
      <xdr:colOff>82550</xdr:colOff>
      <xdr:row>42</xdr:row>
      <xdr:rowOff>166370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166370</xdr:rowOff>
    </xdr:from>
    <xdr:to>
      <xdr:col>11</xdr:col>
      <xdr:colOff>31750</xdr:colOff>
      <xdr:row>42</xdr:row>
      <xdr:rowOff>166370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76835</xdr:rowOff>
    </xdr:from>
    <xdr:ext cx="762000" cy="25082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3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5080</xdr:rowOff>
    </xdr:from>
    <xdr:to>
      <xdr:col>7</xdr:col>
      <xdr:colOff>31750</xdr:colOff>
      <xdr:row>41</xdr:row>
      <xdr:rowOff>106680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116840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115570</xdr:rowOff>
    </xdr:from>
    <xdr:to>
      <xdr:col>23</xdr:col>
      <xdr:colOff>184150</xdr:colOff>
      <xdr:row>43</xdr:row>
      <xdr:rowOff>45720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87630</xdr:rowOff>
    </xdr:from>
    <xdr:ext cx="762000" cy="25082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5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115570</xdr:rowOff>
    </xdr:from>
    <xdr:to>
      <xdr:col>15</xdr:col>
      <xdr:colOff>133350</xdr:colOff>
      <xdr:row>43</xdr:row>
      <xdr:rowOff>45720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30480</xdr:rowOff>
    </xdr:from>
    <xdr:ext cx="762000" cy="25082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115570</xdr:rowOff>
    </xdr:from>
    <xdr:to>
      <xdr:col>11</xdr:col>
      <xdr:colOff>82550</xdr:colOff>
      <xdr:row>43</xdr:row>
      <xdr:rowOff>45720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30480</xdr:rowOff>
    </xdr:from>
    <xdr:ext cx="762000" cy="25082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115570</xdr:rowOff>
    </xdr:from>
    <xdr:to>
      <xdr:col>7</xdr:col>
      <xdr:colOff>31750</xdr:colOff>
      <xdr:row>43</xdr:row>
      <xdr:rowOff>45720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30480</xdr:rowOff>
    </xdr:from>
    <xdr:ext cx="762000" cy="25082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74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経常一般財源等</a:t>
          </a:r>
          <a:r>
            <a:rPr kumimoji="1" lang="ja-JP" altLang="en-US" sz="1100">
              <a:solidFill>
                <a:schemeClr val="dk1"/>
              </a:solidFill>
              <a:effectLst/>
              <a:latin typeface="+mn-lt"/>
              <a:ea typeface="+mn-ea"/>
              <a:cs typeface="+mn-cs"/>
            </a:rPr>
            <a:t>総額</a:t>
          </a:r>
          <a:r>
            <a:rPr kumimoji="1" lang="ja-JP" altLang="ja-JP" sz="1100">
              <a:solidFill>
                <a:schemeClr val="dk1"/>
              </a:solidFill>
              <a:effectLst/>
              <a:latin typeface="+mn-lt"/>
              <a:ea typeface="+mn-ea"/>
              <a:cs typeface="+mn-cs"/>
            </a:rPr>
            <a:t>は、子ども・子育て支援臨時交付金の交付により地方特例交付金等が49,515千円の増、普通交付税が130,304千円の増と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、全体</a:t>
          </a:r>
          <a:r>
            <a:rPr kumimoji="1" lang="ja-JP" altLang="ja-JP" sz="1100">
              <a:solidFill>
                <a:sysClr val="windowText" lastClr="000000"/>
              </a:solidFill>
              <a:effectLst/>
              <a:latin typeface="+mn-lt"/>
              <a:ea typeface="+mn-ea"/>
              <a:cs typeface="+mn-cs"/>
            </a:rPr>
            <a:t>で172,913千円</a:t>
          </a:r>
          <a:r>
            <a:rPr kumimoji="1" lang="ja-JP" altLang="en-US" sz="1100">
              <a:solidFill>
                <a:sysClr val="windowText" lastClr="000000"/>
              </a:solidFill>
              <a:effectLst/>
              <a:latin typeface="+mn-lt"/>
              <a:ea typeface="+mn-ea"/>
              <a:cs typeface="+mn-cs"/>
            </a:rPr>
            <a:t>の増</a:t>
          </a:r>
          <a:r>
            <a:rPr kumimoji="1" lang="ja-JP" altLang="ja-JP" sz="1100">
              <a:solidFill>
                <a:schemeClr val="dk1"/>
              </a:solidFill>
              <a:effectLst/>
              <a:latin typeface="+mn-lt"/>
              <a:ea typeface="+mn-ea"/>
              <a:cs typeface="+mn-cs"/>
            </a:rPr>
            <a:t>となった。臨時財政対策債は、120,400千円</a:t>
          </a:r>
          <a:r>
            <a:rPr kumimoji="1" lang="ja-JP" altLang="en-US" sz="1100">
              <a:solidFill>
                <a:schemeClr val="dk1"/>
              </a:solidFill>
              <a:effectLst/>
              <a:latin typeface="+mn-lt"/>
              <a:ea typeface="+mn-ea"/>
              <a:cs typeface="+mn-cs"/>
            </a:rPr>
            <a:t>の減であった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経常経費充当一般財源等は、物件費が10,816千円の減、維持補修費が41,540千円の減となったが、人件費が21,378千円の増</a:t>
          </a:r>
          <a:r>
            <a:rPr kumimoji="1" lang="ja-JP" altLang="en-US" sz="1100">
              <a:solidFill>
                <a:schemeClr val="dk1"/>
              </a:solidFill>
              <a:effectLst/>
              <a:latin typeface="+mn-lt"/>
              <a:ea typeface="+mn-ea"/>
              <a:cs typeface="+mn-cs"/>
            </a:rPr>
            <a:t>、繰出金が49,090千円の増となり、</a:t>
          </a:r>
          <a:r>
            <a:rPr kumimoji="1" lang="ja-JP" altLang="ja-JP" sz="1100">
              <a:solidFill>
                <a:schemeClr val="dk1"/>
              </a:solidFill>
              <a:effectLst/>
              <a:latin typeface="+mn-lt"/>
              <a:ea typeface="+mn-ea"/>
              <a:cs typeface="+mn-cs"/>
            </a:rPr>
            <a:t>全体では38,497千円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この結果、前年度比で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98.6</a:t>
          </a:r>
          <a:r>
            <a:rPr kumimoji="1" lang="ja-JP" altLang="ja-JP" sz="1100">
              <a:solidFill>
                <a:schemeClr val="dk1"/>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82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166370</xdr:rowOff>
    </xdr:from>
    <xdr:to>
      <xdr:col>23</xdr:col>
      <xdr:colOff>133350</xdr:colOff>
      <xdr:row>65</xdr:row>
      <xdr:rowOff>143510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114935</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143510</xdr:rowOff>
    </xdr:from>
    <xdr:to>
      <xdr:col>24</xdr:col>
      <xdr:colOff>12700</xdr:colOff>
      <xdr:row>65</xdr:row>
      <xdr:rowOff>143510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80645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166370</xdr:rowOff>
    </xdr:from>
    <xdr:to>
      <xdr:col>24</xdr:col>
      <xdr:colOff>12700</xdr:colOff>
      <xdr:row>58</xdr:row>
      <xdr:rowOff>166370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167640</xdr:rowOff>
    </xdr:from>
    <xdr:to>
      <xdr:col>23</xdr:col>
      <xdr:colOff>133350</xdr:colOff>
      <xdr:row>64</xdr:row>
      <xdr:rowOff>635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89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5080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160020</xdr:rowOff>
    </xdr:from>
    <xdr:to>
      <xdr:col>23</xdr:col>
      <xdr:colOff>184150</xdr:colOff>
      <xdr:row>62</xdr:row>
      <xdr:rowOff>90170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xdr:rowOff>
    </xdr:from>
    <xdr:to>
      <xdr:col>19</xdr:col>
      <xdr:colOff>133350</xdr:colOff>
      <xdr:row>64</xdr:row>
      <xdr:rowOff>10160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734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126365</xdr:rowOff>
    </xdr:from>
    <xdr:to>
      <xdr:col>19</xdr:col>
      <xdr:colOff>184150</xdr:colOff>
      <xdr:row>62</xdr:row>
      <xdr:rowOff>56515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66675</xdr:rowOff>
    </xdr:from>
    <xdr:ext cx="736600" cy="25082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6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6350</xdr:rowOff>
    </xdr:from>
    <xdr:to>
      <xdr:col>15</xdr:col>
      <xdr:colOff>82550</xdr:colOff>
      <xdr:row>64</xdr:row>
      <xdr:rowOff>10160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9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132080</xdr:rowOff>
    </xdr:from>
    <xdr:to>
      <xdr:col>15</xdr:col>
      <xdr:colOff>133350</xdr:colOff>
      <xdr:row>62</xdr:row>
      <xdr:rowOff>61595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71755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36830</xdr:rowOff>
    </xdr:from>
    <xdr:to>
      <xdr:col>11</xdr:col>
      <xdr:colOff>31750</xdr:colOff>
      <xdr:row>64</xdr:row>
      <xdr:rowOff>6350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3818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27940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133985</xdr:rowOff>
    </xdr:from>
    <xdr:to>
      <xdr:col>7</xdr:col>
      <xdr:colOff>31750</xdr:colOff>
      <xdr:row>61</xdr:row>
      <xdr:rowOff>64135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74930</xdr:rowOff>
    </xdr:from>
    <xdr:ext cx="762000" cy="2514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0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82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8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82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82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184150</xdr:colOff>
      <xdr:row>64</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88900</xdr:rowOff>
    </xdr:from>
    <xdr:ext cx="762000" cy="25082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902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121285</xdr:rowOff>
    </xdr:from>
    <xdr:to>
      <xdr:col>19</xdr:col>
      <xdr:colOff>184150</xdr:colOff>
      <xdr:row>64</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36195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08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130810</xdr:rowOff>
    </xdr:from>
    <xdr:to>
      <xdr:col>15</xdr:col>
      <xdr:colOff>133350</xdr:colOff>
      <xdr:row>64</xdr:row>
      <xdr:rowOff>60960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45720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1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126365</xdr:rowOff>
    </xdr:from>
    <xdr:to>
      <xdr:col>11</xdr:col>
      <xdr:colOff>82550</xdr:colOff>
      <xdr:row>64</xdr:row>
      <xdr:rowOff>56515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41275</xdr:rowOff>
    </xdr:from>
    <xdr:ext cx="762000" cy="25082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14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157480</xdr:rowOff>
    </xdr:from>
    <xdr:to>
      <xdr:col>7</xdr:col>
      <xdr:colOff>31750</xdr:colOff>
      <xdr:row>63</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72390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7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74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[181,565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類似団体平均に比べ高くなっているのは、市村合併により一部事務組合（消防組合）の職員が加算されたことが主な要因である。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は、人件費が福井しあわせ元気国体に対応するために採用した任期付き職員の退職により減額、維持補修費が暖冬により減額となったが、物件費については、国民休養地の管理を指定管理制度から委託に変更したことや消費税増税に伴いプレミアム付商品券事業を実施したことにより、増額となった。</a:t>
          </a:r>
          <a:endParaRPr lang="ja-JP" altLang="ja-JP" sz="1400">
            <a:effectLst/>
          </a:endParaRPr>
        </a:p>
        <a:p>
          <a:r>
            <a:rPr kumimoji="1" lang="ja-JP" altLang="ja-JP" sz="1100" b="0" i="0" baseline="0">
              <a:solidFill>
                <a:schemeClr val="dk1"/>
              </a:solidFill>
              <a:effectLst/>
              <a:latin typeface="+mn-lt"/>
              <a:ea typeface="+mn-ea"/>
              <a:cs typeface="+mn-cs"/>
            </a:rPr>
            <a:t>　この結果、人口１人当たり人件費・物件費等決算額が802円増となった。</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082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82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153035</xdr:rowOff>
    </xdr:from>
    <xdr:to>
      <xdr:col>23</xdr:col>
      <xdr:colOff>133350</xdr:colOff>
      <xdr:row>89</xdr:row>
      <xdr:rowOff>158115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130175</xdr:rowOff>
    </xdr:from>
    <xdr:ext cx="762000" cy="25908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158115</xdr:rowOff>
    </xdr:from>
    <xdr:to>
      <xdr:col>24</xdr:col>
      <xdr:colOff>12700</xdr:colOff>
      <xdr:row>89</xdr:row>
      <xdr:rowOff>158115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67945</xdr:rowOff>
    </xdr:from>
    <xdr:ext cx="762000" cy="2584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153035</xdr:rowOff>
    </xdr:from>
    <xdr:to>
      <xdr:col>24</xdr:col>
      <xdr:colOff>12700</xdr:colOff>
      <xdr:row>80</xdr:row>
      <xdr:rowOff>153035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87630</xdr:rowOff>
    </xdr:from>
    <xdr:to>
      <xdr:col>23</xdr:col>
      <xdr:colOff>133350</xdr:colOff>
      <xdr:row>85</xdr:row>
      <xdr:rowOff>95250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608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46355</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29845</xdr:rowOff>
    </xdr:from>
    <xdr:to>
      <xdr:col>23</xdr:col>
      <xdr:colOff>184150</xdr:colOff>
      <xdr:row>83</xdr:row>
      <xdr:rowOff>132080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87630</xdr:rowOff>
    </xdr:from>
    <xdr:to>
      <xdr:col>19</xdr:col>
      <xdr:colOff>133350</xdr:colOff>
      <xdr:row>86</xdr:row>
      <xdr:rowOff>119380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66088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150495</xdr:rowOff>
    </xdr:from>
    <xdr:to>
      <xdr:col>19</xdr:col>
      <xdr:colOff>184150</xdr:colOff>
      <xdr:row>83</xdr:row>
      <xdr:rowOff>80645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90805</xdr:rowOff>
    </xdr:from>
    <xdr:ext cx="736600" cy="2584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64770</xdr:rowOff>
    </xdr:from>
    <xdr:to>
      <xdr:col>15</xdr:col>
      <xdr:colOff>82550</xdr:colOff>
      <xdr:row>86</xdr:row>
      <xdr:rowOff>119380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3802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4445</xdr:rowOff>
    </xdr:from>
    <xdr:to>
      <xdr:col>15</xdr:col>
      <xdr:colOff>133350</xdr:colOff>
      <xdr:row>83</xdr:row>
      <xdr:rowOff>106045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116205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85</xdr:row>
      <xdr:rowOff>23495</xdr:rowOff>
    </xdr:from>
    <xdr:to>
      <xdr:col>11</xdr:col>
      <xdr:colOff>31750</xdr:colOff>
      <xdr:row>85</xdr:row>
      <xdr:rowOff>64770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967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140970</xdr:rowOff>
    </xdr:from>
    <xdr:to>
      <xdr:col>11</xdr:col>
      <xdr:colOff>82550</xdr:colOff>
      <xdr:row>83</xdr:row>
      <xdr:rowOff>71120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81280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3810</xdr:rowOff>
    </xdr:from>
    <xdr:to>
      <xdr:col>7</xdr:col>
      <xdr:colOff>31750</xdr:colOff>
      <xdr:row>83</xdr:row>
      <xdr:rowOff>105410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115570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85</xdr:row>
      <xdr:rowOff>44450</xdr:rowOff>
    </xdr:from>
    <xdr:to>
      <xdr:col>23</xdr:col>
      <xdr:colOff>184150</xdr:colOff>
      <xdr:row>85</xdr:row>
      <xdr:rowOff>146050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16510</xdr:rowOff>
    </xdr:from>
    <xdr:ext cx="762000"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36830</xdr:rowOff>
    </xdr:from>
    <xdr:to>
      <xdr:col>19</xdr:col>
      <xdr:colOff>184150</xdr:colOff>
      <xdr:row>85</xdr:row>
      <xdr:rowOff>138430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123190</xdr:rowOff>
    </xdr:from>
    <xdr:ext cx="736600" cy="25082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964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86</xdr:row>
      <xdr:rowOff>68580</xdr:rowOff>
    </xdr:from>
    <xdr:to>
      <xdr:col>15</xdr:col>
      <xdr:colOff>133350</xdr:colOff>
      <xdr:row>86</xdr:row>
      <xdr:rowOff>170180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8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154940</xdr:rowOff>
    </xdr:from>
    <xdr:ext cx="762000" cy="2514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9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85</xdr:row>
      <xdr:rowOff>13970</xdr:rowOff>
    </xdr:from>
    <xdr:to>
      <xdr:col>11</xdr:col>
      <xdr:colOff>82550</xdr:colOff>
      <xdr:row>85</xdr:row>
      <xdr:rowOff>115570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100330</xdr:rowOff>
    </xdr:from>
    <xdr:ext cx="762000" cy="25082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73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178,444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144145</xdr:rowOff>
    </xdr:from>
    <xdr:to>
      <xdr:col>7</xdr:col>
      <xdr:colOff>31750</xdr:colOff>
      <xdr:row>85</xdr:row>
      <xdr:rowOff>74930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59055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74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年度は職員分布が変わったことに起因し</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ポイント低くなった。これまでも給与の適正化に努めてきており、類似団体平均よりも低い状況が続いている。今後も人事評価制度に基づいた昇給制度等により給与の適正化に努める。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082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82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90</xdr:row>
      <xdr:rowOff>122555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146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66040</xdr:rowOff>
    </xdr:from>
    <xdr:to>
      <xdr:col>81</xdr:col>
      <xdr:colOff>44450</xdr:colOff>
      <xdr:row>85</xdr:row>
      <xdr:rowOff>83185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392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83185</xdr:rowOff>
    </xdr:from>
    <xdr:to>
      <xdr:col>77</xdr:col>
      <xdr:colOff>44450</xdr:colOff>
      <xdr:row>85</xdr:row>
      <xdr:rowOff>83185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56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85</xdr:row>
      <xdr:rowOff>83185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32915"/>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31115</xdr:rowOff>
    </xdr:from>
    <xdr:to>
      <xdr:col>68</xdr:col>
      <xdr:colOff>152400</xdr:colOff>
      <xdr:row>84</xdr:row>
      <xdr:rowOff>133985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3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170815</xdr:rowOff>
    </xdr:from>
    <xdr:ext cx="762000" cy="2584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67310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31750</xdr:rowOff>
    </xdr:from>
    <xdr:ext cx="762000" cy="25082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335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32385</xdr:rowOff>
    </xdr:from>
    <xdr:to>
      <xdr:col>77</xdr:col>
      <xdr:colOff>95250</xdr:colOff>
      <xdr:row>85</xdr:row>
      <xdr:rowOff>133985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144145</xdr:rowOff>
    </xdr:from>
    <xdr:ext cx="736600" cy="25082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74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32385</xdr:rowOff>
    </xdr:from>
    <xdr:to>
      <xdr:col>73</xdr:col>
      <xdr:colOff>44450</xdr:colOff>
      <xdr:row>85</xdr:row>
      <xdr:rowOff>133985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144145</xdr:rowOff>
    </xdr:from>
    <xdr:ext cx="762000" cy="25082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74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151765</xdr:rowOff>
    </xdr:from>
    <xdr:to>
      <xdr:col>68</xdr:col>
      <xdr:colOff>203200</xdr:colOff>
      <xdr:row>84</xdr:row>
      <xdr:rowOff>81915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92075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83185</xdr:rowOff>
    </xdr:from>
    <xdr:to>
      <xdr:col>64</xdr:col>
      <xdr:colOff>152400</xdr:colOff>
      <xdr:row>85</xdr:row>
      <xdr:rowOff>13335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23495</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745"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年の市村合併</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一部事務組合（消防組合）</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加算され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平均を上回</a:t>
          </a:r>
          <a:r>
            <a:rPr kumimoji="1" lang="ja-JP" altLang="en-US" sz="1100" b="0" i="0" baseline="0">
              <a:solidFill>
                <a:schemeClr val="dk1"/>
              </a:solidFill>
              <a:effectLst/>
              <a:latin typeface="+mn-lt"/>
              <a:ea typeface="+mn-ea"/>
              <a:cs typeface="+mn-cs"/>
            </a:rPr>
            <a:t>って</a:t>
          </a:r>
          <a:r>
            <a:rPr kumimoji="1" lang="ja-JP" altLang="ja-JP" sz="1100" b="0" i="0" baseline="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併せて本市の地域的特性に応じた職員配置などにより</a:t>
          </a:r>
          <a:r>
            <a:rPr kumimoji="1" lang="ja-JP" altLang="en-US" sz="1100">
              <a:solidFill>
                <a:schemeClr val="dk1"/>
              </a:solidFill>
              <a:effectLst/>
              <a:latin typeface="+mn-lt"/>
              <a:ea typeface="+mn-ea"/>
              <a:cs typeface="+mn-cs"/>
            </a:rPr>
            <a:t>数値が高くなっている。引き続き</a:t>
          </a:r>
          <a:r>
            <a:rPr kumimoji="1" lang="ja-JP" altLang="en-US" sz="1100" b="0" i="0" baseline="0">
              <a:solidFill>
                <a:schemeClr val="dk1"/>
              </a:solidFill>
              <a:effectLst/>
              <a:latin typeface="+mn-lt"/>
              <a:ea typeface="+mn-ea"/>
              <a:cs typeface="+mn-cs"/>
            </a:rPr>
            <a:t>定員</a:t>
          </a:r>
          <a:r>
            <a:rPr kumimoji="1" lang="ja-JP" altLang="ja-JP" sz="1100" b="0" i="0" baseline="0">
              <a:solidFill>
                <a:schemeClr val="dk1"/>
              </a:solidFill>
              <a:effectLst/>
              <a:latin typeface="+mn-lt"/>
              <a:ea typeface="+mn-ea"/>
              <a:cs typeface="+mn-cs"/>
            </a:rPr>
            <a:t>適正化計画をもとに、定員の適正化に努める。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082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133985</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25400</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48895</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133985</xdr:rowOff>
    </xdr:from>
    <xdr:to>
      <xdr:col>81</xdr:col>
      <xdr:colOff>133350</xdr:colOff>
      <xdr:row>58</xdr:row>
      <xdr:rowOff>133985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25400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7597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10160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3175</xdr:rowOff>
    </xdr:from>
    <xdr:to>
      <xdr:col>77</xdr:col>
      <xdr:colOff>44450</xdr:colOff>
      <xdr:row>64</xdr:row>
      <xdr:rowOff>56515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7597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127000</xdr:rowOff>
    </xdr:from>
    <xdr:to>
      <xdr:col>77</xdr:col>
      <xdr:colOff>95250</xdr:colOff>
      <xdr:row>62</xdr:row>
      <xdr:rowOff>57150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67310</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52070</xdr:rowOff>
    </xdr:from>
    <xdr:to>
      <xdr:col>72</xdr:col>
      <xdr:colOff>203200</xdr:colOff>
      <xdr:row>64</xdr:row>
      <xdr:rowOff>56515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24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59055</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171450</xdr:rowOff>
    </xdr:from>
    <xdr:to>
      <xdr:col>68</xdr:col>
      <xdr:colOff>152400</xdr:colOff>
      <xdr:row>64</xdr:row>
      <xdr:rowOff>52070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728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59055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149860</xdr:rowOff>
    </xdr:from>
    <xdr:to>
      <xdr:col>64</xdr:col>
      <xdr:colOff>152400</xdr:colOff>
      <xdr:row>62</xdr:row>
      <xdr:rowOff>80010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90170</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82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82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82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82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82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146050</xdr:rowOff>
    </xdr:from>
    <xdr:to>
      <xdr:col>81</xdr:col>
      <xdr:colOff>95250</xdr:colOff>
      <xdr:row>64</xdr:row>
      <xdr:rowOff>76200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118110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123825</xdr:rowOff>
    </xdr:from>
    <xdr:to>
      <xdr:col>77</xdr:col>
      <xdr:colOff>95250</xdr:colOff>
      <xdr:row>64</xdr:row>
      <xdr:rowOff>53975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38735</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1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6350</xdr:rowOff>
    </xdr:from>
    <xdr:to>
      <xdr:col>73</xdr:col>
      <xdr:colOff>44450</xdr:colOff>
      <xdr:row>64</xdr:row>
      <xdr:rowOff>107315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92075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6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635</xdr:rowOff>
    </xdr:from>
    <xdr:to>
      <xdr:col>68</xdr:col>
      <xdr:colOff>203200</xdr:colOff>
      <xdr:row>64</xdr:row>
      <xdr:rowOff>102235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86995</xdr:rowOff>
    </xdr:from>
    <xdr:ext cx="762000" cy="25082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59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120650</xdr:rowOff>
    </xdr:from>
    <xdr:to>
      <xdr:col>64</xdr:col>
      <xdr:colOff>152400</xdr:colOff>
      <xdr:row>64</xdr:row>
      <xdr:rowOff>50800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35560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0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74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050" b="0" i="0" baseline="0">
              <a:solidFill>
                <a:schemeClr val="dk1"/>
              </a:solidFill>
              <a:effectLst/>
              <a:latin typeface="+mn-lt"/>
              <a:ea typeface="+mn-ea"/>
              <a:cs typeface="+mn-cs"/>
            </a:rPr>
            <a:t>　一般会計の借入額をできる限り抑えてきたこと、下水道事業の進捗が途上であるため公営企業債の負担が比較的小さいことから、類似団体平均と比べて低くなっている。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令和元年度は、普通交付税が増額となったことから標準財政規模は増加したが、元利償還金と下水道事業に係る準元利償還金が増額となったことから、単年度の実質公債費比率は1.0</a:t>
          </a:r>
          <a:r>
            <a:rPr kumimoji="1" lang="ja-JP" altLang="ja-JP" sz="1050">
              <a:solidFill>
                <a:schemeClr val="dk1"/>
              </a:solidFill>
              <a:effectLst/>
              <a:latin typeface="+mn-lt"/>
              <a:ea typeface="+mn-ea"/>
              <a:cs typeface="+mn-cs"/>
            </a:rPr>
            <a:t>ポイント増加</a:t>
          </a:r>
          <a:r>
            <a:rPr kumimoji="1" lang="ja-JP" altLang="en-US" sz="1050" b="0" i="0" baseline="0">
              <a:solidFill>
                <a:schemeClr val="dk1"/>
              </a:solidFill>
              <a:effectLst/>
              <a:latin typeface="+mn-lt"/>
              <a:ea typeface="+mn-ea"/>
              <a:cs typeface="+mn-cs"/>
            </a:rPr>
            <a:t>、</a:t>
          </a:r>
          <a:r>
            <a:rPr kumimoji="1" lang="en-US" altLang="ja-JP" sz="1050" b="0" i="0" baseline="0">
              <a:solidFill>
                <a:schemeClr val="dk1"/>
              </a:solidFill>
              <a:effectLst/>
              <a:latin typeface="+mn-lt"/>
              <a:ea typeface="+mn-ea"/>
              <a:cs typeface="+mn-cs"/>
            </a:rPr>
            <a:t>3</a:t>
          </a:r>
          <a:r>
            <a:rPr kumimoji="1" lang="ja-JP" altLang="en-US" sz="1050" b="0" i="0" baseline="0">
              <a:solidFill>
                <a:schemeClr val="dk1"/>
              </a:solidFill>
              <a:effectLst/>
              <a:latin typeface="+mn-lt"/>
              <a:ea typeface="+mn-ea"/>
              <a:cs typeface="+mn-cs"/>
            </a:rPr>
            <a:t>か年平均で</a:t>
          </a:r>
          <a:r>
            <a:rPr kumimoji="1" lang="en-US" altLang="ja-JP" sz="1050" b="0" i="0" baseline="0">
              <a:solidFill>
                <a:schemeClr val="dk1"/>
              </a:solidFill>
              <a:effectLst/>
              <a:latin typeface="+mn-lt"/>
              <a:ea typeface="+mn-ea"/>
              <a:cs typeface="+mn-cs"/>
            </a:rPr>
            <a:t>8.4</a:t>
          </a:r>
          <a:r>
            <a:rPr kumimoji="1" lang="ja-JP" altLang="en-US" sz="1050" b="0" i="0" baseline="0">
              <a:solidFill>
                <a:schemeClr val="dk1"/>
              </a:solidFill>
              <a:effectLst/>
              <a:latin typeface="+mn-lt"/>
              <a:ea typeface="+mn-ea"/>
              <a:cs typeface="+mn-cs"/>
            </a:rPr>
            <a:t>％となった。</a:t>
          </a:r>
          <a:endParaRPr kumimoji="1" lang="ja-JP" altLang="en-US" sz="1300">
            <a:latin typeface="ＭＳ Ｐゴシック"/>
            <a:ea typeface="ＭＳ Ｐゴシック"/>
          </a:endParaRPr>
        </a:p>
        <a:p>
          <a:pPr eaLnBrk="1" fontAlgn="auto" latinLnBrk="0" hangingPunct="1"/>
          <a:r>
            <a:rPr kumimoji="1" lang="ja-JP" altLang="ja-JP" sz="1050" b="0" i="0" baseline="0">
              <a:solidFill>
                <a:schemeClr val="dk1"/>
              </a:solidFill>
              <a:effectLst/>
              <a:latin typeface="+mn-lt"/>
              <a:ea typeface="+mn-ea"/>
              <a:cs typeface="+mn-cs"/>
            </a:rPr>
            <a:t>　今後</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普通交付税</a:t>
          </a:r>
          <a:r>
            <a:rPr kumimoji="1" lang="ja-JP" altLang="en-US" sz="1050" b="0" i="0" baseline="0">
              <a:solidFill>
                <a:schemeClr val="dk1"/>
              </a:solidFill>
              <a:effectLst/>
              <a:latin typeface="+mn-lt"/>
              <a:ea typeface="+mn-ea"/>
              <a:cs typeface="+mn-cs"/>
            </a:rPr>
            <a:t>など</a:t>
          </a:r>
          <a:r>
            <a:rPr kumimoji="1" lang="ja-JP" altLang="ja-JP" sz="1050" b="0" i="0" baseline="0">
              <a:solidFill>
                <a:schemeClr val="dk1"/>
              </a:solidFill>
              <a:effectLst/>
              <a:latin typeface="+mn-lt"/>
              <a:ea typeface="+mn-ea"/>
              <a:cs typeface="+mn-cs"/>
            </a:rPr>
            <a:t>の</a:t>
          </a:r>
          <a:r>
            <a:rPr kumimoji="1" lang="ja-JP" altLang="en-US" sz="1050" b="0" i="0" baseline="0">
              <a:solidFill>
                <a:schemeClr val="dk1"/>
              </a:solidFill>
              <a:effectLst/>
              <a:latin typeface="+mn-lt"/>
              <a:ea typeface="+mn-ea"/>
              <a:cs typeface="+mn-cs"/>
            </a:rPr>
            <a:t>減額</a:t>
          </a:r>
          <a:r>
            <a:rPr kumimoji="1" lang="ja-JP" altLang="ja-JP" sz="1050" b="0" i="0" baseline="0">
              <a:solidFill>
                <a:schemeClr val="dk1"/>
              </a:solidFill>
              <a:effectLst/>
              <a:latin typeface="+mn-lt"/>
              <a:ea typeface="+mn-ea"/>
              <a:cs typeface="+mn-cs"/>
            </a:rPr>
            <a:t>が見込まれるため、償還額の平準化に努め、比率の急激な上昇を抑える。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082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82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147955</xdr:rowOff>
    </xdr:from>
    <xdr:to>
      <xdr:col>81</xdr:col>
      <xdr:colOff>44450</xdr:colOff>
      <xdr:row>43</xdr:row>
      <xdr:rowOff>151765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123825</xdr:rowOff>
    </xdr:from>
    <xdr:ext cx="762000" cy="25082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6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151765</xdr:rowOff>
    </xdr:from>
    <xdr:to>
      <xdr:col>81</xdr:col>
      <xdr:colOff>133350</xdr:colOff>
      <xdr:row>43</xdr:row>
      <xdr:rowOff>151765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63500</xdr:rowOff>
    </xdr:from>
    <xdr:ext cx="762000" cy="251460"/>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2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147955</xdr:rowOff>
    </xdr:from>
    <xdr:to>
      <xdr:col>81</xdr:col>
      <xdr:colOff>133350</xdr:colOff>
      <xdr:row>35</xdr:row>
      <xdr:rowOff>147955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137795</xdr:rowOff>
    </xdr:from>
    <xdr:to>
      <xdr:col>81</xdr:col>
      <xdr:colOff>44450</xdr:colOff>
      <xdr:row>39</xdr:row>
      <xdr:rowOff>169545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2434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155575</xdr:rowOff>
    </xdr:from>
    <xdr:ext cx="762000" cy="25082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21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113665</xdr:rowOff>
    </xdr:from>
    <xdr:to>
      <xdr:col>77</xdr:col>
      <xdr:colOff>44450</xdr:colOff>
      <xdr:row>39</xdr:row>
      <xdr:rowOff>137795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8002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122555</xdr:rowOff>
    </xdr:from>
    <xdr:ext cx="736600" cy="25082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5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113665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4370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138430</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635</xdr:rowOff>
    </xdr:from>
    <xdr:to>
      <xdr:col>68</xdr:col>
      <xdr:colOff>152400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6871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162560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92075</xdr:rowOff>
    </xdr:from>
    <xdr:to>
      <xdr:col>64</xdr:col>
      <xdr:colOff>152400</xdr:colOff>
      <xdr:row>41</xdr:row>
      <xdr:rowOff>22225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6985</xdr:rowOff>
    </xdr:from>
    <xdr:ext cx="762000" cy="25082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4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118745</xdr:rowOff>
    </xdr:from>
    <xdr:to>
      <xdr:col>81</xdr:col>
      <xdr:colOff>95250</xdr:colOff>
      <xdr:row>40</xdr:row>
      <xdr:rowOff>48895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135255</xdr:rowOff>
    </xdr:from>
    <xdr:ext cx="762000" cy="25082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0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86995</xdr:rowOff>
    </xdr:from>
    <xdr:to>
      <xdr:col>77</xdr:col>
      <xdr:colOff>95250</xdr:colOff>
      <xdr:row>40</xdr:row>
      <xdr:rowOff>17780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63500</xdr:rowOff>
    </xdr:from>
    <xdr:to>
      <xdr:col>73</xdr:col>
      <xdr:colOff>44450</xdr:colOff>
      <xdr:row>39</xdr:row>
      <xdr:rowOff>164465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3175</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1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121285</xdr:rowOff>
    </xdr:from>
    <xdr:to>
      <xdr:col>64</xdr:col>
      <xdr:colOff>152400</xdr:colOff>
      <xdr:row>39</xdr:row>
      <xdr:rowOff>52070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61595</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0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745" cy="3587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産業団地整備に伴う土地開発公社への負担見込額や公共下水道事業の進捗に伴う公共下水道債の現在高が増加したが、農業集落排水事業債の現在高の減少による公営企業債等繰入見込額と広域行政事務組合のゴミ処理施設に係る地方債残高の減少により、</a:t>
          </a:r>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減少したこと</a:t>
          </a:r>
          <a:r>
            <a:rPr kumimoji="1" lang="ja-JP" altLang="en-US" sz="1100" b="0" i="0" baseline="0">
              <a:solidFill>
                <a:schemeClr val="dk1"/>
              </a:solidFill>
              <a:effectLst/>
              <a:latin typeface="+mn-lt"/>
              <a:ea typeface="+mn-ea"/>
              <a:cs typeface="+mn-cs"/>
            </a:rPr>
            <a:t>から、将</a:t>
          </a:r>
          <a:r>
            <a:rPr kumimoji="1" lang="ja-JP" altLang="ja-JP" sz="1100" b="0" i="0" baseline="0">
              <a:solidFill>
                <a:schemeClr val="dk1"/>
              </a:solidFill>
              <a:effectLst/>
              <a:latin typeface="+mn-lt"/>
              <a:ea typeface="+mn-ea"/>
              <a:cs typeface="+mn-cs"/>
            </a:rPr>
            <a:t>来負担比率は</a:t>
          </a:r>
          <a:r>
            <a:rPr kumimoji="1" lang="ja-JP" altLang="en-US" sz="1100" b="0" i="0" baseline="0">
              <a:solidFill>
                <a:schemeClr val="dk1"/>
              </a:solidFill>
              <a:effectLst/>
              <a:latin typeface="+mn-lt"/>
              <a:ea typeface="+mn-ea"/>
              <a:cs typeface="+mn-cs"/>
            </a:rPr>
            <a:t>前年度と比較して3.9</a:t>
          </a:r>
          <a:r>
            <a:rPr kumimoji="1" lang="ja-JP" altLang="ja-JP" sz="110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082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3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147955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1460"/>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147955</xdr:rowOff>
    </xdr:from>
    <xdr:to>
      <xdr:col>81</xdr:col>
      <xdr:colOff>133350</xdr:colOff>
      <xdr:row>22</xdr:row>
      <xdr:rowOff>147955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17780</xdr:rowOff>
    </xdr:from>
    <xdr:to>
      <xdr:col>81</xdr:col>
      <xdr:colOff>44450</xdr:colOff>
      <xdr:row>16</xdr:row>
      <xdr:rowOff>48895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609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120650</xdr:rowOff>
    </xdr:from>
    <xdr:ext cx="762000" cy="251460"/>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92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147955</xdr:rowOff>
    </xdr:from>
    <xdr:to>
      <xdr:col>81</xdr:col>
      <xdr:colOff>95250</xdr:colOff>
      <xdr:row>16</xdr:row>
      <xdr:rowOff>78105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47625</xdr:rowOff>
    </xdr:from>
    <xdr:to>
      <xdr:col>77</xdr:col>
      <xdr:colOff>44450</xdr:colOff>
      <xdr:row>16</xdr:row>
      <xdr:rowOff>48895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7908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635</xdr:rowOff>
    </xdr:from>
    <xdr:to>
      <xdr:col>77</xdr:col>
      <xdr:colOff>95250</xdr:colOff>
      <xdr:row>16</xdr:row>
      <xdr:rowOff>102235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86995</xdr:rowOff>
    </xdr:from>
    <xdr:ext cx="736600" cy="25082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301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150495</xdr:rowOff>
    </xdr:from>
    <xdr:to>
      <xdr:col>72</xdr:col>
      <xdr:colOff>203200</xdr:colOff>
      <xdr:row>16</xdr:row>
      <xdr:rowOff>47625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7222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22225</xdr:rowOff>
    </xdr:from>
    <xdr:to>
      <xdr:col>73</xdr:col>
      <xdr:colOff>44450</xdr:colOff>
      <xdr:row>16</xdr:row>
      <xdr:rowOff>123825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109220</xdr:rowOff>
    </xdr:from>
    <xdr:ext cx="762000" cy="25146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52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99695</xdr:rowOff>
    </xdr:from>
    <xdr:to>
      <xdr:col>68</xdr:col>
      <xdr:colOff>152400</xdr:colOff>
      <xdr:row>15</xdr:row>
      <xdr:rowOff>150495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67144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168910</xdr:rowOff>
    </xdr:from>
    <xdr:to>
      <xdr:col>68</xdr:col>
      <xdr:colOff>203200</xdr:colOff>
      <xdr:row>16</xdr:row>
      <xdr:rowOff>99060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83820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2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33655</xdr:rowOff>
    </xdr:from>
    <xdr:to>
      <xdr:col>64</xdr:col>
      <xdr:colOff>152400</xdr:colOff>
      <xdr:row>16</xdr:row>
      <xdr:rowOff>135255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120650</xdr:rowOff>
    </xdr:from>
    <xdr:ext cx="762000" cy="25146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63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138430</xdr:rowOff>
    </xdr:from>
    <xdr:to>
      <xdr:col>81</xdr:col>
      <xdr:colOff>95250</xdr:colOff>
      <xdr:row>16</xdr:row>
      <xdr:rowOff>68580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154940</xdr:rowOff>
    </xdr:from>
    <xdr:ext cx="762000" cy="251460"/>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55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169545</xdr:rowOff>
    </xdr:from>
    <xdr:to>
      <xdr:col>77</xdr:col>
      <xdr:colOff>95250</xdr:colOff>
      <xdr:row>16</xdr:row>
      <xdr:rowOff>99695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109855</xdr:rowOff>
    </xdr:from>
    <xdr:ext cx="736600" cy="25082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5101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168275</xdr:rowOff>
    </xdr:from>
    <xdr:to>
      <xdr:col>73</xdr:col>
      <xdr:colOff>44450</xdr:colOff>
      <xdr:row>16</xdr:row>
      <xdr:rowOff>98425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109220</xdr:rowOff>
    </xdr:from>
    <xdr:ext cx="762000" cy="25146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09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99695</xdr:rowOff>
    </xdr:from>
    <xdr:to>
      <xdr:col>68</xdr:col>
      <xdr:colOff>203200</xdr:colOff>
      <xdr:row>16</xdr:row>
      <xdr:rowOff>29845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40640</xdr:rowOff>
    </xdr:from>
    <xdr:ext cx="762000" cy="25146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440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48895</xdr:rowOff>
    </xdr:from>
    <xdr:to>
      <xdr:col>64</xdr:col>
      <xdr:colOff>152400</xdr:colOff>
      <xdr:row>15</xdr:row>
      <xdr:rowOff>150495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160655</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38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09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215" cy="25082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738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653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令和元年度は、福井しあわせ元気国体に対応するために採用した任期付き職員が退職したことにより、人件費は減額となったが、国体に要する経費が臨時的経費に区分されるため、経常一般財源等と臨時財政対策債の総額が前年度と比べ増額となったが、経常収支比率は前年度に比べ0.1ポイント上昇した。</a:t>
          </a:r>
          <a:endParaRPr lang="ja-JP" altLang="ja-JP" sz="1400">
            <a:effectLst/>
          </a:endParaRPr>
        </a:p>
        <a:p>
          <a:r>
            <a:rPr kumimoji="1" lang="ja-JP" altLang="ja-JP" sz="1100" b="0" i="0" baseline="0">
              <a:solidFill>
                <a:schemeClr val="dk1"/>
              </a:solidFill>
              <a:effectLst/>
              <a:latin typeface="+mn-lt"/>
              <a:ea typeface="+mn-ea"/>
              <a:cs typeface="+mn-cs"/>
            </a:rPr>
            <a:t>　人件費に係る経常収支比率が類似団体平均と比べて高いのは、消防業務を直営で行っていることが影響している。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019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745" cy="25082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74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74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745" cy="25082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74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74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745" cy="25082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082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082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34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2834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2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134620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9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119380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34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53745" cy="25082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4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5374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74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154940</xdr:rowOff>
    </xdr:from>
    <xdr:ext cx="728345" cy="2514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40"/>
          <a:ext cx="7283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170180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170180</xdr:rowOff>
    </xdr:from>
    <xdr:ext cx="75374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154940</xdr:rowOff>
    </xdr:from>
    <xdr:ext cx="753745" cy="2514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4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物件費に係る経常収支比率が前年度と比べ0.2</a:t>
          </a:r>
          <a:r>
            <a:rPr kumimoji="1" lang="ja-JP" altLang="en-US" sz="1100" b="0" i="0" baseline="0">
              <a:solidFill>
                <a:schemeClr val="dk1"/>
              </a:solidFill>
              <a:effectLst/>
              <a:latin typeface="+mn-lt"/>
              <a:ea typeface="+mn-ea"/>
              <a:cs typeface="+mn-cs"/>
            </a:rPr>
            <a:t>ポイント減少</a:t>
          </a:r>
          <a:r>
            <a:rPr kumimoji="1" lang="ja-JP" altLang="ja-JP" sz="1100" b="0" i="0" baseline="0">
              <a:solidFill>
                <a:schemeClr val="dk1"/>
              </a:solidFill>
              <a:effectLst/>
              <a:latin typeface="+mn-lt"/>
              <a:ea typeface="+mn-ea"/>
              <a:cs typeface="+mn-cs"/>
            </a:rPr>
            <a:t>したのは、国の指針により</a:t>
          </a:r>
          <a:r>
            <a:rPr kumimoji="1" lang="ja-JP" altLang="en-US" sz="1100" b="0" i="0" baseline="0">
              <a:solidFill>
                <a:schemeClr val="dk1"/>
              </a:solidFill>
              <a:effectLst/>
              <a:latin typeface="+mn-lt"/>
              <a:ea typeface="+mn-ea"/>
              <a:cs typeface="+mn-cs"/>
            </a:rPr>
            <a:t>隔年実施となった</a:t>
          </a:r>
          <a:r>
            <a:rPr kumimoji="1" lang="ja-JP" altLang="ja-JP" sz="1100" b="0" i="0" baseline="0">
              <a:solidFill>
                <a:schemeClr val="dk1"/>
              </a:solidFill>
              <a:effectLst/>
              <a:latin typeface="+mn-lt"/>
              <a:ea typeface="+mn-ea"/>
              <a:cs typeface="+mn-cs"/>
            </a:rPr>
            <a:t>胃がんと子宮頸がん検診</a:t>
          </a:r>
          <a:r>
            <a:rPr kumimoji="1" lang="ja-JP" altLang="en-US" sz="1100" b="0" i="0" baseline="0">
              <a:solidFill>
                <a:schemeClr val="dk1"/>
              </a:solidFill>
              <a:effectLst/>
              <a:latin typeface="+mn-lt"/>
              <a:ea typeface="+mn-ea"/>
              <a:cs typeface="+mn-cs"/>
            </a:rPr>
            <a:t>が昨年度と比べて減少したこと等に</a:t>
          </a:r>
          <a:r>
            <a:rPr kumimoji="1" lang="ja-JP" altLang="ja-JP" sz="1100" b="0" i="0" baseline="0">
              <a:solidFill>
                <a:schemeClr val="dk1"/>
              </a:solidFill>
              <a:effectLst/>
              <a:latin typeface="+mn-lt"/>
              <a:ea typeface="+mn-ea"/>
              <a:cs typeface="+mn-cs"/>
            </a:rPr>
            <a:t>よる。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019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745" cy="2508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974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9745" cy="2514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974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974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9745" cy="25082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974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745" cy="25082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78105</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164465</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78105</xdr:rowOff>
    </xdr:from>
    <xdr:to>
      <xdr:col>82</xdr:col>
      <xdr:colOff>196850</xdr:colOff>
      <xdr:row>12</xdr:row>
      <xdr:rowOff>78105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61595</xdr:rowOff>
    </xdr:from>
    <xdr:to>
      <xdr:col>82</xdr:col>
      <xdr:colOff>107950</xdr:colOff>
      <xdr:row>18</xdr:row>
      <xdr:rowOff>83185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476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76200</xdr:rowOff>
    </xdr:from>
    <xdr:ext cx="762000" cy="25082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795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124460</xdr:rowOff>
    </xdr:from>
    <xdr:to>
      <xdr:col>78</xdr:col>
      <xdr:colOff>69850</xdr:colOff>
      <xdr:row>18</xdr:row>
      <xdr:rowOff>83185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391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118110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128270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124460</xdr:rowOff>
    </xdr:from>
    <xdr:to>
      <xdr:col>73</xdr:col>
      <xdr:colOff>180975</xdr:colOff>
      <xdr:row>18</xdr:row>
      <xdr:rowOff>6985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91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154940</xdr:rowOff>
    </xdr:from>
    <xdr:to>
      <xdr:col>74</xdr:col>
      <xdr:colOff>31750</xdr:colOff>
      <xdr:row>16</xdr:row>
      <xdr:rowOff>85090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95250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113665</xdr:rowOff>
    </xdr:from>
    <xdr:to>
      <xdr:col>69</xdr:col>
      <xdr:colOff>92075</xdr:colOff>
      <xdr:row>18</xdr:row>
      <xdr:rowOff>6985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283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111760</xdr:rowOff>
    </xdr:from>
    <xdr:to>
      <xdr:col>69</xdr:col>
      <xdr:colOff>142875</xdr:colOff>
      <xdr:row>16</xdr:row>
      <xdr:rowOff>41910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52070</xdr:rowOff>
    </xdr:from>
    <xdr:ext cx="753745" cy="25146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37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8255</xdr:rowOff>
    </xdr:from>
    <xdr:ext cx="762000" cy="25082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74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74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74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10795</xdr:rowOff>
    </xdr:from>
    <xdr:to>
      <xdr:col>82</xdr:col>
      <xdr:colOff>158750</xdr:colOff>
      <xdr:row>18</xdr:row>
      <xdr:rowOff>112395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154940</xdr:rowOff>
    </xdr:from>
    <xdr:ext cx="762000" cy="25146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69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32385</xdr:rowOff>
    </xdr:from>
    <xdr:to>
      <xdr:col>78</xdr:col>
      <xdr:colOff>120650</xdr:colOff>
      <xdr:row>18</xdr:row>
      <xdr:rowOff>133985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118745</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4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73660</xdr:rowOff>
    </xdr:from>
    <xdr:to>
      <xdr:col>74</xdr:col>
      <xdr:colOff>31750</xdr:colOff>
      <xdr:row>18</xdr:row>
      <xdr:rowOff>3810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160020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127635</xdr:rowOff>
    </xdr:from>
    <xdr:to>
      <xdr:col>69</xdr:col>
      <xdr:colOff>142875</xdr:colOff>
      <xdr:row>18</xdr:row>
      <xdr:rowOff>57785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42545</xdr:rowOff>
    </xdr:from>
    <xdr:ext cx="753745" cy="25082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6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障害者支援や民間保育所等</a:t>
          </a:r>
          <a:r>
            <a:rPr kumimoji="1" lang="ja-JP" altLang="en-US" sz="1100" b="0" i="0" baseline="0">
              <a:solidFill>
                <a:schemeClr val="dk1"/>
              </a:solidFill>
              <a:effectLst/>
              <a:latin typeface="+mn-lt"/>
              <a:ea typeface="+mn-ea"/>
              <a:cs typeface="+mn-cs"/>
            </a:rPr>
            <a:t>の運営</a:t>
          </a:r>
          <a:r>
            <a:rPr kumimoji="1" lang="ja-JP" altLang="ja-JP" sz="1100" b="0" i="0" baseline="0">
              <a:solidFill>
                <a:schemeClr val="dk1"/>
              </a:solidFill>
              <a:effectLst/>
              <a:latin typeface="+mn-lt"/>
              <a:ea typeface="+mn-ea"/>
              <a:cs typeface="+mn-cs"/>
            </a:rPr>
            <a:t>に係る経費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依然として大き</a:t>
          </a:r>
          <a:r>
            <a:rPr kumimoji="1" lang="ja-JP" altLang="en-US" sz="1100" b="0" i="0" baseline="0">
              <a:solidFill>
                <a:schemeClr val="dk1"/>
              </a:solidFill>
              <a:effectLst/>
              <a:latin typeface="+mn-lt"/>
              <a:ea typeface="+mn-ea"/>
              <a:cs typeface="+mn-cs"/>
            </a:rPr>
            <a:t>く、また増加傾向にある。併せて、医療費の自己負担分に対する助成金額が</a:t>
          </a:r>
          <a:r>
            <a:rPr kumimoji="1" lang="ja-JP" altLang="ja-JP" sz="1100" b="0" i="0" baseline="0">
              <a:solidFill>
                <a:schemeClr val="dk1"/>
              </a:solidFill>
              <a:effectLst/>
              <a:latin typeface="+mn-lt"/>
              <a:ea typeface="+mn-ea"/>
              <a:cs typeface="+mn-cs"/>
            </a:rPr>
            <a:t>増加傾向にある</a:t>
          </a:r>
          <a:r>
            <a:rPr kumimoji="1" lang="ja-JP" altLang="en-US" sz="1100" b="0" i="0" baseline="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健診や保健指導</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を実施することにより、重症化を予防し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医療費等の抑制に努める。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019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745" cy="2508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974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9745" cy="2514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974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974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9745" cy="25082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9745"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745" cy="25082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20955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99060</xdr:rowOff>
    </xdr:from>
    <xdr:ext cx="762000" cy="25082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94615</xdr:rowOff>
    </xdr:from>
    <xdr:to>
      <xdr:col>24</xdr:col>
      <xdr:colOff>25400</xdr:colOff>
      <xdr:row>56</xdr:row>
      <xdr:rowOff>110490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958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100965</xdr:rowOff>
    </xdr:from>
    <xdr:ext cx="762000" cy="25082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2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84455</xdr:rowOff>
    </xdr:from>
    <xdr:to>
      <xdr:col>24</xdr:col>
      <xdr:colOff>76200</xdr:colOff>
      <xdr:row>56</xdr:row>
      <xdr:rowOff>14605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94615</xdr:rowOff>
    </xdr:from>
    <xdr:to>
      <xdr:col>19</xdr:col>
      <xdr:colOff>187325</xdr:colOff>
      <xdr:row>57</xdr:row>
      <xdr:rowOff>4445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958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35560</xdr:rowOff>
    </xdr:from>
    <xdr:to>
      <xdr:col>20</xdr:col>
      <xdr:colOff>38100</xdr:colOff>
      <xdr:row>55</xdr:row>
      <xdr:rowOff>137160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147320</xdr:rowOff>
    </xdr:from>
    <xdr:ext cx="72834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17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94615</xdr:rowOff>
    </xdr:from>
    <xdr:to>
      <xdr:col>15</xdr:col>
      <xdr:colOff>98425</xdr:colOff>
      <xdr:row>57</xdr:row>
      <xdr:rowOff>4445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958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35560</xdr:rowOff>
    </xdr:from>
    <xdr:to>
      <xdr:col>15</xdr:col>
      <xdr:colOff>149225</xdr:colOff>
      <xdr:row>55</xdr:row>
      <xdr:rowOff>137160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29210</xdr:rowOff>
    </xdr:from>
    <xdr:to>
      <xdr:col>11</xdr:col>
      <xdr:colOff>9525</xdr:colOff>
      <xdr:row>56</xdr:row>
      <xdr:rowOff>94615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04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141605</xdr:rowOff>
    </xdr:from>
    <xdr:to>
      <xdr:col>11</xdr:col>
      <xdr:colOff>60325</xdr:colOff>
      <xdr:row>55</xdr:row>
      <xdr:rowOff>71755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81915</xdr:rowOff>
    </xdr:from>
    <xdr:ext cx="75374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76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59690</xdr:rowOff>
    </xdr:from>
    <xdr:to>
      <xdr:col>6</xdr:col>
      <xdr:colOff>171450</xdr:colOff>
      <xdr:row>54</xdr:row>
      <xdr:rowOff>161290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0</xdr:rowOff>
    </xdr:from>
    <xdr:ext cx="75374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68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74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31750</xdr:rowOff>
    </xdr:from>
    <xdr:ext cx="762000" cy="25082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29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43815</xdr:rowOff>
    </xdr:from>
    <xdr:to>
      <xdr:col>20</xdr:col>
      <xdr:colOff>38100</xdr:colOff>
      <xdr:row>56</xdr:row>
      <xdr:rowOff>145415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130175</xdr:rowOff>
    </xdr:from>
    <xdr:ext cx="72834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313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125095</xdr:rowOff>
    </xdr:from>
    <xdr:to>
      <xdr:col>15</xdr:col>
      <xdr:colOff>149225</xdr:colOff>
      <xdr:row>57</xdr:row>
      <xdr:rowOff>55245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40640</xdr:rowOff>
    </xdr:from>
    <xdr:ext cx="762000" cy="25146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43815</xdr:rowOff>
    </xdr:from>
    <xdr:to>
      <xdr:col>11</xdr:col>
      <xdr:colOff>60325</xdr:colOff>
      <xdr:row>56</xdr:row>
      <xdr:rowOff>145415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130175</xdr:rowOff>
    </xdr:from>
    <xdr:ext cx="75374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313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149860</xdr:rowOff>
    </xdr:from>
    <xdr:to>
      <xdr:col>6</xdr:col>
      <xdr:colOff>171450</xdr:colOff>
      <xdr:row>56</xdr:row>
      <xdr:rowOff>80010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64770</xdr:rowOff>
    </xdr:from>
    <xdr:ext cx="753745" cy="25082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6597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その他に係る経常収支比率は繰出金に対する経費が増額となる一方、暖冬による維持補修費の減額や大型事業の終了に伴う補助費等の減額により、昨年度と同ポイントとなった。</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医療費の</a:t>
          </a:r>
          <a:r>
            <a:rPr kumimoji="1" lang="ja-JP" altLang="en-US" sz="1100" b="0" i="0" baseline="0">
              <a:solidFill>
                <a:schemeClr val="dk1"/>
              </a:solidFill>
              <a:effectLst/>
              <a:latin typeface="+mn-lt"/>
              <a:ea typeface="+mn-ea"/>
              <a:cs typeface="+mn-cs"/>
            </a:rPr>
            <a:t>増額</a:t>
          </a:r>
          <a:r>
            <a:rPr kumimoji="1" lang="ja-JP" altLang="ja-JP" sz="1100" b="0" i="0" baseline="0">
              <a:solidFill>
                <a:schemeClr val="dk1"/>
              </a:solidFill>
              <a:effectLst/>
              <a:latin typeface="+mn-lt"/>
              <a:ea typeface="+mn-ea"/>
              <a:cs typeface="+mn-cs"/>
            </a:rPr>
            <a:t>による国民健康保険事業特別会計に対する繰出金や後期高齢者医療広域連合に対する負担金</a:t>
          </a:r>
          <a:r>
            <a:rPr kumimoji="1" lang="ja-JP" altLang="en-US" sz="1100" b="0" i="0" baseline="0">
              <a:solidFill>
                <a:schemeClr val="dk1"/>
              </a:solidFill>
              <a:effectLst/>
              <a:latin typeface="+mn-lt"/>
              <a:ea typeface="+mn-ea"/>
              <a:cs typeface="+mn-cs"/>
            </a:rPr>
            <a:t>の増額、下水道事業会計に対する起債償還に係る繰出金の増額が懸念される。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0195"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745" cy="2508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974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9745" cy="2514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974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974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9745" cy="25082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974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745" cy="25082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169545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082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76200</xdr:rowOff>
    </xdr:from>
    <xdr:to>
      <xdr:col>82</xdr:col>
      <xdr:colOff>107950</xdr:colOff>
      <xdr:row>57</xdr:row>
      <xdr:rowOff>76200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48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17780</xdr:rowOff>
    </xdr:from>
    <xdr:ext cx="762000" cy="25146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5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1270</xdr:rowOff>
    </xdr:from>
    <xdr:to>
      <xdr:col>82</xdr:col>
      <xdr:colOff>158750</xdr:colOff>
      <xdr:row>56</xdr:row>
      <xdr:rowOff>102870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76200</xdr:rowOff>
    </xdr:from>
    <xdr:to>
      <xdr:col>78</xdr:col>
      <xdr:colOff>69850</xdr:colOff>
      <xdr:row>57</xdr:row>
      <xdr:rowOff>128905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488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165100</xdr:rowOff>
    </xdr:from>
    <xdr:ext cx="7366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43815</xdr:rowOff>
    </xdr:from>
    <xdr:to>
      <xdr:col>73</xdr:col>
      <xdr:colOff>180975</xdr:colOff>
      <xdr:row>57</xdr:row>
      <xdr:rowOff>128905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1646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73025</xdr:rowOff>
    </xdr:from>
    <xdr:to>
      <xdr:col>74</xdr:col>
      <xdr:colOff>31750</xdr:colOff>
      <xdr:row>57</xdr:row>
      <xdr:rowOff>3175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13335</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143510</xdr:rowOff>
    </xdr:from>
    <xdr:to>
      <xdr:col>69</xdr:col>
      <xdr:colOff>92075</xdr:colOff>
      <xdr:row>57</xdr:row>
      <xdr:rowOff>43815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447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39370</xdr:rowOff>
    </xdr:from>
    <xdr:ext cx="75374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40640</xdr:rowOff>
    </xdr:from>
    <xdr:to>
      <xdr:col>65</xdr:col>
      <xdr:colOff>53975</xdr:colOff>
      <xdr:row>56</xdr:row>
      <xdr:rowOff>141605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151765</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74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74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74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25400</xdr:rowOff>
    </xdr:from>
    <xdr:to>
      <xdr:col>82</xdr:col>
      <xdr:colOff>158750</xdr:colOff>
      <xdr:row>57</xdr:row>
      <xdr:rowOff>127000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168910</xdr:rowOff>
    </xdr:from>
    <xdr:ext cx="762000" cy="25082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701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25400</xdr:rowOff>
    </xdr:from>
    <xdr:to>
      <xdr:col>78</xdr:col>
      <xdr:colOff>120650</xdr:colOff>
      <xdr:row>57</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111760</xdr:rowOff>
    </xdr:from>
    <xdr:ext cx="736600" cy="25082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8441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78105</xdr:rowOff>
    </xdr:from>
    <xdr:to>
      <xdr:col>74</xdr:col>
      <xdr:colOff>31750</xdr:colOff>
      <xdr:row>58</xdr:row>
      <xdr:rowOff>8255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164465</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164465</xdr:rowOff>
    </xdr:from>
    <xdr:to>
      <xdr:col>69</xdr:col>
      <xdr:colOff>142875</xdr:colOff>
      <xdr:row>57</xdr:row>
      <xdr:rowOff>94615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79375</xdr:rowOff>
    </xdr:from>
    <xdr:ext cx="753745"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5202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92710</xdr:rowOff>
    </xdr:from>
    <xdr:to>
      <xdr:col>65</xdr:col>
      <xdr:colOff>53975</xdr:colOff>
      <xdr:row>57</xdr:row>
      <xdr:rowOff>22860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7620</xdr:rowOff>
    </xdr:from>
    <xdr:ext cx="762000" cy="25082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802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補助費等に係る経常収支比率は、類似団体平均と比べ低い状況が続いている。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市が交付する補助金、交付金については、制度の改善、終了、統合などの見直しを図り、適正な交付に努める。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019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745" cy="25082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745" cy="25082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745" cy="25082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745" cy="25082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745" cy="25082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87630</xdr:rowOff>
    </xdr:from>
    <xdr:ext cx="762000" cy="25082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143510</xdr:rowOff>
    </xdr:from>
    <xdr:to>
      <xdr:col>82</xdr:col>
      <xdr:colOff>107950</xdr:colOff>
      <xdr:row>35</xdr:row>
      <xdr:rowOff>156845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4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147320</xdr:rowOff>
    </xdr:from>
    <xdr:to>
      <xdr:col>78</xdr:col>
      <xdr:colOff>69850</xdr:colOff>
      <xdr:row>35</xdr:row>
      <xdr:rowOff>156845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48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18415</xdr:rowOff>
    </xdr:from>
    <xdr:ext cx="736600" cy="25082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0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147320</xdr:rowOff>
    </xdr:from>
    <xdr:to>
      <xdr:col>73</xdr:col>
      <xdr:colOff>180975</xdr:colOff>
      <xdr:row>36</xdr:row>
      <xdr:rowOff>53975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4807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94615</xdr:rowOff>
    </xdr:from>
    <xdr:to>
      <xdr:col>74</xdr:col>
      <xdr:colOff>31750</xdr:colOff>
      <xdr:row>37</xdr:row>
      <xdr:rowOff>24765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9525</xdr:rowOff>
    </xdr:from>
    <xdr:ext cx="762000" cy="25082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35560</xdr:rowOff>
    </xdr:from>
    <xdr:to>
      <xdr:col>69</xdr:col>
      <xdr:colOff>92075</xdr:colOff>
      <xdr:row>36</xdr:row>
      <xdr:rowOff>53975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077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0</xdr:rowOff>
    </xdr:from>
    <xdr:ext cx="75374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65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48895</xdr:rowOff>
    </xdr:from>
    <xdr:to>
      <xdr:col>65</xdr:col>
      <xdr:colOff>53975</xdr:colOff>
      <xdr:row>36</xdr:row>
      <xdr:rowOff>150495</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135255</xdr:rowOff>
    </xdr:from>
    <xdr:ext cx="762000" cy="25082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74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74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74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92075</xdr:rowOff>
    </xdr:from>
    <xdr:to>
      <xdr:col>82</xdr:col>
      <xdr:colOff>158750</xdr:colOff>
      <xdr:row>36</xdr:row>
      <xdr:rowOff>22225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109220</xdr:rowOff>
    </xdr:from>
    <xdr:ext cx="762000" cy="25146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38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106045</xdr:rowOff>
    </xdr:from>
    <xdr:to>
      <xdr:col>78</xdr:col>
      <xdr:colOff>120650</xdr:colOff>
      <xdr:row>36</xdr:row>
      <xdr:rowOff>36195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46355</xdr:rowOff>
    </xdr:from>
    <xdr:ext cx="7366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96520</xdr:rowOff>
    </xdr:from>
    <xdr:to>
      <xdr:col>74</xdr:col>
      <xdr:colOff>31750</xdr:colOff>
      <xdr:row>36</xdr:row>
      <xdr:rowOff>26670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36830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3175</xdr:rowOff>
    </xdr:from>
    <xdr:to>
      <xdr:col>69</xdr:col>
      <xdr:colOff>142875</xdr:colOff>
      <xdr:row>36</xdr:row>
      <xdr:rowOff>104775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53745"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42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96520</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公債費に係る経常収支比率は類似団体平均に比べ低い。</a:t>
          </a:r>
          <a:endParaRPr kumimoji="1" lang="ja-JP" altLang="en-US" sz="1300">
            <a:latin typeface="ＭＳ Ｐゴシック"/>
            <a:ea typeface="ＭＳ Ｐゴシック"/>
          </a:endParaRPr>
        </a:p>
        <a:p>
          <a:r>
            <a:rPr kumimoji="1" lang="ja-JP" altLang="ja-JP" sz="1100" b="0" i="0" baseline="0">
              <a:solidFill>
                <a:schemeClr val="dk1"/>
              </a:solidFill>
              <a:effectLst/>
              <a:latin typeface="+mn-lt"/>
              <a:ea typeface="+mn-ea"/>
              <a:cs typeface="+mn-cs"/>
            </a:rPr>
            <a:t>　令和元年度は平成27年度に借入れた臨時財政対策債の償還が開始したことにより、</a:t>
          </a:r>
          <a:r>
            <a:rPr kumimoji="1" lang="ja-JP" altLang="en-US" sz="1100" b="0" i="0" baseline="0">
              <a:solidFill>
                <a:schemeClr val="dk1"/>
              </a:solidFill>
              <a:effectLst/>
              <a:latin typeface="+mn-lt"/>
              <a:ea typeface="+mn-ea"/>
              <a:cs typeface="+mn-cs"/>
            </a:rPr>
            <a:t>全体として</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ポイント増加</a:t>
          </a:r>
          <a:r>
            <a:rPr kumimoji="1" lang="ja-JP" altLang="ja-JP" sz="1100" b="0" i="0" baseline="0">
              <a:solidFill>
                <a:schemeClr val="dk1"/>
              </a:solidFill>
              <a:effectLst/>
              <a:latin typeface="+mn-lt"/>
              <a:ea typeface="+mn-ea"/>
              <a:cs typeface="+mn-cs"/>
            </a:rPr>
            <a:t>した。</a:t>
          </a:r>
          <a:endParaRPr kumimoji="1" lang="ja-JP" altLang="en-US" sz="1300">
            <a:latin typeface="ＭＳ Ｐゴシック"/>
            <a:ea typeface="ＭＳ Ｐゴシック"/>
          </a:endParaRPr>
        </a:p>
        <a:p>
          <a:r>
            <a:rPr kumimoji="1" lang="ja-JP" altLang="ja-JP" sz="1100" b="0" i="0" baseline="0">
              <a:solidFill>
                <a:schemeClr val="dk1"/>
              </a:solidFill>
              <a:effectLst/>
              <a:latin typeface="+mn-lt"/>
              <a:ea typeface="+mn-ea"/>
              <a:cs typeface="+mn-cs"/>
            </a:rPr>
            <a:t>　今後も大型事業に伴う償還が予定されているが、償還額の平準化に努め、公債費の急激な上昇を抑える。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0195"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745" cy="25082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974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9745" cy="25146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9745" cy="2584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974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6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9745" cy="25082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9745" cy="25908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745" cy="25082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109220</xdr:rowOff>
    </xdr:from>
    <xdr:to>
      <xdr:col>24</xdr:col>
      <xdr:colOff>25400</xdr:colOff>
      <xdr:row>80</xdr:row>
      <xdr:rowOff>143510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115570</xdr:rowOff>
    </xdr:from>
    <xdr:ext cx="762000" cy="259080"/>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143510</xdr:rowOff>
    </xdr:from>
    <xdr:to>
      <xdr:col>24</xdr:col>
      <xdr:colOff>114300</xdr:colOff>
      <xdr:row>80</xdr:row>
      <xdr:rowOff>143510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24130</xdr:rowOff>
    </xdr:from>
    <xdr:ext cx="762000" cy="259080"/>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109220</xdr:rowOff>
    </xdr:from>
    <xdr:to>
      <xdr:col>24</xdr:col>
      <xdr:colOff>114300</xdr:colOff>
      <xdr:row>73</xdr:row>
      <xdr:rowOff>109220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110490</xdr:rowOff>
    </xdr:from>
    <xdr:to>
      <xdr:col>24</xdr:col>
      <xdr:colOff>25400</xdr:colOff>
      <xdr:row>76</xdr:row>
      <xdr:rowOff>123825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406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143510</xdr:rowOff>
    </xdr:from>
    <xdr:ext cx="762000" cy="251460"/>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7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170815</xdr:rowOff>
    </xdr:from>
    <xdr:to>
      <xdr:col>24</xdr:col>
      <xdr:colOff>76200</xdr:colOff>
      <xdr:row>77</xdr:row>
      <xdr:rowOff>100965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110490</xdr:rowOff>
    </xdr:from>
    <xdr:to>
      <xdr:col>19</xdr:col>
      <xdr:colOff>187325</xdr:colOff>
      <xdr:row>76</xdr:row>
      <xdr:rowOff>117475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406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158115</xdr:rowOff>
    </xdr:from>
    <xdr:to>
      <xdr:col>20</xdr:col>
      <xdr:colOff>38100</xdr:colOff>
      <xdr:row>77</xdr:row>
      <xdr:rowOff>88265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73025</xdr:rowOff>
    </xdr:from>
    <xdr:ext cx="72834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6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84455</xdr:rowOff>
    </xdr:from>
    <xdr:to>
      <xdr:col>15</xdr:col>
      <xdr:colOff>98425</xdr:colOff>
      <xdr:row>76</xdr:row>
      <xdr:rowOff>117475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146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6350</xdr:rowOff>
    </xdr:from>
    <xdr:to>
      <xdr:col>15</xdr:col>
      <xdr:colOff>149225</xdr:colOff>
      <xdr:row>77</xdr:row>
      <xdr:rowOff>107315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92075</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71755</xdr:rowOff>
    </xdr:from>
    <xdr:to>
      <xdr:col>11</xdr:col>
      <xdr:colOff>9525</xdr:colOff>
      <xdr:row>76</xdr:row>
      <xdr:rowOff>84455</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1019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12700</xdr:rowOff>
    </xdr:from>
    <xdr:to>
      <xdr:col>11</xdr:col>
      <xdr:colOff>60325</xdr:colOff>
      <xdr:row>77</xdr:row>
      <xdr:rowOff>114300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99060</xdr:rowOff>
    </xdr:from>
    <xdr:ext cx="753745" cy="25082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71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6350</xdr:rowOff>
    </xdr:from>
    <xdr:to>
      <xdr:col>6</xdr:col>
      <xdr:colOff>171450</xdr:colOff>
      <xdr:row>77</xdr:row>
      <xdr:rowOff>107315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92075</xdr:rowOff>
    </xdr:from>
    <xdr:ext cx="75374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372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74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73025</xdr:rowOff>
    </xdr:from>
    <xdr:to>
      <xdr:col>24</xdr:col>
      <xdr:colOff>76200</xdr:colOff>
      <xdr:row>77</xdr:row>
      <xdr:rowOff>3175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89535</xdr:rowOff>
    </xdr:from>
    <xdr:ext cx="762000" cy="25082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48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59690</xdr:rowOff>
    </xdr:from>
    <xdr:to>
      <xdr:col>20</xdr:col>
      <xdr:colOff>38100</xdr:colOff>
      <xdr:row>76</xdr:row>
      <xdr:rowOff>161290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0</xdr:rowOff>
    </xdr:from>
    <xdr:ext cx="728345"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5875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66675</xdr:rowOff>
    </xdr:from>
    <xdr:to>
      <xdr:col>15</xdr:col>
      <xdr:colOff>149225</xdr:colOff>
      <xdr:row>76</xdr:row>
      <xdr:rowOff>168275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xdr:rowOff>
    </xdr:from>
    <xdr:ext cx="762000" cy="25082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657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33655</xdr:rowOff>
    </xdr:from>
    <xdr:to>
      <xdr:col>11</xdr:col>
      <xdr:colOff>60325</xdr:colOff>
      <xdr:row>76</xdr:row>
      <xdr:rowOff>135255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145415</xdr:rowOff>
    </xdr:from>
    <xdr:ext cx="753745" cy="2508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327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20955</xdr:rowOff>
    </xdr:from>
    <xdr:to>
      <xdr:col>6</xdr:col>
      <xdr:colOff>171450</xdr:colOff>
      <xdr:row>76</xdr:row>
      <xdr:rowOff>122555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132715</xdr:rowOff>
    </xdr:from>
    <xdr:ext cx="753745" cy="25082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2001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baseline="0">
              <a:solidFill>
                <a:schemeClr val="dk1"/>
              </a:solidFill>
              <a:effectLst/>
              <a:latin typeface="+mn-lt"/>
              <a:ea typeface="+mn-ea"/>
              <a:cs typeface="+mn-cs"/>
            </a:rPr>
            <a:t>　公債費以外に係る経常収支比率は類似団体平均と比べ依然として高い状況が続いている。今後も第七次行政改革大綱に基づき、経常経費の削減を図る。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0195" cy="22542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745" cy="25082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745" cy="25082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745" cy="25082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745" cy="25082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745" cy="25082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745" cy="25082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122555</xdr:rowOff>
    </xdr:from>
    <xdr:to>
      <xdr:col>82</xdr:col>
      <xdr:colOff>107950</xdr:colOff>
      <xdr:row>81</xdr:row>
      <xdr:rowOff>88265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60325</xdr:rowOff>
    </xdr:from>
    <xdr:ext cx="762000" cy="259080"/>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88265</xdr:rowOff>
    </xdr:from>
    <xdr:to>
      <xdr:col>82</xdr:col>
      <xdr:colOff>196850</xdr:colOff>
      <xdr:row>81</xdr:row>
      <xdr:rowOff>88265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37465</xdr:rowOff>
    </xdr:from>
    <xdr:ext cx="762000" cy="259080"/>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122555</xdr:rowOff>
    </xdr:from>
    <xdr:to>
      <xdr:col>82</xdr:col>
      <xdr:colOff>196850</xdr:colOff>
      <xdr:row>74</xdr:row>
      <xdr:rowOff>122555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88265</xdr:rowOff>
    </xdr:from>
    <xdr:to>
      <xdr:col>82</xdr:col>
      <xdr:colOff>107950</xdr:colOff>
      <xdr:row>79</xdr:row>
      <xdr:rowOff>101600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6328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44450</xdr:rowOff>
    </xdr:from>
    <xdr:ext cx="762000" cy="259080"/>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27940</xdr:rowOff>
    </xdr:from>
    <xdr:to>
      <xdr:col>82</xdr:col>
      <xdr:colOff>158750</xdr:colOff>
      <xdr:row>77</xdr:row>
      <xdr:rowOff>129540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101600</xdr:rowOff>
    </xdr:from>
    <xdr:to>
      <xdr:col>78</xdr:col>
      <xdr:colOff>69850</xdr:colOff>
      <xdr:row>79</xdr:row>
      <xdr:rowOff>106680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6461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5080</xdr:rowOff>
    </xdr:from>
    <xdr:to>
      <xdr:col>78</xdr:col>
      <xdr:colOff>120650</xdr:colOff>
      <xdr:row>77</xdr:row>
      <xdr:rowOff>106680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116840</xdr:rowOff>
    </xdr:from>
    <xdr:ext cx="7366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106680</xdr:rowOff>
    </xdr:from>
    <xdr:to>
      <xdr:col>73</xdr:col>
      <xdr:colOff>180975</xdr:colOff>
      <xdr:row>79</xdr:row>
      <xdr:rowOff>124460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6512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107950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xdr:rowOff>
    </xdr:from>
    <xdr:to>
      <xdr:col>69</xdr:col>
      <xdr:colOff>92075</xdr:colOff>
      <xdr:row>79</xdr:row>
      <xdr:rowOff>124460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54582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62230</xdr:rowOff>
    </xdr:from>
    <xdr:ext cx="75374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119380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74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74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74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79</xdr:row>
      <xdr:rowOff>37465</xdr:rowOff>
    </xdr:from>
    <xdr:to>
      <xdr:col>82</xdr:col>
      <xdr:colOff>158750</xdr:colOff>
      <xdr:row>79</xdr:row>
      <xdr:rowOff>139065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9525</xdr:rowOff>
    </xdr:from>
    <xdr:ext cx="762000" cy="25082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54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50800</xdr:rowOff>
    </xdr:from>
    <xdr:to>
      <xdr:col>78</xdr:col>
      <xdr:colOff>120650</xdr:colOff>
      <xdr:row>79</xdr:row>
      <xdr:rowOff>152400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137160</xdr:rowOff>
    </xdr:from>
    <xdr:ext cx="7366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81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55880</xdr:rowOff>
    </xdr:from>
    <xdr:to>
      <xdr:col>74</xdr:col>
      <xdr:colOff>31750</xdr:colOff>
      <xdr:row>79</xdr:row>
      <xdr:rowOff>157480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142240</xdr:rowOff>
    </xdr:from>
    <xdr:ext cx="7620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73660</xdr:rowOff>
    </xdr:from>
    <xdr:to>
      <xdr:col>69</xdr:col>
      <xdr:colOff>142875</xdr:colOff>
      <xdr:row>80</xdr:row>
      <xdr:rowOff>3810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160020</xdr:rowOff>
    </xdr:from>
    <xdr:ext cx="753745"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045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36830</xdr:rowOff>
    </xdr:from>
    <xdr:ext cx="76200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福井県大野市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22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82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8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82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170815</xdr:rowOff>
    </xdr:from>
    <xdr:to>
      <xdr:col>29</xdr:col>
      <xdr:colOff>127000</xdr:colOff>
      <xdr:row>19</xdr:row>
      <xdr:rowOff>121285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93345</xdr:rowOff>
    </xdr:from>
    <xdr:ext cx="75374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52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121285</xdr:rowOff>
    </xdr:from>
    <xdr:to>
      <xdr:col>30</xdr:col>
      <xdr:colOff>25400</xdr:colOff>
      <xdr:row>19</xdr:row>
      <xdr:rowOff>121285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86360</xdr:rowOff>
    </xdr:from>
    <xdr:ext cx="753745" cy="25146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485"/>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170815</xdr:rowOff>
    </xdr:from>
    <xdr:to>
      <xdr:col>30</xdr:col>
      <xdr:colOff>25400</xdr:colOff>
      <xdr:row>11</xdr:row>
      <xdr:rowOff>170815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14605</xdr:rowOff>
    </xdr:from>
    <xdr:to>
      <xdr:col>29</xdr:col>
      <xdr:colOff>127000</xdr:colOff>
      <xdr:row>15</xdr:row>
      <xdr:rowOff>16510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63398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144145</xdr:rowOff>
    </xdr:from>
    <xdr:ext cx="753745" cy="25082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520"/>
          <a:ext cx="75374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635</xdr:rowOff>
    </xdr:from>
    <xdr:to>
      <xdr:col>29</xdr:col>
      <xdr:colOff>177800</xdr:colOff>
      <xdr:row>16</xdr:row>
      <xdr:rowOff>102235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16510</xdr:rowOff>
    </xdr:from>
    <xdr:to>
      <xdr:col>26</xdr:col>
      <xdr:colOff>50800</xdr:colOff>
      <xdr:row>15</xdr:row>
      <xdr:rowOff>31115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63588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111760</xdr:rowOff>
    </xdr:from>
    <xdr:ext cx="736600" cy="25082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5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31115</xdr:rowOff>
    </xdr:from>
    <xdr:to>
      <xdr:col>22</xdr:col>
      <xdr:colOff>114300</xdr:colOff>
      <xdr:row>15</xdr:row>
      <xdr:rowOff>86995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650490"/>
          <a:ext cx="6985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40640</xdr:rowOff>
    </xdr:from>
    <xdr:to>
      <xdr:col>22</xdr:col>
      <xdr:colOff>165100</xdr:colOff>
      <xdr:row>16</xdr:row>
      <xdr:rowOff>141605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126365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82550</xdr:rowOff>
    </xdr:from>
    <xdr:to>
      <xdr:col>18</xdr:col>
      <xdr:colOff>177800</xdr:colOff>
      <xdr:row>15</xdr:row>
      <xdr:rowOff>86995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908300" y="270192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57785</xdr:rowOff>
    </xdr:from>
    <xdr:to>
      <xdr:col>19</xdr:col>
      <xdr:colOff>38100</xdr:colOff>
      <xdr:row>16</xdr:row>
      <xdr:rowOff>159385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144145</xdr:rowOff>
    </xdr:from>
    <xdr:ext cx="762000" cy="25082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21590</xdr:rowOff>
    </xdr:from>
    <xdr:to>
      <xdr:col>15</xdr:col>
      <xdr:colOff>101600</xdr:colOff>
      <xdr:row>16</xdr:row>
      <xdr:rowOff>123190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107950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74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135255</xdr:rowOff>
    </xdr:from>
    <xdr:to>
      <xdr:col>29</xdr:col>
      <xdr:colOff>177800</xdr:colOff>
      <xdr:row>15</xdr:row>
      <xdr:rowOff>65405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583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152400</xdr:rowOff>
    </xdr:from>
    <xdr:ext cx="75374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88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99,781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137160</xdr:rowOff>
    </xdr:from>
    <xdr:to>
      <xdr:col>26</xdr:col>
      <xdr:colOff>101600</xdr:colOff>
      <xdr:row>15</xdr:row>
      <xdr:rowOff>67310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58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77470</xdr:rowOff>
    </xdr:from>
    <xdr:ext cx="736600" cy="25082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539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151765</xdr:rowOff>
    </xdr:from>
    <xdr:to>
      <xdr:col>22</xdr:col>
      <xdr:colOff>165100</xdr:colOff>
      <xdr:row>15</xdr:row>
      <xdr:rowOff>81915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59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92075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98,774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36195</xdr:rowOff>
    </xdr:from>
    <xdr:to>
      <xdr:col>19</xdr:col>
      <xdr:colOff>38100</xdr:colOff>
      <xdr:row>15</xdr:row>
      <xdr:rowOff>137795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147955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31750</xdr:rowOff>
    </xdr:from>
    <xdr:to>
      <xdr:col>15</xdr:col>
      <xdr:colOff>101600</xdr:colOff>
      <xdr:row>15</xdr:row>
      <xdr:rowOff>133350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65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143510</xdr:rowOff>
    </xdr:from>
    <xdr:ext cx="762000" cy="2514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19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95,640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22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82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114300</xdr:rowOff>
    </xdr:from>
    <xdr:to>
      <xdr:col>29</xdr:col>
      <xdr:colOff>127000</xdr:colOff>
      <xdr:row>38</xdr:row>
      <xdr:rowOff>151765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123825</xdr:rowOff>
    </xdr:from>
    <xdr:ext cx="753745" cy="25336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25"/>
          <a:ext cx="753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151765</xdr:rowOff>
    </xdr:from>
    <xdr:to>
      <xdr:col>30</xdr:col>
      <xdr:colOff>25400</xdr:colOff>
      <xdr:row>38</xdr:row>
      <xdr:rowOff>151765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29845</xdr:rowOff>
    </xdr:from>
    <xdr:ext cx="753745" cy="25590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2945"/>
          <a:ext cx="753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114300</xdr:rowOff>
    </xdr:from>
    <xdr:to>
      <xdr:col>30</xdr:col>
      <xdr:colOff>25400</xdr:colOff>
      <xdr:row>33</xdr:row>
      <xdr:rowOff>114300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226060</xdr:rowOff>
    </xdr:from>
    <xdr:to>
      <xdr:col>29</xdr:col>
      <xdr:colOff>127000</xdr:colOff>
      <xdr:row>35</xdr:row>
      <xdr:rowOff>333375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5003800" y="6836410"/>
          <a:ext cx="6477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227330</xdr:rowOff>
    </xdr:from>
    <xdr:ext cx="753745" cy="259080"/>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68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255270</xdr:rowOff>
    </xdr:from>
    <xdr:to>
      <xdr:col>29</xdr:col>
      <xdr:colOff>177800</xdr:colOff>
      <xdr:row>36</xdr:row>
      <xdr:rowOff>13970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316230</xdr:rowOff>
    </xdr:from>
    <xdr:to>
      <xdr:col>26</xdr:col>
      <xdr:colOff>50800</xdr:colOff>
      <xdr:row>35</xdr:row>
      <xdr:rowOff>333375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4305300" y="692658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262255</xdr:rowOff>
    </xdr:from>
    <xdr:to>
      <xdr:col>26</xdr:col>
      <xdr:colOff>101600</xdr:colOff>
      <xdr:row>36</xdr:row>
      <xdr:rowOff>20320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31115</xdr:rowOff>
    </xdr:from>
    <xdr:ext cx="736600" cy="25527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316230</xdr:rowOff>
    </xdr:from>
    <xdr:to>
      <xdr:col>22</xdr:col>
      <xdr:colOff>114300</xdr:colOff>
      <xdr:row>36</xdr:row>
      <xdr:rowOff>6985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3606800" y="692658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238125</xdr:rowOff>
    </xdr:from>
    <xdr:to>
      <xdr:col>22</xdr:col>
      <xdr:colOff>165100</xdr:colOff>
      <xdr:row>35</xdr:row>
      <xdr:rowOff>339090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xdr:rowOff>
    </xdr:from>
    <xdr:ext cx="762000" cy="25654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6985</xdr:rowOff>
    </xdr:from>
    <xdr:to>
      <xdr:col>18</xdr:col>
      <xdr:colOff>177800</xdr:colOff>
      <xdr:row>36</xdr:row>
      <xdr:rowOff>45720</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a:xfrm flipV="1">
          <a:off x="2908300" y="696023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207010</xdr:rowOff>
    </xdr:from>
    <xdr:to>
      <xdr:col>19</xdr:col>
      <xdr:colOff>38100</xdr:colOff>
      <xdr:row>35</xdr:row>
      <xdr:rowOff>309245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318770</xdr:rowOff>
    </xdr:from>
    <xdr:ext cx="762000" cy="25273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209550</xdr:rowOff>
    </xdr:from>
    <xdr:to>
      <xdr:col>15</xdr:col>
      <xdr:colOff>101600</xdr:colOff>
      <xdr:row>35</xdr:row>
      <xdr:rowOff>311785</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322580</xdr:rowOff>
    </xdr:from>
    <xdr:ext cx="762000" cy="25971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745"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174625</xdr:rowOff>
    </xdr:from>
    <xdr:to>
      <xdr:col>29</xdr:col>
      <xdr:colOff>177800</xdr:colOff>
      <xdr:row>35</xdr:row>
      <xdr:rowOff>275590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5600700" y="6784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20320</xdr:rowOff>
    </xdr:from>
    <xdr:ext cx="753745" cy="254000"/>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630670"/>
          <a:ext cx="7537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23,738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282575</xdr:rowOff>
    </xdr:from>
    <xdr:to>
      <xdr:col>26</xdr:col>
      <xdr:colOff>101600</xdr:colOff>
      <xdr:row>36</xdr:row>
      <xdr:rowOff>41275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953000" y="68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26035</xdr:rowOff>
    </xdr:from>
    <xdr:ext cx="7366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9792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264795</xdr:rowOff>
    </xdr:from>
    <xdr:to>
      <xdr:col>22</xdr:col>
      <xdr:colOff>165100</xdr:colOff>
      <xdr:row>36</xdr:row>
      <xdr:rowOff>24130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254500" y="68751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8890</xdr:rowOff>
    </xdr:from>
    <xdr:ext cx="762000" cy="25400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9621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20,949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298450</xdr:rowOff>
    </xdr:from>
    <xdr:to>
      <xdr:col>19</xdr:col>
      <xdr:colOff>38100</xdr:colOff>
      <xdr:row>36</xdr:row>
      <xdr:rowOff>57785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3556000" y="6908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42545</xdr:rowOff>
    </xdr:from>
    <xdr:ext cx="762000" cy="25527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337820</xdr:rowOff>
    </xdr:from>
    <xdr:to>
      <xdr:col>15</xdr:col>
      <xdr:colOff>101600</xdr:colOff>
      <xdr:row>36</xdr:row>
      <xdr:rowOff>96520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2857500" y="69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81280</xdr:rowOff>
    </xdr:from>
    <xdr:ext cx="76200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82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163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082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082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737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737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7375" cy="25082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93345</xdr:rowOff>
    </xdr:from>
    <xdr:to>
      <xdr:col>24</xdr:col>
      <xdr:colOff>62865</xdr:colOff>
      <xdr:row>39</xdr:row>
      <xdr:rowOff>104775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109220</xdr:rowOff>
    </xdr:from>
    <xdr:ext cx="534670" cy="25146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7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104775</xdr:rowOff>
    </xdr:from>
    <xdr:to>
      <xdr:col>24</xdr:col>
      <xdr:colOff>152400</xdr:colOff>
      <xdr:row>39</xdr:row>
      <xdr:rowOff>104775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98805" cy="25146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4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93345</xdr:rowOff>
    </xdr:from>
    <xdr:to>
      <xdr:col>24</xdr:col>
      <xdr:colOff>152400</xdr:colOff>
      <xdr:row>31</xdr:row>
      <xdr:rowOff>93345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146685</xdr:rowOff>
    </xdr:from>
    <xdr:to>
      <xdr:col>24</xdr:col>
      <xdr:colOff>63500</xdr:colOff>
      <xdr:row>33</xdr:row>
      <xdr:rowOff>3810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3308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146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146685</xdr:rowOff>
    </xdr:from>
    <xdr:to>
      <xdr:col>19</xdr:col>
      <xdr:colOff>177800</xdr:colOff>
      <xdr:row>32</xdr:row>
      <xdr:rowOff>149225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33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38100</xdr:rowOff>
    </xdr:from>
    <xdr:ext cx="52641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2103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149225</xdr:rowOff>
    </xdr:from>
    <xdr:to>
      <xdr:col>15</xdr:col>
      <xdr:colOff>50800</xdr:colOff>
      <xdr:row>33</xdr:row>
      <xdr:rowOff>53975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356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48260</xdr:rowOff>
    </xdr:from>
    <xdr:ext cx="52641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2204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29210</xdr:rowOff>
    </xdr:from>
    <xdr:to>
      <xdr:col>10</xdr:col>
      <xdr:colOff>114300</xdr:colOff>
      <xdr:row>33</xdr:row>
      <xdr:rowOff>53975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870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64770</xdr:rowOff>
    </xdr:from>
    <xdr:ext cx="526415" cy="25082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2369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164465</xdr:rowOff>
    </xdr:from>
    <xdr:ext cx="52641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1652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124460</xdr:rowOff>
    </xdr:from>
    <xdr:to>
      <xdr:col>24</xdr:col>
      <xdr:colOff>114300</xdr:colOff>
      <xdr:row>33</xdr:row>
      <xdr:rowOff>54610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147320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95885</xdr:rowOff>
    </xdr:from>
    <xdr:to>
      <xdr:col>20</xdr:col>
      <xdr:colOff>38100</xdr:colOff>
      <xdr:row>33</xdr:row>
      <xdr:rowOff>26035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42545</xdr:rowOff>
    </xdr:from>
    <xdr:ext cx="526415" cy="25082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3574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98425</xdr:rowOff>
    </xdr:from>
    <xdr:to>
      <xdr:col>15</xdr:col>
      <xdr:colOff>101600</xdr:colOff>
      <xdr:row>33</xdr:row>
      <xdr:rowOff>29210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8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45085</xdr:rowOff>
    </xdr:from>
    <xdr:ext cx="52641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3600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3175</xdr:rowOff>
    </xdr:from>
    <xdr:to>
      <xdr:col>10</xdr:col>
      <xdr:colOff>165100</xdr:colOff>
      <xdr:row>33</xdr:row>
      <xdr:rowOff>104775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121285</xdr:rowOff>
    </xdr:from>
    <xdr:ext cx="526415" cy="25082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43623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149860</xdr:rowOff>
    </xdr:from>
    <xdr:to>
      <xdr:col>6</xdr:col>
      <xdr:colOff>38100</xdr:colOff>
      <xdr:row>33</xdr:row>
      <xdr:rowOff>80010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96520</xdr:rowOff>
    </xdr:from>
    <xdr:ext cx="52641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4114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1630"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665" cy="25082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7375" cy="25146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737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737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7375" cy="25082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58</xdr:row>
      <xdr:rowOff>57150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60960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57150</xdr:rowOff>
    </xdr:from>
    <xdr:to>
      <xdr:col>24</xdr:col>
      <xdr:colOff>152400</xdr:colOff>
      <xdr:row>58</xdr:row>
      <xdr:rowOff>57150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21590</xdr:rowOff>
    </xdr:from>
    <xdr:to>
      <xdr:col>24</xdr:col>
      <xdr:colOff>63500</xdr:colOff>
      <xdr:row>56</xdr:row>
      <xdr:rowOff>41910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227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71120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92710</xdr:rowOff>
    </xdr:from>
    <xdr:to>
      <xdr:col>24</xdr:col>
      <xdr:colOff>114300</xdr:colOff>
      <xdr:row>57</xdr:row>
      <xdr:rowOff>22860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41910</xdr:rowOff>
    </xdr:from>
    <xdr:to>
      <xdr:col>19</xdr:col>
      <xdr:colOff>177800</xdr:colOff>
      <xdr:row>56</xdr:row>
      <xdr:rowOff>68580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431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140335</xdr:rowOff>
    </xdr:from>
    <xdr:to>
      <xdr:col>20</xdr:col>
      <xdr:colOff>38100</xdr:colOff>
      <xdr:row>57</xdr:row>
      <xdr:rowOff>70485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61595</xdr:rowOff>
    </xdr:from>
    <xdr:ext cx="52641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8342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68580</xdr:rowOff>
    </xdr:from>
    <xdr:to>
      <xdr:col>15</xdr:col>
      <xdr:colOff>50800</xdr:colOff>
      <xdr:row>56</xdr:row>
      <xdr:rowOff>81915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697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122555</xdr:rowOff>
    </xdr:from>
    <xdr:to>
      <xdr:col>15</xdr:col>
      <xdr:colOff>101600</xdr:colOff>
      <xdr:row>57</xdr:row>
      <xdr:rowOff>52705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43815</xdr:rowOff>
    </xdr:from>
    <xdr:ext cx="526415" cy="25082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8164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81915</xdr:rowOff>
    </xdr:from>
    <xdr:to>
      <xdr:col>10</xdr:col>
      <xdr:colOff>114300</xdr:colOff>
      <xdr:row>56</xdr:row>
      <xdr:rowOff>91440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83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132715</xdr:rowOff>
    </xdr:from>
    <xdr:to>
      <xdr:col>10</xdr:col>
      <xdr:colOff>165100</xdr:colOff>
      <xdr:row>57</xdr:row>
      <xdr:rowOff>63500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53975</xdr:rowOff>
    </xdr:from>
    <xdr:ext cx="526415" cy="25082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8266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125095</xdr:rowOff>
    </xdr:from>
    <xdr:to>
      <xdr:col>6</xdr:col>
      <xdr:colOff>38100</xdr:colOff>
      <xdr:row>57</xdr:row>
      <xdr:rowOff>55245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46355</xdr:rowOff>
    </xdr:from>
    <xdr:ext cx="52641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819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142240</xdr:rowOff>
    </xdr:from>
    <xdr:to>
      <xdr:col>24</xdr:col>
      <xdr:colOff>114300</xdr:colOff>
      <xdr:row>56</xdr:row>
      <xdr:rowOff>72390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165100</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23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162560</xdr:rowOff>
    </xdr:from>
    <xdr:to>
      <xdr:col>20</xdr:col>
      <xdr:colOff>38100</xdr:colOff>
      <xdr:row>56</xdr:row>
      <xdr:rowOff>92710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109220</xdr:rowOff>
    </xdr:from>
    <xdr:ext cx="526415" cy="25146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3675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17780</xdr:rowOff>
    </xdr:from>
    <xdr:to>
      <xdr:col>15</xdr:col>
      <xdr:colOff>101600</xdr:colOff>
      <xdr:row>56</xdr:row>
      <xdr:rowOff>119380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135890</xdr:rowOff>
    </xdr:from>
    <xdr:ext cx="52641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3941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31115</xdr:rowOff>
    </xdr:from>
    <xdr:to>
      <xdr:col>10</xdr:col>
      <xdr:colOff>165100</xdr:colOff>
      <xdr:row>56</xdr:row>
      <xdr:rowOff>132715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149225</xdr:rowOff>
    </xdr:from>
    <xdr:ext cx="52641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407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40640</xdr:rowOff>
    </xdr:from>
    <xdr:to>
      <xdr:col>6</xdr:col>
      <xdr:colOff>38100</xdr:colOff>
      <xdr:row>56</xdr:row>
      <xdr:rowOff>142240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158750</xdr:rowOff>
    </xdr:from>
    <xdr:ext cx="52641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4170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1630" cy="21717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066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082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82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79</xdr:row>
      <xdr:rowOff>19050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22860</xdr:rowOff>
    </xdr:from>
    <xdr:ext cx="37846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36830</xdr:rowOff>
    </xdr:from>
    <xdr:to>
      <xdr:col>24</xdr:col>
      <xdr:colOff>63500</xdr:colOff>
      <xdr:row>77</xdr:row>
      <xdr:rowOff>71120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384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120650</xdr:rowOff>
    </xdr:from>
    <xdr:ext cx="469900" cy="25146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3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142240</xdr:rowOff>
    </xdr:from>
    <xdr:to>
      <xdr:col>24</xdr:col>
      <xdr:colOff>114300</xdr:colOff>
      <xdr:row>78</xdr:row>
      <xdr:rowOff>72390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151765</xdr:rowOff>
    </xdr:from>
    <xdr:to>
      <xdr:col>19</xdr:col>
      <xdr:colOff>177800</xdr:colOff>
      <xdr:row>77</xdr:row>
      <xdr:rowOff>36830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324715"/>
          <a:ext cx="889000" cy="913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123825</xdr:rowOff>
    </xdr:from>
    <xdr:to>
      <xdr:col>20</xdr:col>
      <xdr:colOff>38100</xdr:colOff>
      <xdr:row>78</xdr:row>
      <xdr:rowOff>53975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45085</xdr:rowOff>
    </xdr:from>
    <xdr:ext cx="46164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1818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151765</xdr:rowOff>
    </xdr:from>
    <xdr:to>
      <xdr:col>15</xdr:col>
      <xdr:colOff>50800</xdr:colOff>
      <xdr:row>76</xdr:row>
      <xdr:rowOff>17780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324715"/>
          <a:ext cx="889000" cy="723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62230</xdr:rowOff>
    </xdr:from>
    <xdr:to>
      <xdr:col>15</xdr:col>
      <xdr:colOff>101600</xdr:colOff>
      <xdr:row>77</xdr:row>
      <xdr:rowOff>163830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154940</xdr:rowOff>
    </xdr:from>
    <xdr:ext cx="461645" cy="25146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3565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17780</xdr:rowOff>
    </xdr:from>
    <xdr:to>
      <xdr:col>10</xdr:col>
      <xdr:colOff>114300</xdr:colOff>
      <xdr:row>76</xdr:row>
      <xdr:rowOff>163830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4798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120650</xdr:rowOff>
    </xdr:from>
    <xdr:to>
      <xdr:col>10</xdr:col>
      <xdr:colOff>165100</xdr:colOff>
      <xdr:row>78</xdr:row>
      <xdr:rowOff>50800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41910</xdr:rowOff>
    </xdr:from>
    <xdr:ext cx="461645" cy="25082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41501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45720</xdr:rowOff>
    </xdr:from>
    <xdr:ext cx="46164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188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20320</xdr:rowOff>
    </xdr:from>
    <xdr:to>
      <xdr:col>24</xdr:col>
      <xdr:colOff>114300</xdr:colOff>
      <xdr:row>77</xdr:row>
      <xdr:rowOff>121920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43815</xdr:rowOff>
    </xdr:from>
    <xdr:ext cx="469900" cy="25082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740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157480</xdr:rowOff>
    </xdr:from>
    <xdr:to>
      <xdr:col>20</xdr:col>
      <xdr:colOff>38100</xdr:colOff>
      <xdr:row>77</xdr:row>
      <xdr:rowOff>87630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104140</xdr:rowOff>
    </xdr:from>
    <xdr:ext cx="46164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29628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100965</xdr:rowOff>
    </xdr:from>
    <xdr:to>
      <xdr:col>15</xdr:col>
      <xdr:colOff>101600</xdr:colOff>
      <xdr:row>72</xdr:row>
      <xdr:rowOff>31115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2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47625</xdr:rowOff>
    </xdr:from>
    <xdr:ext cx="52641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0965" y="12049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137795</xdr:rowOff>
    </xdr:from>
    <xdr:to>
      <xdr:col>10</xdr:col>
      <xdr:colOff>165100</xdr:colOff>
      <xdr:row>76</xdr:row>
      <xdr:rowOff>67945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84455</xdr:rowOff>
    </xdr:from>
    <xdr:ext cx="52641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1965" y="12771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113030</xdr:rowOff>
    </xdr:from>
    <xdr:to>
      <xdr:col>6</xdr:col>
      <xdr:colOff>38100</xdr:colOff>
      <xdr:row>77</xdr:row>
      <xdr:rowOff>43180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59690</xdr:rowOff>
    </xdr:from>
    <xdr:ext cx="52641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2965" y="12918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1630" cy="21717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82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082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7995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082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342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7375" cy="25082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7375" cy="25082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7375" cy="25082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45085</xdr:rowOff>
    </xdr:from>
    <xdr:to>
      <xdr:col>24</xdr:col>
      <xdr:colOff>62865</xdr:colOff>
      <xdr:row>98</xdr:row>
      <xdr:rowOff>153670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157480</xdr:rowOff>
    </xdr:from>
    <xdr:ext cx="534670" cy="25082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5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153670</xdr:rowOff>
    </xdr:from>
    <xdr:to>
      <xdr:col>24</xdr:col>
      <xdr:colOff>152400</xdr:colOff>
      <xdr:row>98</xdr:row>
      <xdr:rowOff>153670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163195</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45085</xdr:rowOff>
    </xdr:from>
    <xdr:to>
      <xdr:col>24</xdr:col>
      <xdr:colOff>152400</xdr:colOff>
      <xdr:row>90</xdr:row>
      <xdr:rowOff>45085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105410</xdr:rowOff>
    </xdr:from>
    <xdr:to>
      <xdr:col>24</xdr:col>
      <xdr:colOff>63500</xdr:colOff>
      <xdr:row>93</xdr:row>
      <xdr:rowOff>150495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5026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74930</xdr:rowOff>
    </xdr:from>
    <xdr:ext cx="534670" cy="25146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96520</xdr:rowOff>
    </xdr:from>
    <xdr:to>
      <xdr:col>24</xdr:col>
      <xdr:colOff>114300</xdr:colOff>
      <xdr:row>96</xdr:row>
      <xdr:rowOff>26670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132080</xdr:rowOff>
    </xdr:from>
    <xdr:to>
      <xdr:col>19</xdr:col>
      <xdr:colOff>177800</xdr:colOff>
      <xdr:row>93</xdr:row>
      <xdr:rowOff>150495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0769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15875</xdr:rowOff>
    </xdr:from>
    <xdr:to>
      <xdr:col>20</xdr:col>
      <xdr:colOff>38100</xdr:colOff>
      <xdr:row>96</xdr:row>
      <xdr:rowOff>117475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109220</xdr:rowOff>
    </xdr:from>
    <xdr:ext cx="526415" cy="25146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29965" y="165684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132080</xdr:rowOff>
    </xdr:from>
    <xdr:to>
      <xdr:col>15</xdr:col>
      <xdr:colOff>50800</xdr:colOff>
      <xdr:row>94</xdr:row>
      <xdr:rowOff>33020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769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0</xdr:rowOff>
    </xdr:from>
    <xdr:to>
      <xdr:col>15</xdr:col>
      <xdr:colOff>101600</xdr:colOff>
      <xdr:row>96</xdr:row>
      <xdr:rowOff>101600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92710</xdr:rowOff>
    </xdr:from>
    <xdr:ext cx="52641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551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33020</xdr:rowOff>
    </xdr:from>
    <xdr:to>
      <xdr:col>10</xdr:col>
      <xdr:colOff>114300</xdr:colOff>
      <xdr:row>95</xdr:row>
      <xdr:rowOff>8255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4932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20955</xdr:rowOff>
    </xdr:from>
    <xdr:to>
      <xdr:col>10</xdr:col>
      <xdr:colOff>165100</xdr:colOff>
      <xdr:row>96</xdr:row>
      <xdr:rowOff>122555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113665</xdr:rowOff>
    </xdr:from>
    <xdr:ext cx="526415"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5728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104775</xdr:rowOff>
    </xdr:from>
    <xdr:to>
      <xdr:col>6</xdr:col>
      <xdr:colOff>38100</xdr:colOff>
      <xdr:row>97</xdr:row>
      <xdr:rowOff>34925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26035</xdr:rowOff>
    </xdr:from>
    <xdr:ext cx="52641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6566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54610</xdr:rowOff>
    </xdr:from>
    <xdr:to>
      <xdr:col>24</xdr:col>
      <xdr:colOff>114300</xdr:colOff>
      <xdr:row>93</xdr:row>
      <xdr:rowOff>156210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77470</xdr:rowOff>
    </xdr:from>
    <xdr:ext cx="534670" cy="25082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508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99,006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99695</xdr:rowOff>
    </xdr:from>
    <xdr:to>
      <xdr:col>20</xdr:col>
      <xdr:colOff>38100</xdr:colOff>
      <xdr:row>94</xdr:row>
      <xdr:rowOff>29845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46355</xdr:rowOff>
    </xdr:from>
    <xdr:ext cx="52641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5819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81280</xdr:rowOff>
    </xdr:from>
    <xdr:to>
      <xdr:col>15</xdr:col>
      <xdr:colOff>101600</xdr:colOff>
      <xdr:row>94</xdr:row>
      <xdr:rowOff>11430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27940</xdr:rowOff>
    </xdr:from>
    <xdr:ext cx="52641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58013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153670</xdr:rowOff>
    </xdr:from>
    <xdr:to>
      <xdr:col>10</xdr:col>
      <xdr:colOff>165100</xdr:colOff>
      <xdr:row>94</xdr:row>
      <xdr:rowOff>83820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100330</xdr:rowOff>
    </xdr:from>
    <xdr:ext cx="526415" cy="25082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58737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128905</xdr:rowOff>
    </xdr:from>
    <xdr:to>
      <xdr:col>6</xdr:col>
      <xdr:colOff>38100</xdr:colOff>
      <xdr:row>95</xdr:row>
      <xdr:rowOff>59055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75565</xdr:rowOff>
    </xdr:from>
    <xdr:ext cx="526415" cy="25082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0204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717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66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7375" cy="25082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737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737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7375" cy="25082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79375</xdr:rowOff>
    </xdr:from>
    <xdr:to>
      <xdr:col>54</xdr:col>
      <xdr:colOff>189865</xdr:colOff>
      <xdr:row>38</xdr:row>
      <xdr:rowOff>36830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40640</xdr:rowOff>
    </xdr:from>
    <xdr:ext cx="534670" cy="251460"/>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36830</xdr:rowOff>
    </xdr:from>
    <xdr:to>
      <xdr:col>55</xdr:col>
      <xdr:colOff>88900</xdr:colOff>
      <xdr:row>38</xdr:row>
      <xdr:rowOff>36830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26035</xdr:rowOff>
    </xdr:from>
    <xdr:ext cx="598805" cy="25908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79375</xdr:rowOff>
    </xdr:from>
    <xdr:to>
      <xdr:col>55</xdr:col>
      <xdr:colOff>88900</xdr:colOff>
      <xdr:row>31</xdr:row>
      <xdr:rowOff>79375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120650</xdr:rowOff>
    </xdr:from>
    <xdr:to>
      <xdr:col>55</xdr:col>
      <xdr:colOff>0</xdr:colOff>
      <xdr:row>37</xdr:row>
      <xdr:rowOff>12700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928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12065</xdr:rowOff>
    </xdr:from>
    <xdr:ext cx="534670" cy="25908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160655</xdr:rowOff>
    </xdr:from>
    <xdr:to>
      <xdr:col>55</xdr:col>
      <xdr:colOff>50800</xdr:colOff>
      <xdr:row>36</xdr:row>
      <xdr:rowOff>90805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120650</xdr:rowOff>
    </xdr:from>
    <xdr:to>
      <xdr:col>50</xdr:col>
      <xdr:colOff>114300</xdr:colOff>
      <xdr:row>36</xdr:row>
      <xdr:rowOff>134620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928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36830</xdr:rowOff>
    </xdr:from>
    <xdr:to>
      <xdr:col>50</xdr:col>
      <xdr:colOff>165100</xdr:colOff>
      <xdr:row>36</xdr:row>
      <xdr:rowOff>138430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154940</xdr:rowOff>
    </xdr:from>
    <xdr:ext cx="526415" cy="25146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1965" y="59842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106680</xdr:rowOff>
    </xdr:from>
    <xdr:to>
      <xdr:col>45</xdr:col>
      <xdr:colOff>177800</xdr:colOff>
      <xdr:row>36</xdr:row>
      <xdr:rowOff>134620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788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59055</xdr:rowOff>
    </xdr:from>
    <xdr:to>
      <xdr:col>46</xdr:col>
      <xdr:colOff>38100</xdr:colOff>
      <xdr:row>36</xdr:row>
      <xdr:rowOff>160655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6350</xdr:rowOff>
    </xdr:from>
    <xdr:ext cx="526415" cy="25146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2965" y="60071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106680</xdr:rowOff>
    </xdr:from>
    <xdr:to>
      <xdr:col>41</xdr:col>
      <xdr:colOff>50800</xdr:colOff>
      <xdr:row>36</xdr:row>
      <xdr:rowOff>127000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78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66040</xdr:rowOff>
    </xdr:from>
    <xdr:to>
      <xdr:col>41</xdr:col>
      <xdr:colOff>101600</xdr:colOff>
      <xdr:row>36</xdr:row>
      <xdr:rowOff>167640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158750</xdr:rowOff>
    </xdr:from>
    <xdr:ext cx="52641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3965" y="63309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74930</xdr:rowOff>
    </xdr:from>
    <xdr:to>
      <xdr:col>36</xdr:col>
      <xdr:colOff>165100</xdr:colOff>
      <xdr:row>37</xdr:row>
      <xdr:rowOff>4445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20955</xdr:rowOff>
    </xdr:from>
    <xdr:ext cx="526415" cy="25082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4965" y="60217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133350</xdr:rowOff>
    </xdr:from>
    <xdr:to>
      <xdr:col>55</xdr:col>
      <xdr:colOff>50800</xdr:colOff>
      <xdr:row>37</xdr:row>
      <xdr:rowOff>63500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111760</xdr:rowOff>
    </xdr:from>
    <xdr:ext cx="534670" cy="25082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39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69215</xdr:rowOff>
    </xdr:from>
    <xdr:to>
      <xdr:col>50</xdr:col>
      <xdr:colOff>165100</xdr:colOff>
      <xdr:row>36</xdr:row>
      <xdr:rowOff>170815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161925</xdr:rowOff>
    </xdr:from>
    <xdr:ext cx="52641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1965" y="6334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83820</xdr:rowOff>
    </xdr:from>
    <xdr:to>
      <xdr:col>46</xdr:col>
      <xdr:colOff>38100</xdr:colOff>
      <xdr:row>37</xdr:row>
      <xdr:rowOff>13970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5080</xdr:rowOff>
    </xdr:from>
    <xdr:ext cx="52641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2965" y="63487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55880</xdr:rowOff>
    </xdr:from>
    <xdr:to>
      <xdr:col>41</xdr:col>
      <xdr:colOff>101600</xdr:colOff>
      <xdr:row>36</xdr:row>
      <xdr:rowOff>157480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2540</xdr:rowOff>
    </xdr:from>
    <xdr:ext cx="52641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3965" y="60032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76200</xdr:rowOff>
    </xdr:from>
    <xdr:to>
      <xdr:col>36</xdr:col>
      <xdr:colOff>165100</xdr:colOff>
      <xdr:row>37</xdr:row>
      <xdr:rowOff>6350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168910</xdr:rowOff>
    </xdr:from>
    <xdr:ext cx="526415" cy="25082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4965" y="63411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717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665" cy="25082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7375" cy="25082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7375" cy="25082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7375" cy="25082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7375" cy="25082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58</xdr:row>
      <xdr:rowOff>114300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118110</xdr:rowOff>
    </xdr:from>
    <xdr:ext cx="534670" cy="259080"/>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114300</xdr:rowOff>
    </xdr:from>
    <xdr:to>
      <xdr:col>55</xdr:col>
      <xdr:colOff>88900</xdr:colOff>
      <xdr:row>58</xdr:row>
      <xdr:rowOff>114300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55880</xdr:rowOff>
    </xdr:from>
    <xdr:ext cx="598805" cy="259080"/>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136525</xdr:rowOff>
    </xdr:from>
    <xdr:to>
      <xdr:col>55</xdr:col>
      <xdr:colOff>0</xdr:colOff>
      <xdr:row>58</xdr:row>
      <xdr:rowOff>14605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0917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68580</xdr:rowOff>
    </xdr:from>
    <xdr:ext cx="534670" cy="259080"/>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1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13335</xdr:rowOff>
    </xdr:from>
    <xdr:to>
      <xdr:col>50</xdr:col>
      <xdr:colOff>114300</xdr:colOff>
      <xdr:row>58</xdr:row>
      <xdr:rowOff>14605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574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100965</xdr:rowOff>
    </xdr:from>
    <xdr:to>
      <xdr:col>50</xdr:col>
      <xdr:colOff>165100</xdr:colOff>
      <xdr:row>58</xdr:row>
      <xdr:rowOff>31115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47625</xdr:rowOff>
    </xdr:from>
    <xdr:ext cx="526415"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1965" y="96488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13335</xdr:rowOff>
    </xdr:from>
    <xdr:to>
      <xdr:col>45</xdr:col>
      <xdr:colOff>177800</xdr:colOff>
      <xdr:row>58</xdr:row>
      <xdr:rowOff>15240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57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104140</xdr:rowOff>
    </xdr:from>
    <xdr:to>
      <xdr:col>46</xdr:col>
      <xdr:colOff>38100</xdr:colOff>
      <xdr:row>58</xdr:row>
      <xdr:rowOff>34290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50800</xdr:rowOff>
    </xdr:from>
    <xdr:ext cx="52641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2965" y="9652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134620</xdr:rowOff>
    </xdr:from>
    <xdr:to>
      <xdr:col>41</xdr:col>
      <xdr:colOff>50800</xdr:colOff>
      <xdr:row>58</xdr:row>
      <xdr:rowOff>15240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072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109855</xdr:rowOff>
    </xdr:from>
    <xdr:to>
      <xdr:col>41</xdr:col>
      <xdr:colOff>101600</xdr:colOff>
      <xdr:row>58</xdr:row>
      <xdr:rowOff>40640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56515</xdr:rowOff>
    </xdr:from>
    <xdr:ext cx="526415" cy="2584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3965" y="96577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73660</xdr:rowOff>
    </xdr:from>
    <xdr:to>
      <xdr:col>36</xdr:col>
      <xdr:colOff>165100</xdr:colOff>
      <xdr:row>58</xdr:row>
      <xdr:rowOff>3810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20320</xdr:rowOff>
    </xdr:from>
    <xdr:ext cx="526415" cy="25082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4965" y="96215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86360</xdr:rowOff>
    </xdr:from>
    <xdr:to>
      <xdr:col>55</xdr:col>
      <xdr:colOff>50800</xdr:colOff>
      <xdr:row>58</xdr:row>
      <xdr:rowOff>15875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109220</xdr:rowOff>
    </xdr:from>
    <xdr:ext cx="534670" cy="251460"/>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10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135255</xdr:rowOff>
    </xdr:from>
    <xdr:to>
      <xdr:col>50</xdr:col>
      <xdr:colOff>165100</xdr:colOff>
      <xdr:row>58</xdr:row>
      <xdr:rowOff>65405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56515</xdr:rowOff>
    </xdr:from>
    <xdr:ext cx="526415" cy="2584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1965" y="1000061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133985</xdr:rowOff>
    </xdr:from>
    <xdr:to>
      <xdr:col>46</xdr:col>
      <xdr:colOff>38100</xdr:colOff>
      <xdr:row>58</xdr:row>
      <xdr:rowOff>64135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55245</xdr:rowOff>
    </xdr:from>
    <xdr:ext cx="526415" cy="25082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2965" y="9999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135890</xdr:rowOff>
    </xdr:from>
    <xdr:to>
      <xdr:col>41</xdr:col>
      <xdr:colOff>101600</xdr:colOff>
      <xdr:row>58</xdr:row>
      <xdr:rowOff>66040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57150</xdr:rowOff>
    </xdr:from>
    <xdr:ext cx="52641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3965" y="100012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83820</xdr:rowOff>
    </xdr:from>
    <xdr:to>
      <xdr:col>36</xdr:col>
      <xdr:colOff>165100</xdr:colOff>
      <xdr:row>58</xdr:row>
      <xdr:rowOff>13970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5080</xdr:rowOff>
    </xdr:from>
    <xdr:ext cx="52641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4965" y="9949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717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0665"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737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7375" cy="25082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737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737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7375" cy="25082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144780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91440</xdr:rowOff>
    </xdr:from>
    <xdr:ext cx="598805" cy="259080"/>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144780</xdr:rowOff>
    </xdr:from>
    <xdr:to>
      <xdr:col>55</xdr:col>
      <xdr:colOff>88900</xdr:colOff>
      <xdr:row>69</xdr:row>
      <xdr:rowOff>144780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126365</xdr:rowOff>
    </xdr:from>
    <xdr:to>
      <xdr:col>55</xdr:col>
      <xdr:colOff>0</xdr:colOff>
      <xdr:row>79</xdr:row>
      <xdr:rowOff>29845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9946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64135</xdr:rowOff>
    </xdr:from>
    <xdr:ext cx="534670" cy="25082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2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15875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20320</xdr:rowOff>
    </xdr:from>
    <xdr:to>
      <xdr:col>50</xdr:col>
      <xdr:colOff>114300</xdr:colOff>
      <xdr:row>79</xdr:row>
      <xdr:rowOff>29845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64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86995</xdr:rowOff>
    </xdr:from>
    <xdr:to>
      <xdr:col>50</xdr:col>
      <xdr:colOff>165100</xdr:colOff>
      <xdr:row>79</xdr:row>
      <xdr:rowOff>17780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33655</xdr:rowOff>
    </xdr:from>
    <xdr:ext cx="526415" cy="2584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1965" y="1323530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5080</xdr:rowOff>
    </xdr:from>
    <xdr:to>
      <xdr:col>45</xdr:col>
      <xdr:colOff>177800</xdr:colOff>
      <xdr:row>79</xdr:row>
      <xdr:rowOff>20320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49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73660</xdr:rowOff>
    </xdr:from>
    <xdr:to>
      <xdr:col>46</xdr:col>
      <xdr:colOff>38100</xdr:colOff>
      <xdr:row>79</xdr:row>
      <xdr:rowOff>3810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20320</xdr:rowOff>
    </xdr:from>
    <xdr:ext cx="526415" cy="25082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2965" y="132219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50800</xdr:rowOff>
    </xdr:from>
    <xdr:to>
      <xdr:col>41</xdr:col>
      <xdr:colOff>50800</xdr:colOff>
      <xdr:row>79</xdr:row>
      <xdr:rowOff>5080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239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82550</xdr:rowOff>
    </xdr:from>
    <xdr:to>
      <xdr:col>41</xdr:col>
      <xdr:colOff>101600</xdr:colOff>
      <xdr:row>79</xdr:row>
      <xdr:rowOff>12700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29210</xdr:rowOff>
    </xdr:from>
    <xdr:ext cx="526415" cy="25146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3965" y="132308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xdr:rowOff>
    </xdr:from>
    <xdr:to>
      <xdr:col>36</xdr:col>
      <xdr:colOff>165100</xdr:colOff>
      <xdr:row>78</xdr:row>
      <xdr:rowOff>111125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102235</xdr:rowOff>
    </xdr:from>
    <xdr:ext cx="526415"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4965" y="134753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75565</xdr:rowOff>
    </xdr:from>
    <xdr:to>
      <xdr:col>55</xdr:col>
      <xdr:colOff>50800</xdr:colOff>
      <xdr:row>79</xdr:row>
      <xdr:rowOff>6350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34925</xdr:rowOff>
    </xdr:from>
    <xdr:ext cx="534670" cy="259080"/>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150495</xdr:rowOff>
    </xdr:from>
    <xdr:to>
      <xdr:col>50</xdr:col>
      <xdr:colOff>165100</xdr:colOff>
      <xdr:row>79</xdr:row>
      <xdr:rowOff>80645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71755</xdr:rowOff>
    </xdr:from>
    <xdr:ext cx="46164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350" y="1361630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140970</xdr:rowOff>
    </xdr:from>
    <xdr:to>
      <xdr:col>46</xdr:col>
      <xdr:colOff>38100</xdr:colOff>
      <xdr:row>79</xdr:row>
      <xdr:rowOff>71120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62230</xdr:rowOff>
    </xdr:from>
    <xdr:ext cx="46164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350" y="136067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125730</xdr:rowOff>
    </xdr:from>
    <xdr:to>
      <xdr:col>41</xdr:col>
      <xdr:colOff>101600</xdr:colOff>
      <xdr:row>79</xdr:row>
      <xdr:rowOff>55880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46990</xdr:rowOff>
    </xdr:from>
    <xdr:ext cx="52641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3965" y="135915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171450</xdr:rowOff>
    </xdr:from>
    <xdr:to>
      <xdr:col>36</xdr:col>
      <xdr:colOff>165100</xdr:colOff>
      <xdr:row>78</xdr:row>
      <xdr:rowOff>101600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118110</xdr:rowOff>
    </xdr:from>
    <xdr:ext cx="52641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4965" y="131483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717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737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737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7375" cy="25082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75565</xdr:rowOff>
    </xdr:from>
    <xdr:to>
      <xdr:col>54</xdr:col>
      <xdr:colOff>189865</xdr:colOff>
      <xdr:row>99</xdr:row>
      <xdr:rowOff>74930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78740</xdr:rowOff>
    </xdr:from>
    <xdr:ext cx="469900" cy="259080"/>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74930</xdr:rowOff>
    </xdr:from>
    <xdr:to>
      <xdr:col>55</xdr:col>
      <xdr:colOff>88900</xdr:colOff>
      <xdr:row>99</xdr:row>
      <xdr:rowOff>74930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22225</xdr:rowOff>
    </xdr:from>
    <xdr:ext cx="598805" cy="2584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75565</xdr:rowOff>
    </xdr:from>
    <xdr:to>
      <xdr:col>55</xdr:col>
      <xdr:colOff>88900</xdr:colOff>
      <xdr:row>90</xdr:row>
      <xdr:rowOff>75565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113030</xdr:rowOff>
    </xdr:from>
    <xdr:to>
      <xdr:col>55</xdr:col>
      <xdr:colOff>0</xdr:colOff>
      <xdr:row>97</xdr:row>
      <xdr:rowOff>134620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436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116205</xdr:rowOff>
    </xdr:from>
    <xdr:ext cx="534670" cy="25908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93345</xdr:rowOff>
    </xdr:from>
    <xdr:to>
      <xdr:col>55</xdr:col>
      <xdr:colOff>50800</xdr:colOff>
      <xdr:row>97</xdr:row>
      <xdr:rowOff>23495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113030</xdr:rowOff>
    </xdr:from>
    <xdr:to>
      <xdr:col>50</xdr:col>
      <xdr:colOff>114300</xdr:colOff>
      <xdr:row>97</xdr:row>
      <xdr:rowOff>114300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436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147955</xdr:rowOff>
    </xdr:from>
    <xdr:to>
      <xdr:col>50</xdr:col>
      <xdr:colOff>165100</xdr:colOff>
      <xdr:row>97</xdr:row>
      <xdr:rowOff>78105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94615</xdr:rowOff>
    </xdr:from>
    <xdr:ext cx="52641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3823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114300</xdr:rowOff>
    </xdr:from>
    <xdr:to>
      <xdr:col>45</xdr:col>
      <xdr:colOff>177800</xdr:colOff>
      <xdr:row>97</xdr:row>
      <xdr:rowOff>149225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449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31750</xdr:rowOff>
    </xdr:from>
    <xdr:to>
      <xdr:col>46</xdr:col>
      <xdr:colOff>38100</xdr:colOff>
      <xdr:row>97</xdr:row>
      <xdr:rowOff>133350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149860</xdr:rowOff>
    </xdr:from>
    <xdr:ext cx="52641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437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149225</xdr:rowOff>
    </xdr:from>
    <xdr:to>
      <xdr:col>41</xdr:col>
      <xdr:colOff>50800</xdr:colOff>
      <xdr:row>98</xdr:row>
      <xdr:rowOff>18415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79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31750</xdr:rowOff>
    </xdr:from>
    <xdr:to>
      <xdr:col>41</xdr:col>
      <xdr:colOff>101600</xdr:colOff>
      <xdr:row>97</xdr:row>
      <xdr:rowOff>133350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149860</xdr:rowOff>
    </xdr:from>
    <xdr:ext cx="52641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4376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29210</xdr:rowOff>
    </xdr:from>
    <xdr:ext cx="526415" cy="25146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4884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83820</xdr:rowOff>
    </xdr:from>
    <xdr:to>
      <xdr:col>55</xdr:col>
      <xdr:colOff>50800</xdr:colOff>
      <xdr:row>98</xdr:row>
      <xdr:rowOff>13970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62230</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62230</xdr:rowOff>
    </xdr:from>
    <xdr:to>
      <xdr:col>50</xdr:col>
      <xdr:colOff>165100</xdr:colOff>
      <xdr:row>97</xdr:row>
      <xdr:rowOff>163830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154940</xdr:rowOff>
    </xdr:from>
    <xdr:ext cx="526415" cy="25146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7855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165100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156210</xdr:rowOff>
    </xdr:from>
    <xdr:ext cx="526415" cy="25082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7868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98425</xdr:rowOff>
    </xdr:from>
    <xdr:to>
      <xdr:col>41</xdr:col>
      <xdr:colOff>101600</xdr:colOff>
      <xdr:row>98</xdr:row>
      <xdr:rowOff>29210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20320</xdr:rowOff>
    </xdr:from>
    <xdr:ext cx="526415" cy="25082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8224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139065</xdr:rowOff>
    </xdr:from>
    <xdr:to>
      <xdr:col>36</xdr:col>
      <xdr:colOff>165100</xdr:colOff>
      <xdr:row>98</xdr:row>
      <xdr:rowOff>69215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60325</xdr:rowOff>
    </xdr:from>
    <xdr:ext cx="52641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8624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717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66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82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737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7375" cy="25082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66040</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12700</xdr:rowOff>
    </xdr:from>
    <xdr:ext cx="598805" cy="25908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66040</xdr:rowOff>
    </xdr:from>
    <xdr:to>
      <xdr:col>86</xdr:col>
      <xdr:colOff>25400</xdr:colOff>
      <xdr:row>30</xdr:row>
      <xdr:rowOff>66040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167005</xdr:rowOff>
    </xdr:from>
    <xdr:to>
      <xdr:col>85</xdr:col>
      <xdr:colOff>127000</xdr:colOff>
      <xdr:row>39</xdr:row>
      <xdr:rowOff>3810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821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106680</xdr:rowOff>
    </xdr:from>
    <xdr:ext cx="469900" cy="259080"/>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34925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903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93345</xdr:rowOff>
    </xdr:from>
    <xdr:to>
      <xdr:col>81</xdr:col>
      <xdr:colOff>101600</xdr:colOff>
      <xdr:row>39</xdr:row>
      <xdr:rowOff>23495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40640</xdr:rowOff>
    </xdr:from>
    <xdr:ext cx="461645" cy="25146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384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34925</xdr:rowOff>
    </xdr:from>
    <xdr:to>
      <xdr:col>76</xdr:col>
      <xdr:colOff>114300</xdr:colOff>
      <xdr:row>39</xdr:row>
      <xdr:rowOff>36830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1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53975</xdr:rowOff>
    </xdr:from>
    <xdr:ext cx="461645" cy="25082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3976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33655</xdr:rowOff>
    </xdr:from>
    <xdr:to>
      <xdr:col>71</xdr:col>
      <xdr:colOff>177800</xdr:colOff>
      <xdr:row>39</xdr:row>
      <xdr:rowOff>36830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0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140335</xdr:rowOff>
    </xdr:from>
    <xdr:to>
      <xdr:col>72</xdr:col>
      <xdr:colOff>38100</xdr:colOff>
      <xdr:row>39</xdr:row>
      <xdr:rowOff>70485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86995</xdr:rowOff>
    </xdr:from>
    <xdr:ext cx="461645" cy="25082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4306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128270</xdr:rowOff>
    </xdr:from>
    <xdr:to>
      <xdr:col>67</xdr:col>
      <xdr:colOff>101600</xdr:colOff>
      <xdr:row>39</xdr:row>
      <xdr:rowOff>58420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61645" cy="2514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4185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116205</xdr:rowOff>
    </xdr:from>
    <xdr:to>
      <xdr:col>85</xdr:col>
      <xdr:colOff>177800</xdr:colOff>
      <xdr:row>39</xdr:row>
      <xdr:rowOff>46355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62230</xdr:rowOff>
    </xdr:from>
    <xdr:ext cx="469900" cy="259080"/>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45720</xdr:rowOff>
    </xdr:from>
    <xdr:ext cx="46164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350" y="67322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155575</xdr:rowOff>
    </xdr:from>
    <xdr:to>
      <xdr:col>76</xdr:col>
      <xdr:colOff>165100</xdr:colOff>
      <xdr:row>39</xdr:row>
      <xdr:rowOff>86360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76835</xdr:rowOff>
    </xdr:from>
    <xdr:ext cx="378460" cy="25082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70" y="6763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78740</xdr:rowOff>
    </xdr:from>
    <xdr:ext cx="37846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154940</xdr:rowOff>
    </xdr:from>
    <xdr:to>
      <xdr:col>67</xdr:col>
      <xdr:colOff>101600</xdr:colOff>
      <xdr:row>39</xdr:row>
      <xdr:rowOff>84455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76200</xdr:rowOff>
    </xdr:from>
    <xdr:ext cx="378460" cy="25082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70" y="676275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717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665" cy="25082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665" cy="25082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3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3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3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3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3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3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3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3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717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66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82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737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7375" cy="25082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27940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31750</xdr:rowOff>
    </xdr:from>
    <xdr:ext cx="534670" cy="25082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48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27940</xdr:rowOff>
    </xdr:from>
    <xdr:to>
      <xdr:col>86</xdr:col>
      <xdr:colOff>25400</xdr:colOff>
      <xdr:row>78</xdr:row>
      <xdr:rowOff>27940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21590</xdr:rowOff>
    </xdr:from>
    <xdr:ext cx="598805" cy="259080"/>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104140</xdr:rowOff>
    </xdr:from>
    <xdr:to>
      <xdr:col>85</xdr:col>
      <xdr:colOff>127000</xdr:colOff>
      <xdr:row>75</xdr:row>
      <xdr:rowOff>127635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628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48260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25400</xdr:rowOff>
    </xdr:from>
    <xdr:to>
      <xdr:col>85</xdr:col>
      <xdr:colOff>177800</xdr:colOff>
      <xdr:row>75</xdr:row>
      <xdr:rowOff>127000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127635</xdr:rowOff>
    </xdr:from>
    <xdr:to>
      <xdr:col>81</xdr:col>
      <xdr:colOff>50800</xdr:colOff>
      <xdr:row>75</xdr:row>
      <xdr:rowOff>128905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863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40640</xdr:rowOff>
    </xdr:from>
    <xdr:to>
      <xdr:col>81</xdr:col>
      <xdr:colOff>101600</xdr:colOff>
      <xdr:row>75</xdr:row>
      <xdr:rowOff>141605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158115</xdr:rowOff>
    </xdr:from>
    <xdr:ext cx="526415" cy="25082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26739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128905</xdr:rowOff>
    </xdr:from>
    <xdr:to>
      <xdr:col>76</xdr:col>
      <xdr:colOff>114300</xdr:colOff>
      <xdr:row>75</xdr:row>
      <xdr:rowOff>153670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87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33020</xdr:rowOff>
    </xdr:from>
    <xdr:to>
      <xdr:col>76</xdr:col>
      <xdr:colOff>165100</xdr:colOff>
      <xdr:row>75</xdr:row>
      <xdr:rowOff>134620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151130</xdr:rowOff>
    </xdr:from>
    <xdr:ext cx="52641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26669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142240</xdr:rowOff>
    </xdr:from>
    <xdr:to>
      <xdr:col>71</xdr:col>
      <xdr:colOff>177800</xdr:colOff>
      <xdr:row>75</xdr:row>
      <xdr:rowOff>153670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00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xdr:rowOff>
    </xdr:from>
    <xdr:to>
      <xdr:col>72</xdr:col>
      <xdr:colOff>38100</xdr:colOff>
      <xdr:row>75</xdr:row>
      <xdr:rowOff>112395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128905</xdr:rowOff>
    </xdr:from>
    <xdr:ext cx="52641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2644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151130</xdr:rowOff>
    </xdr:from>
    <xdr:to>
      <xdr:col>67</xdr:col>
      <xdr:colOff>101600</xdr:colOff>
      <xdr:row>75</xdr:row>
      <xdr:rowOff>81280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97790</xdr:rowOff>
    </xdr:from>
    <xdr:ext cx="526415" cy="25146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26136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53340</xdr:rowOff>
    </xdr:from>
    <xdr:to>
      <xdr:col>85</xdr:col>
      <xdr:colOff>177800</xdr:colOff>
      <xdr:row>75</xdr:row>
      <xdr:rowOff>154940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31750</xdr:rowOff>
    </xdr:from>
    <xdr:ext cx="534670" cy="25082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905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76835</xdr:rowOff>
    </xdr:from>
    <xdr:to>
      <xdr:col>81</xdr:col>
      <xdr:colOff>101600</xdr:colOff>
      <xdr:row>76</xdr:row>
      <xdr:rowOff>6985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169545</xdr:rowOff>
    </xdr:from>
    <xdr:ext cx="526415" cy="25082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3028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78105</xdr:rowOff>
    </xdr:from>
    <xdr:to>
      <xdr:col>76</xdr:col>
      <xdr:colOff>165100</xdr:colOff>
      <xdr:row>76</xdr:row>
      <xdr:rowOff>8255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170815</xdr:rowOff>
    </xdr:from>
    <xdr:ext cx="526415" cy="2584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30295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102870</xdr:rowOff>
    </xdr:from>
    <xdr:to>
      <xdr:col>72</xdr:col>
      <xdr:colOff>38100</xdr:colOff>
      <xdr:row>76</xdr:row>
      <xdr:rowOff>33020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24130</xdr:rowOff>
    </xdr:from>
    <xdr:ext cx="52641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054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91440</xdr:rowOff>
    </xdr:from>
    <xdr:to>
      <xdr:col>67</xdr:col>
      <xdr:colOff>101600</xdr:colOff>
      <xdr:row>76</xdr:row>
      <xdr:rowOff>21590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12700</xdr:rowOff>
    </xdr:from>
    <xdr:ext cx="52641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042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717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0665" cy="25082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799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7375" cy="25082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6342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7375" cy="25082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885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7375" cy="25082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5427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7375" cy="25082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45720</xdr:rowOff>
    </xdr:from>
    <xdr:to>
      <xdr:col>85</xdr:col>
      <xdr:colOff>126365</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1460"/>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163830</xdr:rowOff>
    </xdr:from>
    <xdr:ext cx="598805" cy="259080"/>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45720</xdr:rowOff>
    </xdr:from>
    <xdr:to>
      <xdr:col>86</xdr:col>
      <xdr:colOff>25400</xdr:colOff>
      <xdr:row>91</xdr:row>
      <xdr:rowOff>45720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68580</xdr:rowOff>
    </xdr:from>
    <xdr:to>
      <xdr:col>85</xdr:col>
      <xdr:colOff>127000</xdr:colOff>
      <xdr:row>98</xdr:row>
      <xdr:rowOff>88265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706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168275</xdr:rowOff>
    </xdr:from>
    <xdr:ext cx="534670" cy="25082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89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18415</xdr:rowOff>
    </xdr:from>
    <xdr:to>
      <xdr:col>85</xdr:col>
      <xdr:colOff>177800</xdr:colOff>
      <xdr:row>98</xdr:row>
      <xdr:rowOff>120650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78740</xdr:rowOff>
    </xdr:from>
    <xdr:to>
      <xdr:col>81</xdr:col>
      <xdr:colOff>50800</xdr:colOff>
      <xdr:row>98</xdr:row>
      <xdr:rowOff>88265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808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29210</xdr:rowOff>
    </xdr:from>
    <xdr:to>
      <xdr:col>81</xdr:col>
      <xdr:colOff>101600</xdr:colOff>
      <xdr:row>98</xdr:row>
      <xdr:rowOff>130175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146685</xdr:rowOff>
    </xdr:from>
    <xdr:ext cx="526415" cy="25082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3965" y="166058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67310</xdr:rowOff>
    </xdr:from>
    <xdr:to>
      <xdr:col>76</xdr:col>
      <xdr:colOff>114300</xdr:colOff>
      <xdr:row>98</xdr:row>
      <xdr:rowOff>78740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69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26415" cy="25082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4965" y="16603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46990</xdr:rowOff>
    </xdr:from>
    <xdr:to>
      <xdr:col>71</xdr:col>
      <xdr:colOff>177800</xdr:colOff>
      <xdr:row>98</xdr:row>
      <xdr:rowOff>67310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490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33020</xdr:rowOff>
    </xdr:from>
    <xdr:to>
      <xdr:col>72</xdr:col>
      <xdr:colOff>38100</xdr:colOff>
      <xdr:row>98</xdr:row>
      <xdr:rowOff>134620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125730</xdr:rowOff>
    </xdr:from>
    <xdr:ext cx="52641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5965" y="16927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24765</xdr:rowOff>
    </xdr:from>
    <xdr:to>
      <xdr:col>67</xdr:col>
      <xdr:colOff>101600</xdr:colOff>
      <xdr:row>98</xdr:row>
      <xdr:rowOff>126365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117475</xdr:rowOff>
    </xdr:from>
    <xdr:ext cx="52641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6965" y="16919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17780</xdr:rowOff>
    </xdr:from>
    <xdr:to>
      <xdr:col>85</xdr:col>
      <xdr:colOff>177800</xdr:colOff>
      <xdr:row>98</xdr:row>
      <xdr:rowOff>119380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148590</xdr:rowOff>
    </xdr:from>
    <xdr:ext cx="534670" cy="259080"/>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37465</xdr:rowOff>
    </xdr:from>
    <xdr:to>
      <xdr:col>81</xdr:col>
      <xdr:colOff>101600</xdr:colOff>
      <xdr:row>98</xdr:row>
      <xdr:rowOff>139065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130175</xdr:rowOff>
    </xdr:from>
    <xdr:ext cx="52641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3965" y="169322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26415" cy="25146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4965" y="169227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16510</xdr:rowOff>
    </xdr:from>
    <xdr:to>
      <xdr:col>72</xdr:col>
      <xdr:colOff>38100</xdr:colOff>
      <xdr:row>98</xdr:row>
      <xdr:rowOff>118110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134620</xdr:rowOff>
    </xdr:from>
    <xdr:ext cx="526415" cy="25082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5965" y="165938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2641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6965" y="165735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1630" cy="21717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0665"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82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37465</xdr:rowOff>
    </xdr:from>
    <xdr:to>
      <xdr:col>116</xdr:col>
      <xdr:colOff>62865</xdr:colOff>
      <xdr:row>39</xdr:row>
      <xdr:rowOff>99060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156210</xdr:rowOff>
    </xdr:from>
    <xdr:ext cx="534670" cy="25082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82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37465</xdr:rowOff>
    </xdr:from>
    <xdr:to>
      <xdr:col>116</xdr:col>
      <xdr:colOff>152400</xdr:colOff>
      <xdr:row>31</xdr:row>
      <xdr:rowOff>37465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99695</xdr:rowOff>
    </xdr:from>
    <xdr:ext cx="469900" cy="25082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34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76835</xdr:rowOff>
    </xdr:from>
    <xdr:to>
      <xdr:col>116</xdr:col>
      <xdr:colOff>114300</xdr:colOff>
      <xdr:row>39</xdr:row>
      <xdr:rowOff>6985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48895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65405</xdr:rowOff>
    </xdr:from>
    <xdr:ext cx="461645" cy="25082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40905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86360</xdr:rowOff>
    </xdr:from>
    <xdr:ext cx="461645" cy="2514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4300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95885</xdr:rowOff>
    </xdr:from>
    <xdr:to>
      <xdr:col>102</xdr:col>
      <xdr:colOff>114300</xdr:colOff>
      <xdr:row>39</xdr:row>
      <xdr:rowOff>99060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2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132715</xdr:rowOff>
    </xdr:from>
    <xdr:to>
      <xdr:col>102</xdr:col>
      <xdr:colOff>165100</xdr:colOff>
      <xdr:row>39</xdr:row>
      <xdr:rowOff>63500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80010</xdr:rowOff>
    </xdr:from>
    <xdr:ext cx="461645"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4236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149225</xdr:rowOff>
    </xdr:from>
    <xdr:to>
      <xdr:col>98</xdr:col>
      <xdr:colOff>38100</xdr:colOff>
      <xdr:row>39</xdr:row>
      <xdr:rowOff>79375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95885</xdr:rowOff>
    </xdr:from>
    <xdr:ext cx="46164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643953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082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72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13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13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13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45085</xdr:rowOff>
    </xdr:from>
    <xdr:to>
      <xdr:col>98</xdr:col>
      <xdr:colOff>38100</xdr:colOff>
      <xdr:row>39</xdr:row>
      <xdr:rowOff>146685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137795</xdr:rowOff>
    </xdr:from>
    <xdr:ext cx="31369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455" y="6824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1630" cy="21717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0665" cy="25082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082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484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082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027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082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569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82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84455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81915</xdr:rowOff>
    </xdr:from>
    <xdr:to>
      <xdr:col>116</xdr:col>
      <xdr:colOff>63500</xdr:colOff>
      <xdr:row>57</xdr:row>
      <xdr:rowOff>92710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545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56515</xdr:rowOff>
    </xdr:from>
    <xdr:ext cx="469900" cy="2584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33655</xdr:rowOff>
    </xdr:from>
    <xdr:to>
      <xdr:col>116</xdr:col>
      <xdr:colOff>114300</xdr:colOff>
      <xdr:row>57</xdr:row>
      <xdr:rowOff>135255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81915</xdr:rowOff>
    </xdr:from>
    <xdr:to>
      <xdr:col>111</xdr:col>
      <xdr:colOff>177800</xdr:colOff>
      <xdr:row>57</xdr:row>
      <xdr:rowOff>84455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545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31750</xdr:rowOff>
    </xdr:from>
    <xdr:to>
      <xdr:col>112</xdr:col>
      <xdr:colOff>38100</xdr:colOff>
      <xdr:row>57</xdr:row>
      <xdr:rowOff>133350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124460</xdr:rowOff>
    </xdr:from>
    <xdr:ext cx="46164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8971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164465</xdr:rowOff>
    </xdr:from>
    <xdr:to>
      <xdr:col>107</xdr:col>
      <xdr:colOff>50800</xdr:colOff>
      <xdr:row>57</xdr:row>
      <xdr:rowOff>84455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94215"/>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xdr:rowOff>
    </xdr:from>
    <xdr:to>
      <xdr:col>107</xdr:col>
      <xdr:colOff>101600</xdr:colOff>
      <xdr:row>57</xdr:row>
      <xdr:rowOff>109855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126365</xdr:rowOff>
    </xdr:from>
    <xdr:ext cx="46164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556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164465</xdr:rowOff>
    </xdr:from>
    <xdr:to>
      <xdr:col>102</xdr:col>
      <xdr:colOff>114300</xdr:colOff>
      <xdr:row>57</xdr:row>
      <xdr:rowOff>22225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59421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123825</xdr:rowOff>
    </xdr:from>
    <xdr:to>
      <xdr:col>102</xdr:col>
      <xdr:colOff>165100</xdr:colOff>
      <xdr:row>57</xdr:row>
      <xdr:rowOff>53975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45085</xdr:rowOff>
    </xdr:from>
    <xdr:ext cx="461645" cy="2584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8177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114300</xdr:rowOff>
    </xdr:from>
    <xdr:to>
      <xdr:col>98</xdr:col>
      <xdr:colOff>38100</xdr:colOff>
      <xdr:row>57</xdr:row>
      <xdr:rowOff>44450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60960</xdr:rowOff>
    </xdr:from>
    <xdr:ext cx="461645"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4907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41910</xdr:rowOff>
    </xdr:from>
    <xdr:to>
      <xdr:col>116</xdr:col>
      <xdr:colOff>114300</xdr:colOff>
      <xdr:row>57</xdr:row>
      <xdr:rowOff>143510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20320</xdr:rowOff>
    </xdr:from>
    <xdr:ext cx="469900" cy="25082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929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31115</xdr:rowOff>
    </xdr:from>
    <xdr:to>
      <xdr:col>112</xdr:col>
      <xdr:colOff>38100</xdr:colOff>
      <xdr:row>57</xdr:row>
      <xdr:rowOff>132715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149225</xdr:rowOff>
    </xdr:from>
    <xdr:ext cx="46164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350" y="95789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33655</xdr:rowOff>
    </xdr:from>
    <xdr:to>
      <xdr:col>107</xdr:col>
      <xdr:colOff>101600</xdr:colOff>
      <xdr:row>57</xdr:row>
      <xdr:rowOff>135255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126365</xdr:rowOff>
    </xdr:from>
    <xdr:ext cx="46164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350" y="98990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113665</xdr:rowOff>
    </xdr:from>
    <xdr:to>
      <xdr:col>102</xdr:col>
      <xdr:colOff>165100</xdr:colOff>
      <xdr:row>56</xdr:row>
      <xdr:rowOff>43815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60325</xdr:rowOff>
    </xdr:from>
    <xdr:ext cx="526415"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7965" y="93186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143510</xdr:rowOff>
    </xdr:from>
    <xdr:to>
      <xdr:col>98</xdr:col>
      <xdr:colOff>38100</xdr:colOff>
      <xdr:row>57</xdr:row>
      <xdr:rowOff>73025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64135</xdr:rowOff>
    </xdr:from>
    <xdr:ext cx="461645" cy="25082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350" y="98367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1630" cy="2171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665" cy="25082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082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737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7375" cy="25082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52705</xdr:rowOff>
    </xdr:from>
    <xdr:to>
      <xdr:col>116</xdr:col>
      <xdr:colOff>62865</xdr:colOff>
      <xdr:row>79</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9525</xdr:rowOff>
    </xdr:from>
    <xdr:ext cx="534670" cy="25082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0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6350</xdr:rowOff>
    </xdr:from>
    <xdr:to>
      <xdr:col>116</xdr:col>
      <xdr:colOff>152400</xdr:colOff>
      <xdr:row>79</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170815</xdr:rowOff>
    </xdr:from>
    <xdr:ext cx="534670" cy="2584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52705</xdr:rowOff>
    </xdr:from>
    <xdr:to>
      <xdr:col>116</xdr:col>
      <xdr:colOff>152400</xdr:colOff>
      <xdr:row>71</xdr:row>
      <xdr:rowOff>52705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109855</xdr:rowOff>
    </xdr:from>
    <xdr:to>
      <xdr:col>116</xdr:col>
      <xdr:colOff>63500</xdr:colOff>
      <xdr:row>74</xdr:row>
      <xdr:rowOff>145415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9715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112395</xdr:rowOff>
    </xdr:from>
    <xdr:ext cx="534670" cy="25082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1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133985</xdr:rowOff>
    </xdr:from>
    <xdr:to>
      <xdr:col>116</xdr:col>
      <xdr:colOff>114300</xdr:colOff>
      <xdr:row>76</xdr:row>
      <xdr:rowOff>64135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145415</xdr:rowOff>
    </xdr:from>
    <xdr:to>
      <xdr:col>111</xdr:col>
      <xdr:colOff>177800</xdr:colOff>
      <xdr:row>74</xdr:row>
      <xdr:rowOff>167005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32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32385</xdr:rowOff>
    </xdr:from>
    <xdr:ext cx="526415" cy="25082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30625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145415</xdr:rowOff>
    </xdr:from>
    <xdr:to>
      <xdr:col>107</xdr:col>
      <xdr:colOff>50800</xdr:colOff>
      <xdr:row>74</xdr:row>
      <xdr:rowOff>167005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32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66675</xdr:rowOff>
    </xdr:from>
    <xdr:to>
      <xdr:col>107</xdr:col>
      <xdr:colOff>101600</xdr:colOff>
      <xdr:row>75</xdr:row>
      <xdr:rowOff>168275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159385</xdr:rowOff>
    </xdr:from>
    <xdr:ext cx="526415"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30181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114300</xdr:rowOff>
    </xdr:from>
    <xdr:to>
      <xdr:col>102</xdr:col>
      <xdr:colOff>114300</xdr:colOff>
      <xdr:row>74</xdr:row>
      <xdr:rowOff>145415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016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42545</xdr:rowOff>
    </xdr:from>
    <xdr:to>
      <xdr:col>102</xdr:col>
      <xdr:colOff>165100</xdr:colOff>
      <xdr:row>75</xdr:row>
      <xdr:rowOff>144145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135255</xdr:rowOff>
    </xdr:from>
    <xdr:ext cx="526415" cy="25082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29940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137795</xdr:rowOff>
    </xdr:from>
    <xdr:ext cx="52641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9965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59055</xdr:rowOff>
    </xdr:from>
    <xdr:to>
      <xdr:col>116</xdr:col>
      <xdr:colOff>114300</xdr:colOff>
      <xdr:row>74</xdr:row>
      <xdr:rowOff>160655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81915</xdr:rowOff>
    </xdr:from>
    <xdr:ext cx="534670" cy="259080"/>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97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94615</xdr:rowOff>
    </xdr:from>
    <xdr:to>
      <xdr:col>112</xdr:col>
      <xdr:colOff>38100</xdr:colOff>
      <xdr:row>75</xdr:row>
      <xdr:rowOff>24765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41275</xdr:rowOff>
    </xdr:from>
    <xdr:ext cx="526415" cy="25082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557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116205</xdr:rowOff>
    </xdr:from>
    <xdr:to>
      <xdr:col>107</xdr:col>
      <xdr:colOff>101600</xdr:colOff>
      <xdr:row>75</xdr:row>
      <xdr:rowOff>46355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63500</xdr:rowOff>
    </xdr:from>
    <xdr:ext cx="526415" cy="25146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5793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94615</xdr:rowOff>
    </xdr:from>
    <xdr:to>
      <xdr:col>102</xdr:col>
      <xdr:colOff>165100</xdr:colOff>
      <xdr:row>75</xdr:row>
      <xdr:rowOff>24765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41275</xdr:rowOff>
    </xdr:from>
    <xdr:ext cx="526415" cy="25082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557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63500</xdr:rowOff>
    </xdr:from>
    <xdr:to>
      <xdr:col>98</xdr:col>
      <xdr:colOff>38100</xdr:colOff>
      <xdr:row>74</xdr:row>
      <xdr:rowOff>165100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10160</xdr:rowOff>
    </xdr:from>
    <xdr:ext cx="52641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5260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1630" cy="21717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0665"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0665"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494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665" cy="25082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0665"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5732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066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5351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082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4945" y="1497076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1300" cy="25146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73660</xdr:rowOff>
    </xdr:from>
    <xdr:ext cx="2413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6361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89</xdr:row>
      <xdr:rowOff>149860</xdr:rowOff>
    </xdr:from>
    <xdr:ext cx="2413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5408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1300" cy="25146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1300" cy="25082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6742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1300" cy="25146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1300" cy="25146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1300" cy="25082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6742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維持補修費について</a:t>
          </a:r>
          <a:r>
            <a:rPr kumimoji="1" lang="ja-JP" altLang="en-US" sz="1100" b="0" i="0" baseline="0">
              <a:solidFill>
                <a:schemeClr val="dk1"/>
              </a:solidFill>
              <a:effectLst/>
              <a:latin typeface="+mn-lt"/>
              <a:ea typeface="+mn-ea"/>
              <a:cs typeface="+mn-cs"/>
            </a:rPr>
            <a:t>、例年除雪経費が大部分を占めるが、令和元年度は前年度に引き続き暖冬であったた</a:t>
          </a:r>
          <a:r>
            <a:rPr kumimoji="1" lang="ja-JP" altLang="ja-JP" sz="1100" b="0" i="0" baseline="0">
              <a:solidFill>
                <a:schemeClr val="dk1"/>
              </a:solidFill>
              <a:effectLst/>
              <a:latin typeface="+mn-lt"/>
              <a:ea typeface="+mn-ea"/>
              <a:cs typeface="+mn-cs"/>
            </a:rPr>
            <a:t>ため、市民一人当たり913円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扶助費について、認定こども園への移行や障害福祉サービスの利用者の増加による増加傾向が続いている。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積立金について、財政調整基金積立が98,823千円増、森林環境譲与税基金積立（令和元年度積立開始）が21,483千円増により、市民一人当たり4,237円増となった。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32,902
32,332
872.43
18,932,875
18,044,077
644,037
10,176,534
13,013,701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48.5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82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163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105" cy="25082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910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9105"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910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910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910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910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105" cy="25082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133350</xdr:rowOff>
    </xdr:from>
    <xdr:to>
      <xdr:col>24</xdr:col>
      <xdr:colOff>62865</xdr:colOff>
      <xdr:row>39</xdr:row>
      <xdr:rowOff>8255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80010</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dr:col>23</xdr:col>
      <xdr:colOff>165100</xdr:colOff>
      <xdr:row>30</xdr:row>
      <xdr:rowOff>133350</xdr:rowOff>
    </xdr:from>
    <xdr:to>
      <xdr:col>24</xdr:col>
      <xdr:colOff>152400</xdr:colOff>
      <xdr:row>30</xdr:row>
      <xdr:rowOff>133350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63500</xdr:rowOff>
    </xdr:from>
    <xdr:to>
      <xdr:col>24</xdr:col>
      <xdr:colOff>63500</xdr:colOff>
      <xdr:row>34</xdr:row>
      <xdr:rowOff>123190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928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161925</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85090</xdr:rowOff>
    </xdr:from>
    <xdr:to>
      <xdr:col>19</xdr:col>
      <xdr:colOff>177800</xdr:colOff>
      <xdr:row>34</xdr:row>
      <xdr:rowOff>123190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14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19685</xdr:rowOff>
    </xdr:from>
    <xdr:to>
      <xdr:col>20</xdr:col>
      <xdr:colOff>38100</xdr:colOff>
      <xdr:row>36</xdr:row>
      <xdr:rowOff>121285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113030</xdr:rowOff>
    </xdr:from>
    <xdr:ext cx="46164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2852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85090</xdr:rowOff>
    </xdr:from>
    <xdr:to>
      <xdr:col>15</xdr:col>
      <xdr:colOff>50800</xdr:colOff>
      <xdr:row>34</xdr:row>
      <xdr:rowOff>125095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143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100330</xdr:rowOff>
    </xdr:from>
    <xdr:ext cx="461645" cy="25082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725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0</xdr:rowOff>
    </xdr:from>
    <xdr:to>
      <xdr:col>10</xdr:col>
      <xdr:colOff>114300</xdr:colOff>
      <xdr:row>34</xdr:row>
      <xdr:rowOff>125095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2930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167005</xdr:rowOff>
    </xdr:from>
    <xdr:to>
      <xdr:col>10</xdr:col>
      <xdr:colOff>165100</xdr:colOff>
      <xdr:row>36</xdr:row>
      <xdr:rowOff>97790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88265</xdr:rowOff>
    </xdr:from>
    <xdr:ext cx="461645" cy="25082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60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53975</xdr:rowOff>
    </xdr:from>
    <xdr:to>
      <xdr:col>6</xdr:col>
      <xdr:colOff>38100</xdr:colOff>
      <xdr:row>35</xdr:row>
      <xdr:rowOff>155575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146685</xdr:rowOff>
    </xdr:from>
    <xdr:ext cx="461645" cy="25082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14743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12700</xdr:rowOff>
    </xdr:from>
    <xdr:to>
      <xdr:col>24</xdr:col>
      <xdr:colOff>114300</xdr:colOff>
      <xdr:row>34</xdr:row>
      <xdr:rowOff>114300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35560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3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72390</xdr:rowOff>
    </xdr:from>
    <xdr:to>
      <xdr:col>20</xdr:col>
      <xdr:colOff>38100</xdr:colOff>
      <xdr:row>35</xdr:row>
      <xdr:rowOff>2540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19050</xdr:rowOff>
    </xdr:from>
    <xdr:ext cx="461645" cy="2508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67690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34290</xdr:rowOff>
    </xdr:from>
    <xdr:to>
      <xdr:col>15</xdr:col>
      <xdr:colOff>101600</xdr:colOff>
      <xdr:row>34</xdr:row>
      <xdr:rowOff>135890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152400</xdr:rowOff>
    </xdr:from>
    <xdr:ext cx="46164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63880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74930</xdr:rowOff>
    </xdr:from>
    <xdr:to>
      <xdr:col>10</xdr:col>
      <xdr:colOff>165100</xdr:colOff>
      <xdr:row>35</xdr:row>
      <xdr:rowOff>4445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0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20955</xdr:rowOff>
    </xdr:from>
    <xdr:ext cx="461645" cy="25082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67880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120650</xdr:rowOff>
    </xdr:from>
    <xdr:to>
      <xdr:col>6</xdr:col>
      <xdr:colOff>38100</xdr:colOff>
      <xdr:row>34</xdr:row>
      <xdr:rowOff>50800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67310</xdr:rowOff>
    </xdr:from>
    <xdr:ext cx="461645"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5537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1630" cy="21717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66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7375" cy="25082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737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7375" cy="2514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737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7375"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7375" cy="25082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52070</xdr:rowOff>
    </xdr:from>
    <xdr:to>
      <xdr:col>24</xdr:col>
      <xdr:colOff>62865</xdr:colOff>
      <xdr:row>58</xdr:row>
      <xdr:rowOff>159385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163195</xdr:rowOff>
    </xdr:from>
    <xdr:ext cx="534670" cy="259080"/>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159385</xdr:rowOff>
    </xdr:from>
    <xdr:to>
      <xdr:col>24</xdr:col>
      <xdr:colOff>152400</xdr:colOff>
      <xdr:row>58</xdr:row>
      <xdr:rowOff>159385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169545</xdr:rowOff>
    </xdr:from>
    <xdr:ext cx="598805" cy="25082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dr:col>23</xdr:col>
      <xdr:colOff>165100</xdr:colOff>
      <xdr:row>51</xdr:row>
      <xdr:rowOff>52070</xdr:rowOff>
    </xdr:from>
    <xdr:to>
      <xdr:col>24</xdr:col>
      <xdr:colOff>152400</xdr:colOff>
      <xdr:row>51</xdr:row>
      <xdr:rowOff>52070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34925</xdr:rowOff>
    </xdr:from>
    <xdr:to>
      <xdr:col>24</xdr:col>
      <xdr:colOff>63500</xdr:colOff>
      <xdr:row>58</xdr:row>
      <xdr:rowOff>50800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790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166370</xdr:rowOff>
    </xdr:from>
    <xdr:ext cx="534670" cy="25146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7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73025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50800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91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169545</xdr:rowOff>
    </xdr:from>
    <xdr:to>
      <xdr:col>20</xdr:col>
      <xdr:colOff>38100</xdr:colOff>
      <xdr:row>58</xdr:row>
      <xdr:rowOff>99695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116205</xdr:rowOff>
    </xdr:from>
    <xdr:ext cx="52641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97174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13970</xdr:rowOff>
    </xdr:from>
    <xdr:to>
      <xdr:col>15</xdr:col>
      <xdr:colOff>50800</xdr:colOff>
      <xdr:row>58</xdr:row>
      <xdr:rowOff>47625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580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102870</xdr:rowOff>
    </xdr:from>
    <xdr:ext cx="52641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10046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163830</xdr:rowOff>
    </xdr:from>
    <xdr:to>
      <xdr:col>10</xdr:col>
      <xdr:colOff>114300</xdr:colOff>
      <xdr:row>58</xdr:row>
      <xdr:rowOff>13970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364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97790</xdr:rowOff>
    </xdr:from>
    <xdr:ext cx="526415" cy="25146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100418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1270</xdr:rowOff>
    </xdr:from>
    <xdr:to>
      <xdr:col>6</xdr:col>
      <xdr:colOff>38100</xdr:colOff>
      <xdr:row>58</xdr:row>
      <xdr:rowOff>102870</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93980</xdr:rowOff>
    </xdr:from>
    <xdr:ext cx="526415"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10038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155575</xdr:rowOff>
    </xdr:from>
    <xdr:to>
      <xdr:col>24</xdr:col>
      <xdr:colOff>114300</xdr:colOff>
      <xdr:row>58</xdr:row>
      <xdr:rowOff>86360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121285</xdr:rowOff>
    </xdr:from>
    <xdr:ext cx="534670" cy="25082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939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171450</xdr:rowOff>
    </xdr:from>
    <xdr:to>
      <xdr:col>20</xdr:col>
      <xdr:colOff>38100</xdr:colOff>
      <xdr:row>58</xdr:row>
      <xdr:rowOff>101600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92710</xdr:rowOff>
    </xdr:from>
    <xdr:ext cx="52641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0368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168275</xdr:rowOff>
    </xdr:from>
    <xdr:to>
      <xdr:col>15</xdr:col>
      <xdr:colOff>101600</xdr:colOff>
      <xdr:row>58</xdr:row>
      <xdr:rowOff>98425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114935</xdr:rowOff>
    </xdr:from>
    <xdr:ext cx="52641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97161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134620</xdr:rowOff>
    </xdr:from>
    <xdr:to>
      <xdr:col>10</xdr:col>
      <xdr:colOff>165100</xdr:colOff>
      <xdr:row>58</xdr:row>
      <xdr:rowOff>64770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81280</xdr:rowOff>
    </xdr:from>
    <xdr:ext cx="52641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96824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113030</xdr:rowOff>
    </xdr:from>
    <xdr:to>
      <xdr:col>6</xdr:col>
      <xdr:colOff>38100</xdr:colOff>
      <xdr:row>58</xdr:row>
      <xdr:rowOff>43180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59690</xdr:rowOff>
    </xdr:from>
    <xdr:ext cx="526415" cy="25908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96608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158,014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1630" cy="21717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7375" cy="25082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737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7375" cy="25082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737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7375" cy="2514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737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7375"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7375" cy="25082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19685</xdr:rowOff>
    </xdr:from>
    <xdr:to>
      <xdr:col>24</xdr:col>
      <xdr:colOff>62865</xdr:colOff>
      <xdr:row>79</xdr:row>
      <xdr:rowOff>52705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56515</xdr:rowOff>
    </xdr:from>
    <xdr:ext cx="598805" cy="2584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52705</xdr:rowOff>
    </xdr:from>
    <xdr:to>
      <xdr:col>24</xdr:col>
      <xdr:colOff>152400</xdr:colOff>
      <xdr:row>79</xdr:row>
      <xdr:rowOff>52705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137795</xdr:rowOff>
    </xdr:from>
    <xdr:ext cx="598805" cy="259080"/>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dr:col>23</xdr:col>
      <xdr:colOff>165100</xdr:colOff>
      <xdr:row>71</xdr:row>
      <xdr:rowOff>19685</xdr:rowOff>
    </xdr:from>
    <xdr:to>
      <xdr:col>24</xdr:col>
      <xdr:colOff>152400</xdr:colOff>
      <xdr:row>71</xdr:row>
      <xdr:rowOff>19685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17780</xdr:rowOff>
    </xdr:from>
    <xdr:to>
      <xdr:col>24</xdr:col>
      <xdr:colOff>63500</xdr:colOff>
      <xdr:row>75</xdr:row>
      <xdr:rowOff>88900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87653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26670</xdr:rowOff>
    </xdr:from>
    <xdr:ext cx="598805" cy="259080"/>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48260</xdr:rowOff>
    </xdr:from>
    <xdr:to>
      <xdr:col>24</xdr:col>
      <xdr:colOff>114300</xdr:colOff>
      <xdr:row>76</xdr:row>
      <xdr:rowOff>149860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88900</xdr:rowOff>
    </xdr:from>
    <xdr:to>
      <xdr:col>19</xdr:col>
      <xdr:colOff>177800</xdr:colOff>
      <xdr:row>75</xdr:row>
      <xdr:rowOff>97790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476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125095</xdr:rowOff>
    </xdr:from>
    <xdr:to>
      <xdr:col>20</xdr:col>
      <xdr:colOff>38100</xdr:colOff>
      <xdr:row>77</xdr:row>
      <xdr:rowOff>55245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46355</xdr:rowOff>
    </xdr:from>
    <xdr:ext cx="59055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580" y="132480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83820</xdr:rowOff>
    </xdr:from>
    <xdr:to>
      <xdr:col>15</xdr:col>
      <xdr:colOff>50800</xdr:colOff>
      <xdr:row>75</xdr:row>
      <xdr:rowOff>97790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942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87630</xdr:rowOff>
    </xdr:from>
    <xdr:to>
      <xdr:col>15</xdr:col>
      <xdr:colOff>101600</xdr:colOff>
      <xdr:row>77</xdr:row>
      <xdr:rowOff>17780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8890</xdr:rowOff>
    </xdr:from>
    <xdr:ext cx="590550" cy="25082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580" y="1321054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83820</xdr:rowOff>
    </xdr:from>
    <xdr:to>
      <xdr:col>10</xdr:col>
      <xdr:colOff>114300</xdr:colOff>
      <xdr:row>77</xdr:row>
      <xdr:rowOff>4445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942570"/>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90805</xdr:rowOff>
    </xdr:from>
    <xdr:to>
      <xdr:col>10</xdr:col>
      <xdr:colOff>165100</xdr:colOff>
      <xdr:row>77</xdr:row>
      <xdr:rowOff>20955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12065</xdr:rowOff>
    </xdr:from>
    <xdr:ext cx="59055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580" y="132137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156210</xdr:rowOff>
    </xdr:from>
    <xdr:to>
      <xdr:col>6</xdr:col>
      <xdr:colOff>38100</xdr:colOff>
      <xdr:row>77</xdr:row>
      <xdr:rowOff>86360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77470</xdr:rowOff>
    </xdr:from>
    <xdr:ext cx="590550" cy="25082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580" y="1327912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137795</xdr:rowOff>
    </xdr:from>
    <xdr:to>
      <xdr:col>24</xdr:col>
      <xdr:colOff>114300</xdr:colOff>
      <xdr:row>75</xdr:row>
      <xdr:rowOff>67945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8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160655</xdr:rowOff>
    </xdr:from>
    <xdr:ext cx="598805" cy="259080"/>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67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38100</xdr:rowOff>
    </xdr:from>
    <xdr:to>
      <xdr:col>20</xdr:col>
      <xdr:colOff>38100</xdr:colOff>
      <xdr:row>75</xdr:row>
      <xdr:rowOff>139700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156210</xdr:rowOff>
    </xdr:from>
    <xdr:ext cx="590550" cy="25082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580" y="1267206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46355</xdr:rowOff>
    </xdr:from>
    <xdr:to>
      <xdr:col>15</xdr:col>
      <xdr:colOff>101600</xdr:colOff>
      <xdr:row>75</xdr:row>
      <xdr:rowOff>147955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164465</xdr:rowOff>
    </xdr:from>
    <xdr:ext cx="59055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580" y="1268031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33020</xdr:rowOff>
    </xdr:from>
    <xdr:to>
      <xdr:col>10</xdr:col>
      <xdr:colOff>165100</xdr:colOff>
      <xdr:row>75</xdr:row>
      <xdr:rowOff>134620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151130</xdr:rowOff>
    </xdr:from>
    <xdr:ext cx="590550"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580" y="1266698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125095</xdr:rowOff>
    </xdr:from>
    <xdr:to>
      <xdr:col>6</xdr:col>
      <xdr:colOff>38100</xdr:colOff>
      <xdr:row>77</xdr:row>
      <xdr:rowOff>55245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71755</xdr:rowOff>
    </xdr:from>
    <xdr:ext cx="590550" cy="259080"/>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580" y="1293050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1630" cy="21717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066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7375" cy="25082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737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7375" cy="25908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7375" cy="25082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128905</xdr:rowOff>
    </xdr:from>
    <xdr:to>
      <xdr:col>24</xdr:col>
      <xdr:colOff>62865</xdr:colOff>
      <xdr:row>98</xdr:row>
      <xdr:rowOff>41275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45085</xdr:rowOff>
    </xdr:from>
    <xdr:ext cx="534670" cy="2584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41275</xdr:rowOff>
    </xdr:from>
    <xdr:to>
      <xdr:col>24</xdr:col>
      <xdr:colOff>152400</xdr:colOff>
      <xdr:row>98</xdr:row>
      <xdr:rowOff>41275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75565</xdr:rowOff>
    </xdr:from>
    <xdr:ext cx="598805" cy="25082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6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dr:col>23</xdr:col>
      <xdr:colOff>165100</xdr:colOff>
      <xdr:row>90</xdr:row>
      <xdr:rowOff>128905</xdr:rowOff>
    </xdr:from>
    <xdr:to>
      <xdr:col>24</xdr:col>
      <xdr:colOff>152400</xdr:colOff>
      <xdr:row>90</xdr:row>
      <xdr:rowOff>128905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39370</xdr:rowOff>
    </xdr:from>
    <xdr:to>
      <xdr:col>24</xdr:col>
      <xdr:colOff>63500</xdr:colOff>
      <xdr:row>97</xdr:row>
      <xdr:rowOff>56515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700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168275</xdr:rowOff>
    </xdr:from>
    <xdr:ext cx="534670" cy="25082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145415</xdr:rowOff>
    </xdr:from>
    <xdr:to>
      <xdr:col>24</xdr:col>
      <xdr:colOff>114300</xdr:colOff>
      <xdr:row>97</xdr:row>
      <xdr:rowOff>75565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56515</xdr:rowOff>
    </xdr:from>
    <xdr:to>
      <xdr:col>19</xdr:col>
      <xdr:colOff>177800</xdr:colOff>
      <xdr:row>97</xdr:row>
      <xdr:rowOff>58420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87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xdr:rowOff>
    </xdr:from>
    <xdr:to>
      <xdr:col>20</xdr:col>
      <xdr:colOff>38100</xdr:colOff>
      <xdr:row>97</xdr:row>
      <xdr:rowOff>102235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118745</xdr:rowOff>
    </xdr:from>
    <xdr:ext cx="52641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29965" y="164064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58420</xdr:rowOff>
    </xdr:from>
    <xdr:to>
      <xdr:col>15</xdr:col>
      <xdr:colOff>50800</xdr:colOff>
      <xdr:row>97</xdr:row>
      <xdr:rowOff>63500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89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30480</xdr:rowOff>
    </xdr:from>
    <xdr:to>
      <xdr:col>15</xdr:col>
      <xdr:colOff>101600</xdr:colOff>
      <xdr:row>97</xdr:row>
      <xdr:rowOff>132080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123190</xdr:rowOff>
    </xdr:from>
    <xdr:ext cx="526415" cy="25082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0965" y="167538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56515</xdr:rowOff>
    </xdr:from>
    <xdr:to>
      <xdr:col>10</xdr:col>
      <xdr:colOff>114300</xdr:colOff>
      <xdr:row>97</xdr:row>
      <xdr:rowOff>63500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871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24130</xdr:rowOff>
    </xdr:from>
    <xdr:to>
      <xdr:col>10</xdr:col>
      <xdr:colOff>165100</xdr:colOff>
      <xdr:row>97</xdr:row>
      <xdr:rowOff>125730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116840</xdr:rowOff>
    </xdr:from>
    <xdr:ext cx="52641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1965" y="16747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116840</xdr:rowOff>
    </xdr:from>
    <xdr:ext cx="52641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2965" y="16404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160020</xdr:rowOff>
    </xdr:from>
    <xdr:to>
      <xdr:col>24</xdr:col>
      <xdr:colOff>114300</xdr:colOff>
      <xdr:row>97</xdr:row>
      <xdr:rowOff>90170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138430</xdr:rowOff>
    </xdr:from>
    <xdr:ext cx="534670" cy="259080"/>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9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6350</xdr:rowOff>
    </xdr:from>
    <xdr:to>
      <xdr:col>20</xdr:col>
      <xdr:colOff>38100</xdr:colOff>
      <xdr:row>97</xdr:row>
      <xdr:rowOff>107315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98425</xdr:rowOff>
    </xdr:from>
    <xdr:ext cx="526415" cy="25082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29965" y="16729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7620</xdr:rowOff>
    </xdr:from>
    <xdr:to>
      <xdr:col>15</xdr:col>
      <xdr:colOff>101600</xdr:colOff>
      <xdr:row>97</xdr:row>
      <xdr:rowOff>109220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125730</xdr:rowOff>
    </xdr:from>
    <xdr:ext cx="52641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0965" y="164134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12700</xdr:rowOff>
    </xdr:from>
    <xdr:to>
      <xdr:col>10</xdr:col>
      <xdr:colOff>165100</xdr:colOff>
      <xdr:row>97</xdr:row>
      <xdr:rowOff>114300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130810</xdr:rowOff>
    </xdr:from>
    <xdr:ext cx="526415"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1965" y="164185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6350</xdr:rowOff>
    </xdr:from>
    <xdr:to>
      <xdr:col>6</xdr:col>
      <xdr:colOff>38100</xdr:colOff>
      <xdr:row>97</xdr:row>
      <xdr:rowOff>107315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98425</xdr:rowOff>
    </xdr:from>
    <xdr:ext cx="526415" cy="25082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2965" y="16729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1630" cy="21717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665"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10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105" cy="25082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105"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9105" cy="25908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082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127635</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785485"/>
          <a:ext cx="1270" cy="945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74930</xdr:rowOff>
    </xdr:from>
    <xdr:ext cx="469900" cy="251460"/>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561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17780</xdr:rowOff>
    </xdr:from>
    <xdr:to>
      <xdr:col>55</xdr:col>
      <xdr:colOff>0</xdr:colOff>
      <xdr:row>34</xdr:row>
      <xdr:rowOff>63500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8470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119380</xdr:rowOff>
    </xdr:from>
    <xdr:ext cx="469900" cy="259080"/>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63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140970</xdr:rowOff>
    </xdr:from>
    <xdr:to>
      <xdr:col>55</xdr:col>
      <xdr:colOff>50800</xdr:colOff>
      <xdr:row>38</xdr:row>
      <xdr:rowOff>71120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17780</xdr:rowOff>
    </xdr:from>
    <xdr:to>
      <xdr:col>50</xdr:col>
      <xdr:colOff>114300</xdr:colOff>
      <xdr:row>34</xdr:row>
      <xdr:rowOff>38100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58470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130810</xdr:rowOff>
    </xdr:from>
    <xdr:to>
      <xdr:col>50</xdr:col>
      <xdr:colOff>165100</xdr:colOff>
      <xdr:row>38</xdr:row>
      <xdr:rowOff>60960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52070</xdr:rowOff>
    </xdr:from>
    <xdr:ext cx="461645" cy="25146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350" y="656717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116205</xdr:rowOff>
    </xdr:from>
    <xdr:to>
      <xdr:col>45</xdr:col>
      <xdr:colOff>177800</xdr:colOff>
      <xdr:row>34</xdr:row>
      <xdr:rowOff>38100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431155"/>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29210</xdr:rowOff>
    </xdr:from>
    <xdr:ext cx="461645" cy="25146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350" y="65443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116205</xdr:rowOff>
    </xdr:from>
    <xdr:to>
      <xdr:col>41</xdr:col>
      <xdr:colOff>50800</xdr:colOff>
      <xdr:row>33</xdr:row>
      <xdr:rowOff>71120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431155"/>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107315</xdr:rowOff>
    </xdr:from>
    <xdr:to>
      <xdr:col>41</xdr:col>
      <xdr:colOff>101600</xdr:colOff>
      <xdr:row>38</xdr:row>
      <xdr:rowOff>37465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29210</xdr:rowOff>
    </xdr:from>
    <xdr:ext cx="461645" cy="25146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350" y="65443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164465</xdr:rowOff>
    </xdr:from>
    <xdr:ext cx="46164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350" y="6508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12700</xdr:rowOff>
    </xdr:from>
    <xdr:to>
      <xdr:col>55</xdr:col>
      <xdr:colOff>50800</xdr:colOff>
      <xdr:row>34</xdr:row>
      <xdr:rowOff>114300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99060</xdr:rowOff>
    </xdr:from>
    <xdr:ext cx="469900" cy="25082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569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137795</xdr:rowOff>
    </xdr:from>
    <xdr:to>
      <xdr:col>50</xdr:col>
      <xdr:colOff>165100</xdr:colOff>
      <xdr:row>34</xdr:row>
      <xdr:rowOff>67945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84455</xdr:rowOff>
    </xdr:from>
    <xdr:ext cx="461645"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350" y="55708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158750</xdr:rowOff>
    </xdr:from>
    <xdr:to>
      <xdr:col>46</xdr:col>
      <xdr:colOff>38100</xdr:colOff>
      <xdr:row>34</xdr:row>
      <xdr:rowOff>88900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105410</xdr:rowOff>
    </xdr:from>
    <xdr:ext cx="461645"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350" y="55918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31</xdr:row>
      <xdr:rowOff>65405</xdr:rowOff>
    </xdr:from>
    <xdr:to>
      <xdr:col>41</xdr:col>
      <xdr:colOff>101600</xdr:colOff>
      <xdr:row>31</xdr:row>
      <xdr:rowOff>167005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3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12065</xdr:rowOff>
    </xdr:from>
    <xdr:ext cx="461645"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350" y="515556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20320</xdr:rowOff>
    </xdr:from>
    <xdr:to>
      <xdr:col>36</xdr:col>
      <xdr:colOff>165100</xdr:colOff>
      <xdr:row>33</xdr:row>
      <xdr:rowOff>121920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31</xdr:row>
      <xdr:rowOff>138430</xdr:rowOff>
    </xdr:from>
    <xdr:ext cx="461645"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350" y="54533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1630" cy="21717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66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082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737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7375" cy="25082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90170</xdr:rowOff>
    </xdr:from>
    <xdr:to>
      <xdr:col>54</xdr:col>
      <xdr:colOff>189865</xdr:colOff>
      <xdr:row>59</xdr:row>
      <xdr:rowOff>30480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469900" cy="259080"/>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36830</xdr:rowOff>
    </xdr:from>
    <xdr:ext cx="598805" cy="259080"/>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dr:col>54</xdr:col>
      <xdr:colOff>101600</xdr:colOff>
      <xdr:row>51</xdr:row>
      <xdr:rowOff>90170</xdr:rowOff>
    </xdr:from>
    <xdr:to>
      <xdr:col>55</xdr:col>
      <xdr:colOff>88900</xdr:colOff>
      <xdr:row>51</xdr:row>
      <xdr:rowOff>90170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36830</xdr:rowOff>
    </xdr:from>
    <xdr:to>
      <xdr:col>55</xdr:col>
      <xdr:colOff>0</xdr:colOff>
      <xdr:row>56</xdr:row>
      <xdr:rowOff>48260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6380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40640</xdr:rowOff>
    </xdr:from>
    <xdr:ext cx="534670" cy="251460"/>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13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166370</xdr:rowOff>
    </xdr:from>
    <xdr:to>
      <xdr:col>50</xdr:col>
      <xdr:colOff>114300</xdr:colOff>
      <xdr:row>56</xdr:row>
      <xdr:rowOff>36830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961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85090</xdr:rowOff>
    </xdr:from>
    <xdr:to>
      <xdr:col>50</xdr:col>
      <xdr:colOff>165100</xdr:colOff>
      <xdr:row>58</xdr:row>
      <xdr:rowOff>15240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6350</xdr:rowOff>
    </xdr:from>
    <xdr:ext cx="526415" cy="25146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1965" y="9950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166370</xdr:rowOff>
    </xdr:from>
    <xdr:to>
      <xdr:col>45</xdr:col>
      <xdr:colOff>177800</xdr:colOff>
      <xdr:row>56</xdr:row>
      <xdr:rowOff>50800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5961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81280</xdr:rowOff>
    </xdr:from>
    <xdr:to>
      <xdr:col>46</xdr:col>
      <xdr:colOff>38100</xdr:colOff>
      <xdr:row>58</xdr:row>
      <xdr:rowOff>11430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xdr:rowOff>
    </xdr:from>
    <xdr:ext cx="52641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2965" y="99466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81280</xdr:rowOff>
    </xdr:from>
    <xdr:to>
      <xdr:col>41</xdr:col>
      <xdr:colOff>50800</xdr:colOff>
      <xdr:row>56</xdr:row>
      <xdr:rowOff>50800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33958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85090</xdr:rowOff>
    </xdr:from>
    <xdr:to>
      <xdr:col>41</xdr:col>
      <xdr:colOff>101600</xdr:colOff>
      <xdr:row>58</xdr:row>
      <xdr:rowOff>15240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6350</xdr:rowOff>
    </xdr:from>
    <xdr:ext cx="526415" cy="25146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3965" y="9950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5080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167640</xdr:rowOff>
    </xdr:from>
    <xdr:ext cx="526415" cy="25082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4965" y="99402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168910</xdr:rowOff>
    </xdr:from>
    <xdr:to>
      <xdr:col>55</xdr:col>
      <xdr:colOff>50800</xdr:colOff>
      <xdr:row>56</xdr:row>
      <xdr:rowOff>99060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20320</xdr:rowOff>
    </xdr:from>
    <xdr:ext cx="534670" cy="25082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500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157480</xdr:rowOff>
    </xdr:from>
    <xdr:to>
      <xdr:col>50</xdr:col>
      <xdr:colOff>165100</xdr:colOff>
      <xdr:row>56</xdr:row>
      <xdr:rowOff>87630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104140</xdr:rowOff>
    </xdr:from>
    <xdr:ext cx="526415"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1965" y="9362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115570</xdr:rowOff>
    </xdr:from>
    <xdr:to>
      <xdr:col>46</xdr:col>
      <xdr:colOff>38100</xdr:colOff>
      <xdr:row>56</xdr:row>
      <xdr:rowOff>45720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62230</xdr:rowOff>
    </xdr:from>
    <xdr:ext cx="52641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2965" y="93205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0</xdr:rowOff>
    </xdr:from>
    <xdr:to>
      <xdr:col>41</xdr:col>
      <xdr:colOff>101600</xdr:colOff>
      <xdr:row>56</xdr:row>
      <xdr:rowOff>101600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118110</xdr:rowOff>
    </xdr:from>
    <xdr:ext cx="526415"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3965" y="93764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30480</xdr:rowOff>
    </xdr:from>
    <xdr:to>
      <xdr:col>36</xdr:col>
      <xdr:colOff>165100</xdr:colOff>
      <xdr:row>54</xdr:row>
      <xdr:rowOff>132080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148590</xdr:rowOff>
    </xdr:from>
    <xdr:ext cx="526415" cy="25908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4965" y="90639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1630" cy="21717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066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080" y="13501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082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62230</xdr:rowOff>
    </xdr:from>
    <xdr:to>
      <xdr:col>54</xdr:col>
      <xdr:colOff>189865</xdr:colOff>
      <xdr:row>79</xdr:row>
      <xdr:rowOff>48895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52705</xdr:rowOff>
    </xdr:from>
    <xdr:ext cx="469900" cy="25082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972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48895</xdr:rowOff>
    </xdr:from>
    <xdr:to>
      <xdr:col>55</xdr:col>
      <xdr:colOff>88900</xdr:colOff>
      <xdr:row>79</xdr:row>
      <xdr:rowOff>48895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8890</xdr:rowOff>
    </xdr:from>
    <xdr:ext cx="534670" cy="25082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89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dr:col>54</xdr:col>
      <xdr:colOff>101600</xdr:colOff>
      <xdr:row>70</xdr:row>
      <xdr:rowOff>62230</xdr:rowOff>
    </xdr:from>
    <xdr:to>
      <xdr:col>55</xdr:col>
      <xdr:colOff>88900</xdr:colOff>
      <xdr:row>70</xdr:row>
      <xdr:rowOff>62230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104775</xdr:rowOff>
    </xdr:from>
    <xdr:to>
      <xdr:col>55</xdr:col>
      <xdr:colOff>0</xdr:colOff>
      <xdr:row>75</xdr:row>
      <xdr:rowOff>121285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792075"/>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670" cy="25082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8354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74930</xdr:rowOff>
    </xdr:from>
    <xdr:to>
      <xdr:col>55</xdr:col>
      <xdr:colOff>50800</xdr:colOff>
      <xdr:row>77</xdr:row>
      <xdr:rowOff>5080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64770</xdr:rowOff>
    </xdr:from>
    <xdr:to>
      <xdr:col>50</xdr:col>
      <xdr:colOff>114300</xdr:colOff>
      <xdr:row>75</xdr:row>
      <xdr:rowOff>121285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752070"/>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106045</xdr:rowOff>
    </xdr:from>
    <xdr:to>
      <xdr:col>50</xdr:col>
      <xdr:colOff>165100</xdr:colOff>
      <xdr:row>77</xdr:row>
      <xdr:rowOff>36195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27305</xdr:rowOff>
    </xdr:from>
    <xdr:ext cx="52641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1965" y="13228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64770</xdr:rowOff>
    </xdr:from>
    <xdr:to>
      <xdr:col>45</xdr:col>
      <xdr:colOff>177800</xdr:colOff>
      <xdr:row>76</xdr:row>
      <xdr:rowOff>1270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275207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50800</xdr:rowOff>
    </xdr:from>
    <xdr:to>
      <xdr:col>46</xdr:col>
      <xdr:colOff>38100</xdr:colOff>
      <xdr:row>76</xdr:row>
      <xdr:rowOff>152400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26415" cy="25146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2965" y="13173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1270</xdr:rowOff>
    </xdr:from>
    <xdr:to>
      <xdr:col>41</xdr:col>
      <xdr:colOff>50800</xdr:colOff>
      <xdr:row>76</xdr:row>
      <xdr:rowOff>100330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0314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68580</xdr:rowOff>
    </xdr:from>
    <xdr:to>
      <xdr:col>41</xdr:col>
      <xdr:colOff>101600</xdr:colOff>
      <xdr:row>76</xdr:row>
      <xdr:rowOff>170180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2641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3965" y="13191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38735</xdr:rowOff>
    </xdr:from>
    <xdr:to>
      <xdr:col>36</xdr:col>
      <xdr:colOff>165100</xdr:colOff>
      <xdr:row>76</xdr:row>
      <xdr:rowOff>140335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156845</xdr:rowOff>
    </xdr:from>
    <xdr:ext cx="526415" cy="25082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4965" y="128441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53975</xdr:rowOff>
    </xdr:from>
    <xdr:to>
      <xdr:col>55</xdr:col>
      <xdr:colOff>50800</xdr:colOff>
      <xdr:row>74</xdr:row>
      <xdr:rowOff>155575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7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76835</xdr:rowOff>
    </xdr:from>
    <xdr:ext cx="534670" cy="25082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5926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70485</xdr:rowOff>
    </xdr:from>
    <xdr:to>
      <xdr:col>50</xdr:col>
      <xdr:colOff>165100</xdr:colOff>
      <xdr:row>76</xdr:row>
      <xdr:rowOff>635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17780</xdr:rowOff>
    </xdr:from>
    <xdr:ext cx="526415" cy="25146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1965" y="127050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13970</xdr:rowOff>
    </xdr:from>
    <xdr:to>
      <xdr:col>46</xdr:col>
      <xdr:colOff>38100</xdr:colOff>
      <xdr:row>74</xdr:row>
      <xdr:rowOff>115570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7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132080</xdr:rowOff>
    </xdr:from>
    <xdr:ext cx="526415" cy="25146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2965" y="124764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121920</xdr:rowOff>
    </xdr:from>
    <xdr:to>
      <xdr:col>41</xdr:col>
      <xdr:colOff>101600</xdr:colOff>
      <xdr:row>76</xdr:row>
      <xdr:rowOff>52070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68580</xdr:rowOff>
    </xdr:from>
    <xdr:ext cx="526415"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3965" y="12755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49530</xdr:rowOff>
    </xdr:from>
    <xdr:to>
      <xdr:col>36</xdr:col>
      <xdr:colOff>165100</xdr:colOff>
      <xdr:row>76</xdr:row>
      <xdr:rowOff>151130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142240</xdr:rowOff>
    </xdr:from>
    <xdr:ext cx="526415"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4965" y="131724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1630" cy="21717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066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7375" cy="25082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660334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737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6276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7375" cy="25146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951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7375" cy="2584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7375" cy="25908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7375" cy="25082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58420</xdr:rowOff>
    </xdr:from>
    <xdr:to>
      <xdr:col>54</xdr:col>
      <xdr:colOff>189865</xdr:colOff>
      <xdr:row>99</xdr:row>
      <xdr:rowOff>46990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50800</xdr:rowOff>
    </xdr:from>
    <xdr:ext cx="534670" cy="259080"/>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46990</xdr:rowOff>
    </xdr:from>
    <xdr:to>
      <xdr:col>55</xdr:col>
      <xdr:colOff>88900</xdr:colOff>
      <xdr:row>99</xdr:row>
      <xdr:rowOff>46990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5080</xdr:rowOff>
    </xdr:from>
    <xdr:ext cx="598805" cy="259080"/>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dr:col>54</xdr:col>
      <xdr:colOff>101600</xdr:colOff>
      <xdr:row>91</xdr:row>
      <xdr:rowOff>58420</xdr:rowOff>
    </xdr:from>
    <xdr:to>
      <xdr:col>55</xdr:col>
      <xdr:colOff>88900</xdr:colOff>
      <xdr:row>91</xdr:row>
      <xdr:rowOff>58420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37465</xdr:rowOff>
    </xdr:from>
    <xdr:to>
      <xdr:col>55</xdr:col>
      <xdr:colOff>0</xdr:colOff>
      <xdr:row>98</xdr:row>
      <xdr:rowOff>109855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9639300" y="1683956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534670" cy="251460"/>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8313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50800</xdr:rowOff>
    </xdr:from>
    <xdr:to>
      <xdr:col>55</xdr:col>
      <xdr:colOff>50800</xdr:colOff>
      <xdr:row>98</xdr:row>
      <xdr:rowOff>152400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39370</xdr:rowOff>
    </xdr:from>
    <xdr:to>
      <xdr:col>50</xdr:col>
      <xdr:colOff>114300</xdr:colOff>
      <xdr:row>98</xdr:row>
      <xdr:rowOff>109855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8750300" y="168414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41910</xdr:rowOff>
    </xdr:from>
    <xdr:to>
      <xdr:col>50</xdr:col>
      <xdr:colOff>165100</xdr:colOff>
      <xdr:row>98</xdr:row>
      <xdr:rowOff>143510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160020</xdr:rowOff>
    </xdr:from>
    <xdr:ext cx="52641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1965" y="166192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39370</xdr:rowOff>
    </xdr:from>
    <xdr:to>
      <xdr:col>45</xdr:col>
      <xdr:colOff>177800</xdr:colOff>
      <xdr:row>98</xdr:row>
      <xdr:rowOff>100965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7861300" y="168414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31750</xdr:rowOff>
    </xdr:from>
    <xdr:to>
      <xdr:col>46</xdr:col>
      <xdr:colOff>38100</xdr:colOff>
      <xdr:row>98</xdr:row>
      <xdr:rowOff>133350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124460</xdr:rowOff>
    </xdr:from>
    <xdr:ext cx="52641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2965" y="169265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97790</xdr:rowOff>
    </xdr:from>
    <xdr:to>
      <xdr:col>41</xdr:col>
      <xdr:colOff>50800</xdr:colOff>
      <xdr:row>98</xdr:row>
      <xdr:rowOff>100965</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6972300" y="168998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52070</xdr:rowOff>
    </xdr:from>
    <xdr:to>
      <xdr:col>41</xdr:col>
      <xdr:colOff>101600</xdr:colOff>
      <xdr:row>98</xdr:row>
      <xdr:rowOff>153670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144780</xdr:rowOff>
    </xdr:from>
    <xdr:ext cx="526415" cy="25082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3965" y="169468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24765</xdr:rowOff>
    </xdr:from>
    <xdr:to>
      <xdr:col>36</xdr:col>
      <xdr:colOff>165100</xdr:colOff>
      <xdr:row>98</xdr:row>
      <xdr:rowOff>126365</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143510</xdr:rowOff>
    </xdr:from>
    <xdr:ext cx="526415" cy="25146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4965" y="16602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158115</xdr:rowOff>
    </xdr:from>
    <xdr:to>
      <xdr:col>55</xdr:col>
      <xdr:colOff>50800</xdr:colOff>
      <xdr:row>98</xdr:row>
      <xdr:rowOff>88265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9525</xdr:rowOff>
    </xdr:from>
    <xdr:ext cx="534670" cy="25082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6401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59055</xdr:rowOff>
    </xdr:from>
    <xdr:to>
      <xdr:col>50</xdr:col>
      <xdr:colOff>165100</xdr:colOff>
      <xdr:row>98</xdr:row>
      <xdr:rowOff>160655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151765</xdr:rowOff>
    </xdr:from>
    <xdr:ext cx="52641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1965" y="169538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160020</xdr:rowOff>
    </xdr:from>
    <xdr:to>
      <xdr:col>46</xdr:col>
      <xdr:colOff>38100</xdr:colOff>
      <xdr:row>98</xdr:row>
      <xdr:rowOff>90170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106680</xdr:rowOff>
    </xdr:from>
    <xdr:ext cx="52641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2965" y="165658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50165</xdr:rowOff>
    </xdr:from>
    <xdr:to>
      <xdr:col>41</xdr:col>
      <xdr:colOff>101600</xdr:colOff>
      <xdr:row>98</xdr:row>
      <xdr:rowOff>151765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168275</xdr:rowOff>
    </xdr:from>
    <xdr:ext cx="526415" cy="25082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3965" y="166274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46355</xdr:rowOff>
    </xdr:from>
    <xdr:to>
      <xdr:col>36</xdr:col>
      <xdr:colOff>165100</xdr:colOff>
      <xdr:row>98</xdr:row>
      <xdr:rowOff>147955</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139065</xdr:rowOff>
    </xdr:from>
    <xdr:ext cx="52641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4965" y="169411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1630" cy="21717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0665" cy="25082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82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169545</xdr:rowOff>
    </xdr:from>
    <xdr:to>
      <xdr:col>85</xdr:col>
      <xdr:colOff>126365</xdr:colOff>
      <xdr:row>39</xdr:row>
      <xdr:rowOff>69850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73660</xdr:rowOff>
    </xdr:from>
    <xdr:ext cx="534670" cy="259080"/>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69850</xdr:rowOff>
    </xdr:from>
    <xdr:to>
      <xdr:col>86</xdr:col>
      <xdr:colOff>25400</xdr:colOff>
      <xdr:row>39</xdr:row>
      <xdr:rowOff>69850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116205</xdr:rowOff>
    </xdr:from>
    <xdr:ext cx="534670" cy="259080"/>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dr:col>85</xdr:col>
      <xdr:colOff>38100</xdr:colOff>
      <xdr:row>29</xdr:row>
      <xdr:rowOff>169545</xdr:rowOff>
    </xdr:from>
    <xdr:to>
      <xdr:col>86</xdr:col>
      <xdr:colOff>25400</xdr:colOff>
      <xdr:row>29</xdr:row>
      <xdr:rowOff>169545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104140</xdr:rowOff>
    </xdr:from>
    <xdr:to>
      <xdr:col>85</xdr:col>
      <xdr:colOff>127000</xdr:colOff>
      <xdr:row>37</xdr:row>
      <xdr:rowOff>113030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276340"/>
          <a:ext cx="8382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58420</xdr:rowOff>
    </xdr:from>
    <xdr:ext cx="534670" cy="259080"/>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104140</xdr:rowOff>
    </xdr:from>
    <xdr:to>
      <xdr:col>81</xdr:col>
      <xdr:colOff>50800</xdr:colOff>
      <xdr:row>37</xdr:row>
      <xdr:rowOff>150495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27634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80645</xdr:rowOff>
    </xdr:from>
    <xdr:to>
      <xdr:col>81</xdr:col>
      <xdr:colOff>101600</xdr:colOff>
      <xdr:row>38</xdr:row>
      <xdr:rowOff>10795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1905</xdr:rowOff>
    </xdr:from>
    <xdr:ext cx="52641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3965" y="65170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162560</xdr:rowOff>
    </xdr:from>
    <xdr:to>
      <xdr:col>76</xdr:col>
      <xdr:colOff>114300</xdr:colOff>
      <xdr:row>37</xdr:row>
      <xdr:rowOff>150495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3347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76200</xdr:rowOff>
    </xdr:from>
    <xdr:to>
      <xdr:col>76</xdr:col>
      <xdr:colOff>165100</xdr:colOff>
      <xdr:row>38</xdr:row>
      <xdr:rowOff>6350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22860</xdr:rowOff>
    </xdr:from>
    <xdr:ext cx="52641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4965" y="61950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162560</xdr:rowOff>
    </xdr:from>
    <xdr:to>
      <xdr:col>71</xdr:col>
      <xdr:colOff>177800</xdr:colOff>
      <xdr:row>37</xdr:row>
      <xdr:rowOff>68580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3347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77470</xdr:rowOff>
    </xdr:from>
    <xdr:to>
      <xdr:col>72</xdr:col>
      <xdr:colOff>38100</xdr:colOff>
      <xdr:row>38</xdr:row>
      <xdr:rowOff>7620</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170180</xdr:rowOff>
    </xdr:from>
    <xdr:ext cx="52641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5965" y="65138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19050</xdr:rowOff>
    </xdr:from>
    <xdr:to>
      <xdr:col>67</xdr:col>
      <xdr:colOff>101600</xdr:colOff>
      <xdr:row>37</xdr:row>
      <xdr:rowOff>120650</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111760</xdr:rowOff>
    </xdr:from>
    <xdr:ext cx="526415" cy="25082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6965" y="64554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40640</xdr:rowOff>
    </xdr:from>
    <xdr:ext cx="534670" cy="251460"/>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3842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53340</xdr:rowOff>
    </xdr:from>
    <xdr:to>
      <xdr:col>81</xdr:col>
      <xdr:colOff>101600</xdr:colOff>
      <xdr:row>36</xdr:row>
      <xdr:rowOff>154940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0</xdr:rowOff>
    </xdr:from>
    <xdr:ext cx="52641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3965" y="6000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99695</xdr:rowOff>
    </xdr:from>
    <xdr:to>
      <xdr:col>76</xdr:col>
      <xdr:colOff>165100</xdr:colOff>
      <xdr:row>38</xdr:row>
      <xdr:rowOff>29845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20955</xdr:rowOff>
    </xdr:from>
    <xdr:ext cx="526415" cy="25082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4965" y="65360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111760</xdr:rowOff>
    </xdr:from>
    <xdr:to>
      <xdr:col>72</xdr:col>
      <xdr:colOff>38100</xdr:colOff>
      <xdr:row>37</xdr:row>
      <xdr:rowOff>41910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58420</xdr:rowOff>
    </xdr:from>
    <xdr:ext cx="526415" cy="25908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5965" y="6059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17780</xdr:rowOff>
    </xdr:from>
    <xdr:to>
      <xdr:col>67</xdr:col>
      <xdr:colOff>101600</xdr:colOff>
      <xdr:row>37</xdr:row>
      <xdr:rowOff>119380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135890</xdr:rowOff>
    </xdr:from>
    <xdr:ext cx="52641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6965" y="61366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1630" cy="21717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0665" cy="25082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082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737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7375"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7375" cy="25082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79375</xdr:rowOff>
    </xdr:from>
    <xdr:to>
      <xdr:col>85</xdr:col>
      <xdr:colOff>126365</xdr:colOff>
      <xdr:row>59</xdr:row>
      <xdr:rowOff>86360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89535</xdr:rowOff>
    </xdr:from>
    <xdr:ext cx="534670" cy="25082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2050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26035</xdr:rowOff>
    </xdr:from>
    <xdr:ext cx="598805" cy="259080"/>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dr:col>85</xdr:col>
      <xdr:colOff>38100</xdr:colOff>
      <xdr:row>51</xdr:row>
      <xdr:rowOff>79375</xdr:rowOff>
    </xdr:from>
    <xdr:to>
      <xdr:col>86</xdr:col>
      <xdr:colOff>25400</xdr:colOff>
      <xdr:row>51</xdr:row>
      <xdr:rowOff>79375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69850</xdr:rowOff>
    </xdr:from>
    <xdr:to>
      <xdr:col>85</xdr:col>
      <xdr:colOff>127000</xdr:colOff>
      <xdr:row>58</xdr:row>
      <xdr:rowOff>52705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84250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13970</xdr:rowOff>
    </xdr:from>
    <xdr:ext cx="534670" cy="259080"/>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69850</xdr:rowOff>
    </xdr:from>
    <xdr:to>
      <xdr:col>81</xdr:col>
      <xdr:colOff>50800</xdr:colOff>
      <xdr:row>57</xdr:row>
      <xdr:rowOff>113665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4592300" y="98425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48895</xdr:rowOff>
    </xdr:from>
    <xdr:to>
      <xdr:col>81</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141605</xdr:rowOff>
    </xdr:from>
    <xdr:ext cx="52641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3965" y="99142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113665</xdr:rowOff>
    </xdr:from>
    <xdr:to>
      <xdr:col>76</xdr:col>
      <xdr:colOff>114300</xdr:colOff>
      <xdr:row>57</xdr:row>
      <xdr:rowOff>129540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98863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26035</xdr:rowOff>
    </xdr:from>
    <xdr:to>
      <xdr:col>76</xdr:col>
      <xdr:colOff>165100</xdr:colOff>
      <xdr:row>57</xdr:row>
      <xdr:rowOff>127635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144145</xdr:rowOff>
    </xdr:from>
    <xdr:ext cx="526415" cy="25082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4965" y="95738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105410</xdr:rowOff>
    </xdr:from>
    <xdr:to>
      <xdr:col>71</xdr:col>
      <xdr:colOff>177800</xdr:colOff>
      <xdr:row>57</xdr:row>
      <xdr:rowOff>129540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878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153035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169545</xdr:rowOff>
    </xdr:from>
    <xdr:ext cx="526415" cy="25082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9599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169545</xdr:rowOff>
    </xdr:from>
    <xdr:to>
      <xdr:col>67</xdr:col>
      <xdr:colOff>101600</xdr:colOff>
      <xdr:row>57</xdr:row>
      <xdr:rowOff>99695</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116205</xdr:rowOff>
    </xdr:from>
    <xdr:ext cx="52641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9545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1905</xdr:rowOff>
    </xdr:from>
    <xdr:to>
      <xdr:col>85</xdr:col>
      <xdr:colOff>177800</xdr:colOff>
      <xdr:row>58</xdr:row>
      <xdr:rowOff>103505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152400</xdr:rowOff>
    </xdr:from>
    <xdr:ext cx="534670" cy="259080"/>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925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19050</xdr:rowOff>
    </xdr:from>
    <xdr:to>
      <xdr:col>81</xdr:col>
      <xdr:colOff>101600</xdr:colOff>
      <xdr:row>57</xdr:row>
      <xdr:rowOff>120650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137160</xdr:rowOff>
    </xdr:from>
    <xdr:ext cx="52641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3965" y="95669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63500</xdr:rowOff>
    </xdr:from>
    <xdr:to>
      <xdr:col>76</xdr:col>
      <xdr:colOff>165100</xdr:colOff>
      <xdr:row>57</xdr:row>
      <xdr:rowOff>164465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155575</xdr:rowOff>
    </xdr:from>
    <xdr:ext cx="526415" cy="25082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4965" y="99282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78740</xdr:rowOff>
    </xdr:from>
    <xdr:to>
      <xdr:col>72</xdr:col>
      <xdr:colOff>38100</xdr:colOff>
      <xdr:row>58</xdr:row>
      <xdr:rowOff>8890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171450</xdr:rowOff>
    </xdr:from>
    <xdr:ext cx="52641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5965" y="99441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54610</xdr:rowOff>
    </xdr:from>
    <xdr:to>
      <xdr:col>67</xdr:col>
      <xdr:colOff>101600</xdr:colOff>
      <xdr:row>57</xdr:row>
      <xdr:rowOff>156210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147320</xdr:rowOff>
    </xdr:from>
    <xdr:ext cx="52641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6965" y="99199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1630" cy="21717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66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82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7375"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7375" cy="25082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66040</xdr:rowOff>
    </xdr:from>
    <xdr:to>
      <xdr:col>85</xdr:col>
      <xdr:colOff>126365</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12700</xdr:rowOff>
    </xdr:from>
    <xdr:ext cx="598805" cy="259080"/>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dr:col>85</xdr:col>
      <xdr:colOff>38100</xdr:colOff>
      <xdr:row>70</xdr:row>
      <xdr:rowOff>66040</xdr:rowOff>
    </xdr:from>
    <xdr:to>
      <xdr:col>86</xdr:col>
      <xdr:colOff>25400</xdr:colOff>
      <xdr:row>70</xdr:row>
      <xdr:rowOff>66040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167005</xdr:rowOff>
    </xdr:from>
    <xdr:to>
      <xdr:col>85</xdr:col>
      <xdr:colOff>127000</xdr:colOff>
      <xdr:row>79</xdr:row>
      <xdr:rowOff>1905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401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106680</xdr:rowOff>
    </xdr:from>
    <xdr:ext cx="469900" cy="259080"/>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308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xdr:rowOff>
    </xdr:from>
    <xdr:to>
      <xdr:col>81</xdr:col>
      <xdr:colOff>50800</xdr:colOff>
      <xdr:row>79</xdr:row>
      <xdr:rowOff>34925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464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93345</xdr:rowOff>
    </xdr:from>
    <xdr:to>
      <xdr:col>81</xdr:col>
      <xdr:colOff>101600</xdr:colOff>
      <xdr:row>79</xdr:row>
      <xdr:rowOff>23495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40640</xdr:rowOff>
    </xdr:from>
    <xdr:ext cx="461645" cy="25146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350" y="1324229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34925</xdr:rowOff>
    </xdr:from>
    <xdr:to>
      <xdr:col>76</xdr:col>
      <xdr:colOff>114300</xdr:colOff>
      <xdr:row>79</xdr:row>
      <xdr:rowOff>36830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79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107315</xdr:rowOff>
    </xdr:from>
    <xdr:to>
      <xdr:col>76</xdr:col>
      <xdr:colOff>165100</xdr:colOff>
      <xdr:row>79</xdr:row>
      <xdr:rowOff>37465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53975</xdr:rowOff>
    </xdr:from>
    <xdr:ext cx="461645" cy="25082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350" y="1325562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34290</xdr:rowOff>
    </xdr:from>
    <xdr:to>
      <xdr:col>71</xdr:col>
      <xdr:colOff>177800</xdr:colOff>
      <xdr:row>79</xdr:row>
      <xdr:rowOff>36830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78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61645" cy="25146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350" y="132880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128270</xdr:rowOff>
    </xdr:from>
    <xdr:to>
      <xdr:col>67</xdr:col>
      <xdr:colOff>101600</xdr:colOff>
      <xdr:row>79</xdr:row>
      <xdr:rowOff>58420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61645" cy="25146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350" y="132765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116205</xdr:rowOff>
    </xdr:from>
    <xdr:to>
      <xdr:col>85</xdr:col>
      <xdr:colOff>177800</xdr:colOff>
      <xdr:row>79</xdr:row>
      <xdr:rowOff>46355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62230</xdr:rowOff>
    </xdr:from>
    <xdr:ext cx="469900" cy="259080"/>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43815</xdr:rowOff>
    </xdr:from>
    <xdr:ext cx="461645" cy="25082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350" y="135883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155575</xdr:rowOff>
    </xdr:from>
    <xdr:to>
      <xdr:col>76</xdr:col>
      <xdr:colOff>165100</xdr:colOff>
      <xdr:row>79</xdr:row>
      <xdr:rowOff>86360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76835</xdr:rowOff>
    </xdr:from>
    <xdr:ext cx="378460" cy="25082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70" y="13621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78740</xdr:rowOff>
    </xdr:from>
    <xdr:ext cx="37846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7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154940</xdr:rowOff>
    </xdr:from>
    <xdr:to>
      <xdr:col>67</xdr:col>
      <xdr:colOff>101600</xdr:colOff>
      <xdr:row>79</xdr:row>
      <xdr:rowOff>85090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76200</xdr:rowOff>
    </xdr:from>
    <xdr:ext cx="378460" cy="25082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70" y="1362075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1630" cy="21717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66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82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505" y="1611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737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7375" cy="25082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27940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31750</xdr:rowOff>
    </xdr:from>
    <xdr:ext cx="534670" cy="25082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38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27940</xdr:rowOff>
    </xdr:from>
    <xdr:to>
      <xdr:col>86</xdr:col>
      <xdr:colOff>25400</xdr:colOff>
      <xdr:row>98</xdr:row>
      <xdr:rowOff>27940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21590</xdr:rowOff>
    </xdr:from>
    <xdr:ext cx="598805" cy="259080"/>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104140</xdr:rowOff>
    </xdr:from>
    <xdr:to>
      <xdr:col>85</xdr:col>
      <xdr:colOff>127000</xdr:colOff>
      <xdr:row>95</xdr:row>
      <xdr:rowOff>127635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3918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48260</xdr:rowOff>
    </xdr:from>
    <xdr:ext cx="534670" cy="259080"/>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25400</xdr:rowOff>
    </xdr:from>
    <xdr:to>
      <xdr:col>85</xdr:col>
      <xdr:colOff>177800</xdr:colOff>
      <xdr:row>95</xdr:row>
      <xdr:rowOff>127000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127635</xdr:rowOff>
    </xdr:from>
    <xdr:to>
      <xdr:col>81</xdr:col>
      <xdr:colOff>50800</xdr:colOff>
      <xdr:row>95</xdr:row>
      <xdr:rowOff>128270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4153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40640</xdr:rowOff>
    </xdr:from>
    <xdr:to>
      <xdr:col>81</xdr:col>
      <xdr:colOff>101600</xdr:colOff>
      <xdr:row>95</xdr:row>
      <xdr:rowOff>141605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158115</xdr:rowOff>
    </xdr:from>
    <xdr:ext cx="526415" cy="25082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3965" y="161029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128270</xdr:rowOff>
    </xdr:from>
    <xdr:to>
      <xdr:col>76</xdr:col>
      <xdr:colOff>114300</xdr:colOff>
      <xdr:row>95</xdr:row>
      <xdr:rowOff>153035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416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33020</xdr:rowOff>
    </xdr:from>
    <xdr:to>
      <xdr:col>76</xdr:col>
      <xdr:colOff>165100</xdr:colOff>
      <xdr:row>95</xdr:row>
      <xdr:rowOff>134620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151130</xdr:rowOff>
    </xdr:from>
    <xdr:ext cx="52641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4965" y="160959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142240</xdr:rowOff>
    </xdr:from>
    <xdr:to>
      <xdr:col>71</xdr:col>
      <xdr:colOff>177800</xdr:colOff>
      <xdr:row>95</xdr:row>
      <xdr:rowOff>153035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4299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xdr:rowOff>
    </xdr:from>
    <xdr:to>
      <xdr:col>72</xdr:col>
      <xdr:colOff>38100</xdr:colOff>
      <xdr:row>95</xdr:row>
      <xdr:rowOff>112395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128905</xdr:rowOff>
    </xdr:from>
    <xdr:ext cx="52641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5965" y="160737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150495</xdr:rowOff>
    </xdr:from>
    <xdr:to>
      <xdr:col>67</xdr:col>
      <xdr:colOff>101600</xdr:colOff>
      <xdr:row>95</xdr:row>
      <xdr:rowOff>80645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97790</xdr:rowOff>
    </xdr:from>
    <xdr:ext cx="526415" cy="25146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6965" y="160426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53340</xdr:rowOff>
    </xdr:from>
    <xdr:to>
      <xdr:col>85</xdr:col>
      <xdr:colOff>177800</xdr:colOff>
      <xdr:row>95</xdr:row>
      <xdr:rowOff>154940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31750</xdr:rowOff>
    </xdr:from>
    <xdr:ext cx="534670" cy="25082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3195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76835</xdr:rowOff>
    </xdr:from>
    <xdr:to>
      <xdr:col>81</xdr:col>
      <xdr:colOff>101600</xdr:colOff>
      <xdr:row>96</xdr:row>
      <xdr:rowOff>6985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169545</xdr:rowOff>
    </xdr:from>
    <xdr:ext cx="526415" cy="25082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3965" y="164572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77470</xdr:rowOff>
    </xdr:from>
    <xdr:to>
      <xdr:col>76</xdr:col>
      <xdr:colOff>165100</xdr:colOff>
      <xdr:row>96</xdr:row>
      <xdr:rowOff>7620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170180</xdr:rowOff>
    </xdr:from>
    <xdr:ext cx="52641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4965" y="164579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102235</xdr:rowOff>
    </xdr:from>
    <xdr:to>
      <xdr:col>72</xdr:col>
      <xdr:colOff>38100</xdr:colOff>
      <xdr:row>96</xdr:row>
      <xdr:rowOff>32385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23495</xdr:rowOff>
    </xdr:from>
    <xdr:ext cx="52641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5965" y="1648269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91440</xdr:rowOff>
    </xdr:from>
    <xdr:to>
      <xdr:col>67</xdr:col>
      <xdr:colOff>101600</xdr:colOff>
      <xdr:row>96</xdr:row>
      <xdr:rowOff>21590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xdr:rowOff>
    </xdr:from>
    <xdr:ext cx="52641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6965" y="16471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1630" cy="21717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665" cy="25082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080" y="6512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68935" cy="25082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810" y="6055360"/>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9105" cy="25082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5981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9105" cy="25082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1409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105" cy="25082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74930</xdr:rowOff>
    </xdr:from>
    <xdr:to>
      <xdr:col>116</xdr:col>
      <xdr:colOff>62865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168910</xdr:rowOff>
    </xdr:from>
    <xdr:ext cx="249555" cy="25082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8401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21590</xdr:rowOff>
    </xdr:from>
    <xdr:ext cx="469900" cy="25908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115</xdr:col>
      <xdr:colOff>165100</xdr:colOff>
      <xdr:row>30</xdr:row>
      <xdr:rowOff>74930</xdr:rowOff>
    </xdr:from>
    <xdr:to>
      <xdr:col>116</xdr:col>
      <xdr:colOff>152400</xdr:colOff>
      <xdr:row>30</xdr:row>
      <xdr:rowOff>74930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13690" cy="25146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3001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154940</xdr:rowOff>
    </xdr:from>
    <xdr:ext cx="313690" cy="25146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455" y="63271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105410</xdr:rowOff>
    </xdr:from>
    <xdr:ext cx="378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140335</xdr:rowOff>
    </xdr:from>
    <xdr:to>
      <xdr:col>102</xdr:col>
      <xdr:colOff>165100</xdr:colOff>
      <xdr:row>37</xdr:row>
      <xdr:rowOff>70485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86995</xdr:rowOff>
    </xdr:from>
    <xdr:ext cx="378460" cy="25082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0877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94615</xdr:rowOff>
    </xdr:from>
    <xdr:to>
      <xdr:col>98</xdr:col>
      <xdr:colOff>38100</xdr:colOff>
      <xdr:row>38</xdr:row>
      <xdr:rowOff>24765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41275</xdr:rowOff>
    </xdr:from>
    <xdr:ext cx="378460" cy="25082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70" y="62134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41910</xdr:rowOff>
    </xdr:from>
    <xdr:ext cx="249555" cy="25082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701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300"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300" cy="25908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300" cy="25908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300" cy="25908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6967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1630" cy="21717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0665"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066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63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665" cy="25082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9255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066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080" y="8874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066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080" y="8493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082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4945" y="811276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1300" cy="25146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73660</xdr:rowOff>
    </xdr:from>
    <xdr:ext cx="2413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503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49</xdr:row>
      <xdr:rowOff>149860</xdr:rowOff>
    </xdr:from>
    <xdr:ext cx="24130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85509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1300" cy="25146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1300" cy="25082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1300" cy="251460"/>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1300" cy="251460"/>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1300" cy="25082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総務費について、財政調整基金積立98,823千円の増、和泉地区統合施設の整備を開始したことによる事業費71,114千円の増により、</a:t>
          </a:r>
          <a:r>
            <a:rPr kumimoji="1" lang="ja-JP" altLang="ja-JP" sz="1100" b="0" i="0" baseline="0">
              <a:solidFill>
                <a:schemeClr val="dk1"/>
              </a:solidFill>
              <a:effectLst/>
              <a:latin typeface="+mn-lt"/>
              <a:ea typeface="+mn-ea"/>
              <a:cs typeface="+mn-cs"/>
            </a:rPr>
            <a:t>市民一人当たり4,730円増となった。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商工費について、企業立地助成金対象企業数が増加したことによる事業費107,256千円の増により</a:t>
          </a:r>
          <a:r>
            <a:rPr kumimoji="1" lang="ja-JP" altLang="en-US"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市民一人当たり5,758円増となった。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土木費について、「まるごと道の駅」拠点整備事業が本格化したことによる事業費562,763千円の増により、市民一人当たり22,130円増となった。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消防費について、消防緊急通信指令システムの整備が平成30年度に完了したため、</a:t>
          </a:r>
          <a:r>
            <a:rPr kumimoji="1" lang="ja-JP" altLang="ja-JP" sz="1100" b="0" i="0" baseline="0">
              <a:solidFill>
                <a:schemeClr val="dk1"/>
              </a:solidFill>
              <a:effectLst/>
              <a:latin typeface="+mn-lt"/>
              <a:ea typeface="+mn-ea"/>
              <a:cs typeface="+mn-cs"/>
            </a:rPr>
            <a:t>市民一人当たり5,512円減となった。</a:t>
          </a:r>
          <a:endParaRPr kumimoji="1" lang="ja-JP" altLang="en-US"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100">
              <a:latin typeface="游ゴシック"/>
              <a:ea typeface="游ゴシック"/>
            </a:rPr>
            <a:t>教育費について、国民体育大会が平成30年度に終了したため、市民一人当たり12,186円減となった。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財政調整基金残高は、100,240千円を積み増しし、標準財政規模に占める割合は0.9ポイント増加した。</a:t>
          </a:r>
          <a:endParaRPr lang="ja-JP" altLang="ja-JP" sz="1400">
            <a:effectLst/>
          </a:endParaRPr>
        </a:p>
        <a:p>
          <a:r>
            <a:rPr kumimoji="1" lang="ja-JP" altLang="ja-JP" sz="1100" b="0" i="0" baseline="0">
              <a:solidFill>
                <a:schemeClr val="dk1"/>
              </a:solidFill>
              <a:effectLst/>
              <a:latin typeface="+mn-lt"/>
              <a:ea typeface="+mn-ea"/>
              <a:cs typeface="+mn-cs"/>
            </a:rPr>
            <a:t>　実質収支額は、「まるごと道の駅」拠点整備事業が本格化したことにより、108,302千円減となり、標準財政規模に占める割合が0.12ポイント減少した。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福井県大野市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各会計の実施収支額は、</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、「まるごと道の駅」拠点整備事業が本格化したことにより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前年度と比べて108,302千円減</a:t>
          </a:r>
          <a:r>
            <a:rPr kumimoji="1" lang="ja-JP" altLang="en-US" sz="1100" b="0" i="0" baseline="0">
              <a:solidFill>
                <a:schemeClr val="dk1"/>
              </a:solidFill>
              <a:effectLst/>
              <a:latin typeface="+mn-lt"/>
              <a:ea typeface="+mn-ea"/>
              <a:cs typeface="+mn-cs"/>
            </a:rPr>
            <a:t>の644,037千円、</a:t>
          </a:r>
          <a:r>
            <a:rPr kumimoji="1" lang="ja-JP" altLang="ja-JP" sz="1100" b="0" i="0" baseline="0">
              <a:solidFill>
                <a:schemeClr val="dk1"/>
              </a:solidFill>
              <a:effectLst/>
              <a:latin typeface="+mn-lt"/>
              <a:ea typeface="+mn-ea"/>
              <a:cs typeface="+mn-cs"/>
            </a:rPr>
            <a:t>国民健康保険事業特別会計</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、被保険者の減少による保険税の減額と一人当たり医療費が高額であったことによる保険給付費の増により、前年度と比べて93,904千円減</a:t>
          </a:r>
          <a:r>
            <a:rPr kumimoji="1" lang="ja-JP" altLang="en-US" sz="1100" b="0" i="0" baseline="0">
              <a:solidFill>
                <a:schemeClr val="dk1"/>
              </a:solidFill>
              <a:effectLst/>
              <a:latin typeface="+mn-lt"/>
              <a:ea typeface="+mn-ea"/>
              <a:cs typeface="+mn-cs"/>
            </a:rPr>
            <a:t>の54,337千円、介護保険事業特別会計（保険事業勘定）では、地域密着型介護施設利用者の増による保険給付費の増により、前年度と比べて44,304千円減の26,746千円となった。</a:t>
          </a:r>
          <a:endParaRPr lang="ja-JP" altLang="ja-JP" sz="1400">
            <a:effectLst/>
          </a:endParaRPr>
        </a:p>
        <a:p>
          <a:pPr marL="0" marR="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mn-lt"/>
              <a:ea typeface="+mn-ea"/>
              <a:cs typeface="+mn-cs"/>
            </a:rPr>
            <a:t>　各会計の合計では、前年度と比べて229,846千円減の1,625,535千円となった。</a:t>
          </a:r>
          <a:r>
            <a:rPr kumimoji="1" lang="ja-JP" altLang="ja-JP" sz="1100" b="0" i="0" baseline="0">
              <a:solidFill>
                <a:schemeClr val="dk1"/>
              </a:solidFill>
              <a:effectLst/>
              <a:latin typeface="+mn-lt"/>
              <a:ea typeface="+mn-ea"/>
              <a:cs typeface="+mn-cs"/>
            </a:rPr>
            <a:t>標準財政規模</a:t>
          </a:r>
          <a:r>
            <a:rPr kumimoji="1" lang="en-US" altLang="ja-JP" sz="1100" b="0" i="0" baseline="0">
              <a:solidFill>
                <a:schemeClr val="dk1"/>
              </a:solidFill>
              <a:effectLst/>
              <a:latin typeface="+mn-lt"/>
              <a:ea typeface="+mn-ea"/>
              <a:cs typeface="+mn-cs"/>
            </a:rPr>
            <a:t>10,176,534</a:t>
          </a:r>
          <a:r>
            <a:rPr kumimoji="1" lang="ja-JP" altLang="ja-JP" sz="1100" b="0" i="0" baseline="0">
              <a:solidFill>
                <a:schemeClr val="dk1"/>
              </a:solidFill>
              <a:effectLst/>
              <a:latin typeface="+mn-lt"/>
              <a:ea typeface="+mn-ea"/>
              <a:cs typeface="+mn-cs"/>
            </a:rPr>
            <a:t>千円に占める連結実質赤字比率は△15.97％となった。</a:t>
          </a:r>
          <a:endParaRPr lang="ja-JP" altLang="ja-JP" sz="1400">
            <a:effectLst/>
          </a:endParaRPr>
        </a:p>
        <a:p>
          <a:r>
            <a:rPr kumimoji="1" lang="ja-JP" altLang="ja-JP" sz="1100" b="0" i="0" baseline="0">
              <a:solidFill>
                <a:schemeClr val="dk1"/>
              </a:solidFill>
              <a:effectLst/>
              <a:latin typeface="+mn-lt"/>
              <a:ea typeface="+mn-ea"/>
              <a:cs typeface="+mn-cs"/>
            </a:rPr>
            <a:t>　一般会計、特別会計、企業会計、いずれも赤字は発生しておらず、今後も健全な財政運営に努める。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61" t="s">
        <v>136</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3.5" x14ac:dyDescent="0.2">
      <c r="B2" s="3" t="s">
        <v>138</v>
      </c>
      <c r="C2" s="3"/>
      <c r="D2" s="12"/>
    </row>
    <row r="3" spans="1:119" ht="18.75" customHeight="1" x14ac:dyDescent="0.2">
      <c r="A3" s="2"/>
      <c r="B3" s="512" t="s">
        <v>139</v>
      </c>
      <c r="C3" s="513"/>
      <c r="D3" s="513"/>
      <c r="E3" s="514"/>
      <c r="F3" s="514"/>
      <c r="G3" s="514"/>
      <c r="H3" s="514"/>
      <c r="I3" s="514"/>
      <c r="J3" s="514"/>
      <c r="K3" s="514"/>
      <c r="L3" s="514" t="s">
        <v>144</v>
      </c>
      <c r="M3" s="514"/>
      <c r="N3" s="514"/>
      <c r="O3" s="514"/>
      <c r="P3" s="514"/>
      <c r="Q3" s="514"/>
      <c r="R3" s="521"/>
      <c r="S3" s="521"/>
      <c r="T3" s="521"/>
      <c r="U3" s="521"/>
      <c r="V3" s="522"/>
      <c r="W3" s="365" t="s">
        <v>146</v>
      </c>
      <c r="X3" s="366"/>
      <c r="Y3" s="366"/>
      <c r="Z3" s="366"/>
      <c r="AA3" s="366"/>
      <c r="AB3" s="513"/>
      <c r="AC3" s="521" t="s">
        <v>147</v>
      </c>
      <c r="AD3" s="366"/>
      <c r="AE3" s="366"/>
      <c r="AF3" s="366"/>
      <c r="AG3" s="366"/>
      <c r="AH3" s="366"/>
      <c r="AI3" s="366"/>
      <c r="AJ3" s="366"/>
      <c r="AK3" s="366"/>
      <c r="AL3" s="367"/>
      <c r="AM3" s="365" t="s">
        <v>148</v>
      </c>
      <c r="AN3" s="366"/>
      <c r="AO3" s="366"/>
      <c r="AP3" s="366"/>
      <c r="AQ3" s="366"/>
      <c r="AR3" s="366"/>
      <c r="AS3" s="366"/>
      <c r="AT3" s="366"/>
      <c r="AU3" s="366"/>
      <c r="AV3" s="366"/>
      <c r="AW3" s="366"/>
      <c r="AX3" s="367"/>
      <c r="AY3" s="362" t="s">
        <v>8</v>
      </c>
      <c r="AZ3" s="363"/>
      <c r="BA3" s="363"/>
      <c r="BB3" s="363"/>
      <c r="BC3" s="363"/>
      <c r="BD3" s="363"/>
      <c r="BE3" s="363"/>
      <c r="BF3" s="363"/>
      <c r="BG3" s="363"/>
      <c r="BH3" s="363"/>
      <c r="BI3" s="363"/>
      <c r="BJ3" s="363"/>
      <c r="BK3" s="363"/>
      <c r="BL3" s="363"/>
      <c r="BM3" s="364"/>
      <c r="BN3" s="365" t="s">
        <v>153</v>
      </c>
      <c r="BO3" s="366"/>
      <c r="BP3" s="366"/>
      <c r="BQ3" s="366"/>
      <c r="BR3" s="366"/>
      <c r="BS3" s="366"/>
      <c r="BT3" s="366"/>
      <c r="BU3" s="367"/>
      <c r="BV3" s="365" t="s">
        <v>154</v>
      </c>
      <c r="BW3" s="366"/>
      <c r="BX3" s="366"/>
      <c r="BY3" s="366"/>
      <c r="BZ3" s="366"/>
      <c r="CA3" s="366"/>
      <c r="CB3" s="366"/>
      <c r="CC3" s="367"/>
      <c r="CD3" s="362" t="s">
        <v>8</v>
      </c>
      <c r="CE3" s="363"/>
      <c r="CF3" s="363"/>
      <c r="CG3" s="363"/>
      <c r="CH3" s="363"/>
      <c r="CI3" s="363"/>
      <c r="CJ3" s="363"/>
      <c r="CK3" s="363"/>
      <c r="CL3" s="363"/>
      <c r="CM3" s="363"/>
      <c r="CN3" s="363"/>
      <c r="CO3" s="363"/>
      <c r="CP3" s="363"/>
      <c r="CQ3" s="363"/>
      <c r="CR3" s="363"/>
      <c r="CS3" s="364"/>
      <c r="CT3" s="365" t="s">
        <v>156</v>
      </c>
      <c r="CU3" s="366"/>
      <c r="CV3" s="366"/>
      <c r="CW3" s="366"/>
      <c r="CX3" s="366"/>
      <c r="CY3" s="366"/>
      <c r="CZ3" s="366"/>
      <c r="DA3" s="367"/>
      <c r="DB3" s="365" t="s">
        <v>158</v>
      </c>
      <c r="DC3" s="366"/>
      <c r="DD3" s="366"/>
      <c r="DE3" s="366"/>
      <c r="DF3" s="366"/>
      <c r="DG3" s="366"/>
      <c r="DH3" s="366"/>
      <c r="DI3" s="367"/>
    </row>
    <row r="4" spans="1:119" ht="18.75" customHeight="1" x14ac:dyDescent="0.2">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159</v>
      </c>
      <c r="AZ4" s="369"/>
      <c r="BA4" s="369"/>
      <c r="BB4" s="369"/>
      <c r="BC4" s="369"/>
      <c r="BD4" s="369"/>
      <c r="BE4" s="369"/>
      <c r="BF4" s="369"/>
      <c r="BG4" s="369"/>
      <c r="BH4" s="369"/>
      <c r="BI4" s="369"/>
      <c r="BJ4" s="369"/>
      <c r="BK4" s="369"/>
      <c r="BL4" s="369"/>
      <c r="BM4" s="370"/>
      <c r="BN4" s="371">
        <v>18932875</v>
      </c>
      <c r="BO4" s="372"/>
      <c r="BP4" s="372"/>
      <c r="BQ4" s="372"/>
      <c r="BR4" s="372"/>
      <c r="BS4" s="372"/>
      <c r="BT4" s="372"/>
      <c r="BU4" s="373"/>
      <c r="BV4" s="371">
        <v>18446173</v>
      </c>
      <c r="BW4" s="372"/>
      <c r="BX4" s="372"/>
      <c r="BY4" s="372"/>
      <c r="BZ4" s="372"/>
      <c r="CA4" s="372"/>
      <c r="CB4" s="372"/>
      <c r="CC4" s="373"/>
      <c r="CD4" s="374" t="s">
        <v>161</v>
      </c>
      <c r="CE4" s="375"/>
      <c r="CF4" s="375"/>
      <c r="CG4" s="375"/>
      <c r="CH4" s="375"/>
      <c r="CI4" s="375"/>
      <c r="CJ4" s="375"/>
      <c r="CK4" s="375"/>
      <c r="CL4" s="375"/>
      <c r="CM4" s="375"/>
      <c r="CN4" s="375"/>
      <c r="CO4" s="375"/>
      <c r="CP4" s="375"/>
      <c r="CQ4" s="375"/>
      <c r="CR4" s="375"/>
      <c r="CS4" s="376"/>
      <c r="CT4" s="377">
        <v>6.3</v>
      </c>
      <c r="CU4" s="378"/>
      <c r="CV4" s="378"/>
      <c r="CW4" s="378"/>
      <c r="CX4" s="378"/>
      <c r="CY4" s="378"/>
      <c r="CZ4" s="378"/>
      <c r="DA4" s="379"/>
      <c r="DB4" s="377">
        <v>7.4</v>
      </c>
      <c r="DC4" s="378"/>
      <c r="DD4" s="378"/>
      <c r="DE4" s="378"/>
      <c r="DF4" s="378"/>
      <c r="DG4" s="378"/>
      <c r="DH4" s="378"/>
      <c r="DI4" s="379"/>
    </row>
    <row r="5" spans="1:119" ht="18.75" customHeight="1" x14ac:dyDescent="0.2">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162</v>
      </c>
      <c r="AN5" s="381"/>
      <c r="AO5" s="381"/>
      <c r="AP5" s="381"/>
      <c r="AQ5" s="381"/>
      <c r="AR5" s="381"/>
      <c r="AS5" s="381"/>
      <c r="AT5" s="382"/>
      <c r="AU5" s="383" t="s">
        <v>70</v>
      </c>
      <c r="AV5" s="384"/>
      <c r="AW5" s="384"/>
      <c r="AX5" s="384"/>
      <c r="AY5" s="385" t="s">
        <v>149</v>
      </c>
      <c r="AZ5" s="386"/>
      <c r="BA5" s="386"/>
      <c r="BB5" s="386"/>
      <c r="BC5" s="386"/>
      <c r="BD5" s="386"/>
      <c r="BE5" s="386"/>
      <c r="BF5" s="386"/>
      <c r="BG5" s="386"/>
      <c r="BH5" s="386"/>
      <c r="BI5" s="386"/>
      <c r="BJ5" s="386"/>
      <c r="BK5" s="386"/>
      <c r="BL5" s="386"/>
      <c r="BM5" s="387"/>
      <c r="BN5" s="388">
        <v>18044077</v>
      </c>
      <c r="BO5" s="389"/>
      <c r="BP5" s="389"/>
      <c r="BQ5" s="389"/>
      <c r="BR5" s="389"/>
      <c r="BS5" s="389"/>
      <c r="BT5" s="389"/>
      <c r="BU5" s="390"/>
      <c r="BV5" s="388">
        <v>17611398</v>
      </c>
      <c r="BW5" s="389"/>
      <c r="BX5" s="389"/>
      <c r="BY5" s="389"/>
      <c r="BZ5" s="389"/>
      <c r="CA5" s="389"/>
      <c r="CB5" s="389"/>
      <c r="CC5" s="390"/>
      <c r="CD5" s="391" t="s">
        <v>164</v>
      </c>
      <c r="CE5" s="392"/>
      <c r="CF5" s="392"/>
      <c r="CG5" s="392"/>
      <c r="CH5" s="392"/>
      <c r="CI5" s="392"/>
      <c r="CJ5" s="392"/>
      <c r="CK5" s="392"/>
      <c r="CL5" s="392"/>
      <c r="CM5" s="392"/>
      <c r="CN5" s="392"/>
      <c r="CO5" s="392"/>
      <c r="CP5" s="392"/>
      <c r="CQ5" s="392"/>
      <c r="CR5" s="392"/>
      <c r="CS5" s="393"/>
      <c r="CT5" s="394">
        <v>98.6</v>
      </c>
      <c r="CU5" s="395"/>
      <c r="CV5" s="395"/>
      <c r="CW5" s="395"/>
      <c r="CX5" s="395"/>
      <c r="CY5" s="395"/>
      <c r="CZ5" s="395"/>
      <c r="DA5" s="396"/>
      <c r="DB5" s="394">
        <v>98.7</v>
      </c>
      <c r="DC5" s="395"/>
      <c r="DD5" s="395"/>
      <c r="DE5" s="395"/>
      <c r="DF5" s="395"/>
      <c r="DG5" s="395"/>
      <c r="DH5" s="395"/>
      <c r="DI5" s="396"/>
    </row>
    <row r="6" spans="1:119" ht="18.75" customHeight="1" x14ac:dyDescent="0.2">
      <c r="A6" s="2"/>
      <c r="B6" s="532" t="s">
        <v>165</v>
      </c>
      <c r="C6" s="533"/>
      <c r="D6" s="533"/>
      <c r="E6" s="534"/>
      <c r="F6" s="534"/>
      <c r="G6" s="534"/>
      <c r="H6" s="534"/>
      <c r="I6" s="534"/>
      <c r="J6" s="534"/>
      <c r="K6" s="534"/>
      <c r="L6" s="534" t="s">
        <v>3</v>
      </c>
      <c r="M6" s="534"/>
      <c r="N6" s="534"/>
      <c r="O6" s="534"/>
      <c r="P6" s="534"/>
      <c r="Q6" s="534"/>
      <c r="R6" s="538"/>
      <c r="S6" s="538"/>
      <c r="T6" s="538"/>
      <c r="U6" s="538"/>
      <c r="V6" s="539"/>
      <c r="W6" s="542" t="s">
        <v>169</v>
      </c>
      <c r="X6" s="543"/>
      <c r="Y6" s="543"/>
      <c r="Z6" s="543"/>
      <c r="AA6" s="543"/>
      <c r="AB6" s="533"/>
      <c r="AC6" s="546" t="s">
        <v>170</v>
      </c>
      <c r="AD6" s="547"/>
      <c r="AE6" s="547"/>
      <c r="AF6" s="547"/>
      <c r="AG6" s="547"/>
      <c r="AH6" s="547"/>
      <c r="AI6" s="547"/>
      <c r="AJ6" s="547"/>
      <c r="AK6" s="547"/>
      <c r="AL6" s="548"/>
      <c r="AM6" s="380" t="s">
        <v>74</v>
      </c>
      <c r="AN6" s="381"/>
      <c r="AO6" s="381"/>
      <c r="AP6" s="381"/>
      <c r="AQ6" s="381"/>
      <c r="AR6" s="381"/>
      <c r="AS6" s="381"/>
      <c r="AT6" s="382"/>
      <c r="AU6" s="383" t="s">
        <v>70</v>
      </c>
      <c r="AV6" s="384"/>
      <c r="AW6" s="384"/>
      <c r="AX6" s="384"/>
      <c r="AY6" s="385" t="s">
        <v>173</v>
      </c>
      <c r="AZ6" s="386"/>
      <c r="BA6" s="386"/>
      <c r="BB6" s="386"/>
      <c r="BC6" s="386"/>
      <c r="BD6" s="386"/>
      <c r="BE6" s="386"/>
      <c r="BF6" s="386"/>
      <c r="BG6" s="386"/>
      <c r="BH6" s="386"/>
      <c r="BI6" s="386"/>
      <c r="BJ6" s="386"/>
      <c r="BK6" s="386"/>
      <c r="BL6" s="386"/>
      <c r="BM6" s="387"/>
      <c r="BN6" s="388">
        <v>888798</v>
      </c>
      <c r="BO6" s="389"/>
      <c r="BP6" s="389"/>
      <c r="BQ6" s="389"/>
      <c r="BR6" s="389"/>
      <c r="BS6" s="389"/>
      <c r="BT6" s="389"/>
      <c r="BU6" s="390"/>
      <c r="BV6" s="388">
        <v>834775</v>
      </c>
      <c r="BW6" s="389"/>
      <c r="BX6" s="389"/>
      <c r="BY6" s="389"/>
      <c r="BZ6" s="389"/>
      <c r="CA6" s="389"/>
      <c r="CB6" s="389"/>
      <c r="CC6" s="390"/>
      <c r="CD6" s="391" t="s">
        <v>174</v>
      </c>
      <c r="CE6" s="392"/>
      <c r="CF6" s="392"/>
      <c r="CG6" s="392"/>
      <c r="CH6" s="392"/>
      <c r="CI6" s="392"/>
      <c r="CJ6" s="392"/>
      <c r="CK6" s="392"/>
      <c r="CL6" s="392"/>
      <c r="CM6" s="392"/>
      <c r="CN6" s="392"/>
      <c r="CO6" s="392"/>
      <c r="CP6" s="392"/>
      <c r="CQ6" s="392"/>
      <c r="CR6" s="392"/>
      <c r="CS6" s="393"/>
      <c r="CT6" s="397">
        <v>102.6</v>
      </c>
      <c r="CU6" s="398"/>
      <c r="CV6" s="398"/>
      <c r="CW6" s="398"/>
      <c r="CX6" s="398"/>
      <c r="CY6" s="398"/>
      <c r="CZ6" s="398"/>
      <c r="DA6" s="399"/>
      <c r="DB6" s="397">
        <v>104</v>
      </c>
      <c r="DC6" s="398"/>
      <c r="DD6" s="398"/>
      <c r="DE6" s="398"/>
      <c r="DF6" s="398"/>
      <c r="DG6" s="398"/>
      <c r="DH6" s="398"/>
      <c r="DI6" s="399"/>
    </row>
    <row r="7" spans="1:119" ht="18.75" customHeight="1" x14ac:dyDescent="0.2">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175</v>
      </c>
      <c r="AN7" s="381"/>
      <c r="AO7" s="381"/>
      <c r="AP7" s="381"/>
      <c r="AQ7" s="381"/>
      <c r="AR7" s="381"/>
      <c r="AS7" s="381"/>
      <c r="AT7" s="382"/>
      <c r="AU7" s="383" t="s">
        <v>70</v>
      </c>
      <c r="AV7" s="384"/>
      <c r="AW7" s="384"/>
      <c r="AX7" s="384"/>
      <c r="AY7" s="385" t="s">
        <v>176</v>
      </c>
      <c r="AZ7" s="386"/>
      <c r="BA7" s="386"/>
      <c r="BB7" s="386"/>
      <c r="BC7" s="386"/>
      <c r="BD7" s="386"/>
      <c r="BE7" s="386"/>
      <c r="BF7" s="386"/>
      <c r="BG7" s="386"/>
      <c r="BH7" s="386"/>
      <c r="BI7" s="386"/>
      <c r="BJ7" s="386"/>
      <c r="BK7" s="386"/>
      <c r="BL7" s="386"/>
      <c r="BM7" s="387"/>
      <c r="BN7" s="388">
        <v>244761</v>
      </c>
      <c r="BO7" s="389"/>
      <c r="BP7" s="389"/>
      <c r="BQ7" s="389"/>
      <c r="BR7" s="389"/>
      <c r="BS7" s="389"/>
      <c r="BT7" s="389"/>
      <c r="BU7" s="390"/>
      <c r="BV7" s="388">
        <v>82436</v>
      </c>
      <c r="BW7" s="389"/>
      <c r="BX7" s="389"/>
      <c r="BY7" s="389"/>
      <c r="BZ7" s="389"/>
      <c r="CA7" s="389"/>
      <c r="CB7" s="389"/>
      <c r="CC7" s="390"/>
      <c r="CD7" s="391" t="s">
        <v>177</v>
      </c>
      <c r="CE7" s="392"/>
      <c r="CF7" s="392"/>
      <c r="CG7" s="392"/>
      <c r="CH7" s="392"/>
      <c r="CI7" s="392"/>
      <c r="CJ7" s="392"/>
      <c r="CK7" s="392"/>
      <c r="CL7" s="392"/>
      <c r="CM7" s="392"/>
      <c r="CN7" s="392"/>
      <c r="CO7" s="392"/>
      <c r="CP7" s="392"/>
      <c r="CQ7" s="392"/>
      <c r="CR7" s="392"/>
      <c r="CS7" s="393"/>
      <c r="CT7" s="388">
        <v>10176534</v>
      </c>
      <c r="CU7" s="389"/>
      <c r="CV7" s="389"/>
      <c r="CW7" s="389"/>
      <c r="CX7" s="389"/>
      <c r="CY7" s="389"/>
      <c r="CZ7" s="389"/>
      <c r="DA7" s="390"/>
      <c r="DB7" s="388">
        <v>10133755</v>
      </c>
      <c r="DC7" s="389"/>
      <c r="DD7" s="389"/>
      <c r="DE7" s="389"/>
      <c r="DF7" s="389"/>
      <c r="DG7" s="389"/>
      <c r="DH7" s="389"/>
      <c r="DI7" s="390"/>
    </row>
    <row r="8" spans="1:119" ht="18.75" customHeight="1" x14ac:dyDescent="0.2">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180</v>
      </c>
      <c r="AN8" s="381"/>
      <c r="AO8" s="381"/>
      <c r="AP8" s="381"/>
      <c r="AQ8" s="381"/>
      <c r="AR8" s="381"/>
      <c r="AS8" s="381"/>
      <c r="AT8" s="382"/>
      <c r="AU8" s="383" t="s">
        <v>70</v>
      </c>
      <c r="AV8" s="384"/>
      <c r="AW8" s="384"/>
      <c r="AX8" s="384"/>
      <c r="AY8" s="385" t="s">
        <v>182</v>
      </c>
      <c r="AZ8" s="386"/>
      <c r="BA8" s="386"/>
      <c r="BB8" s="386"/>
      <c r="BC8" s="386"/>
      <c r="BD8" s="386"/>
      <c r="BE8" s="386"/>
      <c r="BF8" s="386"/>
      <c r="BG8" s="386"/>
      <c r="BH8" s="386"/>
      <c r="BI8" s="386"/>
      <c r="BJ8" s="386"/>
      <c r="BK8" s="386"/>
      <c r="BL8" s="386"/>
      <c r="BM8" s="387"/>
      <c r="BN8" s="388">
        <v>644037</v>
      </c>
      <c r="BO8" s="389"/>
      <c r="BP8" s="389"/>
      <c r="BQ8" s="389"/>
      <c r="BR8" s="389"/>
      <c r="BS8" s="389"/>
      <c r="BT8" s="389"/>
      <c r="BU8" s="390"/>
      <c r="BV8" s="388">
        <v>752339</v>
      </c>
      <c r="BW8" s="389"/>
      <c r="BX8" s="389"/>
      <c r="BY8" s="389"/>
      <c r="BZ8" s="389"/>
      <c r="CA8" s="389"/>
      <c r="CB8" s="389"/>
      <c r="CC8" s="390"/>
      <c r="CD8" s="391" t="s">
        <v>184</v>
      </c>
      <c r="CE8" s="392"/>
      <c r="CF8" s="392"/>
      <c r="CG8" s="392"/>
      <c r="CH8" s="392"/>
      <c r="CI8" s="392"/>
      <c r="CJ8" s="392"/>
      <c r="CK8" s="392"/>
      <c r="CL8" s="392"/>
      <c r="CM8" s="392"/>
      <c r="CN8" s="392"/>
      <c r="CO8" s="392"/>
      <c r="CP8" s="392"/>
      <c r="CQ8" s="392"/>
      <c r="CR8" s="392"/>
      <c r="CS8" s="393"/>
      <c r="CT8" s="400">
        <v>0.41</v>
      </c>
      <c r="CU8" s="401"/>
      <c r="CV8" s="401"/>
      <c r="CW8" s="401"/>
      <c r="CX8" s="401"/>
      <c r="CY8" s="401"/>
      <c r="CZ8" s="401"/>
      <c r="DA8" s="402"/>
      <c r="DB8" s="400">
        <v>0.42</v>
      </c>
      <c r="DC8" s="401"/>
      <c r="DD8" s="401"/>
      <c r="DE8" s="401"/>
      <c r="DF8" s="401"/>
      <c r="DG8" s="401"/>
      <c r="DH8" s="401"/>
      <c r="DI8" s="402"/>
    </row>
    <row r="9" spans="1:119" ht="18.75" customHeight="1" x14ac:dyDescent="0.2">
      <c r="A9" s="2"/>
      <c r="B9" s="362" t="s">
        <v>22</v>
      </c>
      <c r="C9" s="363"/>
      <c r="D9" s="363"/>
      <c r="E9" s="363"/>
      <c r="F9" s="363"/>
      <c r="G9" s="363"/>
      <c r="H9" s="363"/>
      <c r="I9" s="363"/>
      <c r="J9" s="363"/>
      <c r="K9" s="460"/>
      <c r="L9" s="413" t="s">
        <v>185</v>
      </c>
      <c r="M9" s="414"/>
      <c r="N9" s="414"/>
      <c r="O9" s="414"/>
      <c r="P9" s="414"/>
      <c r="Q9" s="415"/>
      <c r="R9" s="416">
        <v>33109</v>
      </c>
      <c r="S9" s="417"/>
      <c r="T9" s="417"/>
      <c r="U9" s="417"/>
      <c r="V9" s="418"/>
      <c r="W9" s="365" t="s">
        <v>188</v>
      </c>
      <c r="X9" s="366"/>
      <c r="Y9" s="366"/>
      <c r="Z9" s="366"/>
      <c r="AA9" s="366"/>
      <c r="AB9" s="366"/>
      <c r="AC9" s="366"/>
      <c r="AD9" s="366"/>
      <c r="AE9" s="366"/>
      <c r="AF9" s="366"/>
      <c r="AG9" s="366"/>
      <c r="AH9" s="366"/>
      <c r="AI9" s="366"/>
      <c r="AJ9" s="366"/>
      <c r="AK9" s="366"/>
      <c r="AL9" s="367"/>
      <c r="AM9" s="380" t="s">
        <v>189</v>
      </c>
      <c r="AN9" s="381"/>
      <c r="AO9" s="381"/>
      <c r="AP9" s="381"/>
      <c r="AQ9" s="381"/>
      <c r="AR9" s="381"/>
      <c r="AS9" s="381"/>
      <c r="AT9" s="382"/>
      <c r="AU9" s="383" t="s">
        <v>193</v>
      </c>
      <c r="AV9" s="384"/>
      <c r="AW9" s="384"/>
      <c r="AX9" s="384"/>
      <c r="AY9" s="385" t="s">
        <v>71</v>
      </c>
      <c r="AZ9" s="386"/>
      <c r="BA9" s="386"/>
      <c r="BB9" s="386"/>
      <c r="BC9" s="386"/>
      <c r="BD9" s="386"/>
      <c r="BE9" s="386"/>
      <c r="BF9" s="386"/>
      <c r="BG9" s="386"/>
      <c r="BH9" s="386"/>
      <c r="BI9" s="386"/>
      <c r="BJ9" s="386"/>
      <c r="BK9" s="386"/>
      <c r="BL9" s="386"/>
      <c r="BM9" s="387"/>
      <c r="BN9" s="388">
        <v>-108302</v>
      </c>
      <c r="BO9" s="389"/>
      <c r="BP9" s="389"/>
      <c r="BQ9" s="389"/>
      <c r="BR9" s="389"/>
      <c r="BS9" s="389"/>
      <c r="BT9" s="389"/>
      <c r="BU9" s="390"/>
      <c r="BV9" s="388">
        <v>196956</v>
      </c>
      <c r="BW9" s="389"/>
      <c r="BX9" s="389"/>
      <c r="BY9" s="389"/>
      <c r="BZ9" s="389"/>
      <c r="CA9" s="389"/>
      <c r="CB9" s="389"/>
      <c r="CC9" s="390"/>
      <c r="CD9" s="391" t="s">
        <v>68</v>
      </c>
      <c r="CE9" s="392"/>
      <c r="CF9" s="392"/>
      <c r="CG9" s="392"/>
      <c r="CH9" s="392"/>
      <c r="CI9" s="392"/>
      <c r="CJ9" s="392"/>
      <c r="CK9" s="392"/>
      <c r="CL9" s="392"/>
      <c r="CM9" s="392"/>
      <c r="CN9" s="392"/>
      <c r="CO9" s="392"/>
      <c r="CP9" s="392"/>
      <c r="CQ9" s="392"/>
      <c r="CR9" s="392"/>
      <c r="CS9" s="393"/>
      <c r="CT9" s="394">
        <v>12.6</v>
      </c>
      <c r="CU9" s="395"/>
      <c r="CV9" s="395"/>
      <c r="CW9" s="395"/>
      <c r="CX9" s="395"/>
      <c r="CY9" s="395"/>
      <c r="CZ9" s="395"/>
      <c r="DA9" s="396"/>
      <c r="DB9" s="394">
        <v>12.4</v>
      </c>
      <c r="DC9" s="395"/>
      <c r="DD9" s="395"/>
      <c r="DE9" s="395"/>
      <c r="DF9" s="395"/>
      <c r="DG9" s="395"/>
      <c r="DH9" s="395"/>
      <c r="DI9" s="396"/>
    </row>
    <row r="10" spans="1:119" ht="18.75" customHeight="1" x14ac:dyDescent="0.2">
      <c r="A10" s="2"/>
      <c r="B10" s="362"/>
      <c r="C10" s="363"/>
      <c r="D10" s="363"/>
      <c r="E10" s="363"/>
      <c r="F10" s="363"/>
      <c r="G10" s="363"/>
      <c r="H10" s="363"/>
      <c r="I10" s="363"/>
      <c r="J10" s="363"/>
      <c r="K10" s="460"/>
      <c r="L10" s="403" t="s">
        <v>183</v>
      </c>
      <c r="M10" s="381"/>
      <c r="N10" s="381"/>
      <c r="O10" s="381"/>
      <c r="P10" s="381"/>
      <c r="Q10" s="382"/>
      <c r="R10" s="404">
        <v>35291</v>
      </c>
      <c r="S10" s="405"/>
      <c r="T10" s="405"/>
      <c r="U10" s="405"/>
      <c r="V10" s="406"/>
      <c r="W10" s="527"/>
      <c r="X10" s="498"/>
      <c r="Y10" s="498"/>
      <c r="Z10" s="498"/>
      <c r="AA10" s="498"/>
      <c r="AB10" s="498"/>
      <c r="AC10" s="498"/>
      <c r="AD10" s="498"/>
      <c r="AE10" s="498"/>
      <c r="AF10" s="498"/>
      <c r="AG10" s="498"/>
      <c r="AH10" s="498"/>
      <c r="AI10" s="498"/>
      <c r="AJ10" s="498"/>
      <c r="AK10" s="498"/>
      <c r="AL10" s="530"/>
      <c r="AM10" s="380" t="s">
        <v>194</v>
      </c>
      <c r="AN10" s="381"/>
      <c r="AO10" s="381"/>
      <c r="AP10" s="381"/>
      <c r="AQ10" s="381"/>
      <c r="AR10" s="381"/>
      <c r="AS10" s="381"/>
      <c r="AT10" s="382"/>
      <c r="AU10" s="383" t="s">
        <v>193</v>
      </c>
      <c r="AV10" s="384"/>
      <c r="AW10" s="384"/>
      <c r="AX10" s="384"/>
      <c r="AY10" s="385" t="s">
        <v>196</v>
      </c>
      <c r="AZ10" s="386"/>
      <c r="BA10" s="386"/>
      <c r="BB10" s="386"/>
      <c r="BC10" s="386"/>
      <c r="BD10" s="386"/>
      <c r="BE10" s="386"/>
      <c r="BF10" s="386"/>
      <c r="BG10" s="386"/>
      <c r="BH10" s="386"/>
      <c r="BI10" s="386"/>
      <c r="BJ10" s="386"/>
      <c r="BK10" s="386"/>
      <c r="BL10" s="386"/>
      <c r="BM10" s="387"/>
      <c r="BN10" s="388">
        <v>378077</v>
      </c>
      <c r="BO10" s="389"/>
      <c r="BP10" s="389"/>
      <c r="BQ10" s="389"/>
      <c r="BR10" s="389"/>
      <c r="BS10" s="389"/>
      <c r="BT10" s="389"/>
      <c r="BU10" s="390"/>
      <c r="BV10" s="388">
        <v>279255</v>
      </c>
      <c r="BW10" s="389"/>
      <c r="BX10" s="389"/>
      <c r="BY10" s="389"/>
      <c r="BZ10" s="389"/>
      <c r="CA10" s="389"/>
      <c r="CB10" s="389"/>
      <c r="CC10" s="390"/>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62"/>
      <c r="C11" s="363"/>
      <c r="D11" s="363"/>
      <c r="E11" s="363"/>
      <c r="F11" s="363"/>
      <c r="G11" s="363"/>
      <c r="H11" s="363"/>
      <c r="I11" s="363"/>
      <c r="J11" s="363"/>
      <c r="K11" s="460"/>
      <c r="L11" s="407" t="s">
        <v>201</v>
      </c>
      <c r="M11" s="408"/>
      <c r="N11" s="408"/>
      <c r="O11" s="408"/>
      <c r="P11" s="408"/>
      <c r="Q11" s="409"/>
      <c r="R11" s="410" t="s">
        <v>202</v>
      </c>
      <c r="S11" s="411"/>
      <c r="T11" s="411"/>
      <c r="U11" s="411"/>
      <c r="V11" s="412"/>
      <c r="W11" s="527"/>
      <c r="X11" s="498"/>
      <c r="Y11" s="498"/>
      <c r="Z11" s="498"/>
      <c r="AA11" s="498"/>
      <c r="AB11" s="498"/>
      <c r="AC11" s="498"/>
      <c r="AD11" s="498"/>
      <c r="AE11" s="498"/>
      <c r="AF11" s="498"/>
      <c r="AG11" s="498"/>
      <c r="AH11" s="498"/>
      <c r="AI11" s="498"/>
      <c r="AJ11" s="498"/>
      <c r="AK11" s="498"/>
      <c r="AL11" s="530"/>
      <c r="AM11" s="380" t="s">
        <v>203</v>
      </c>
      <c r="AN11" s="381"/>
      <c r="AO11" s="381"/>
      <c r="AP11" s="381"/>
      <c r="AQ11" s="381"/>
      <c r="AR11" s="381"/>
      <c r="AS11" s="381"/>
      <c r="AT11" s="382"/>
      <c r="AU11" s="383" t="s">
        <v>193</v>
      </c>
      <c r="AV11" s="384"/>
      <c r="AW11" s="384"/>
      <c r="AX11" s="384"/>
      <c r="AY11" s="385" t="s">
        <v>204</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207</v>
      </c>
      <c r="CE11" s="392"/>
      <c r="CF11" s="392"/>
      <c r="CG11" s="392"/>
      <c r="CH11" s="392"/>
      <c r="CI11" s="392"/>
      <c r="CJ11" s="392"/>
      <c r="CK11" s="392"/>
      <c r="CL11" s="392"/>
      <c r="CM11" s="392"/>
      <c r="CN11" s="392"/>
      <c r="CO11" s="392"/>
      <c r="CP11" s="392"/>
      <c r="CQ11" s="392"/>
      <c r="CR11" s="392"/>
      <c r="CS11" s="393"/>
      <c r="CT11" s="400" t="s">
        <v>208</v>
      </c>
      <c r="CU11" s="401"/>
      <c r="CV11" s="401"/>
      <c r="CW11" s="401"/>
      <c r="CX11" s="401"/>
      <c r="CY11" s="401"/>
      <c r="CZ11" s="401"/>
      <c r="DA11" s="402"/>
      <c r="DB11" s="400" t="s">
        <v>208</v>
      </c>
      <c r="DC11" s="401"/>
      <c r="DD11" s="401"/>
      <c r="DE11" s="401"/>
      <c r="DF11" s="401"/>
      <c r="DG11" s="401"/>
      <c r="DH11" s="401"/>
      <c r="DI11" s="402"/>
    </row>
    <row r="12" spans="1:119" ht="18.75" customHeight="1" x14ac:dyDescent="0.2">
      <c r="A12" s="2"/>
      <c r="B12" s="554" t="s">
        <v>210</v>
      </c>
      <c r="C12" s="555"/>
      <c r="D12" s="555"/>
      <c r="E12" s="555"/>
      <c r="F12" s="555"/>
      <c r="G12" s="555"/>
      <c r="H12" s="555"/>
      <c r="I12" s="555"/>
      <c r="J12" s="555"/>
      <c r="K12" s="556"/>
      <c r="L12" s="426" t="s">
        <v>211</v>
      </c>
      <c r="M12" s="427"/>
      <c r="N12" s="427"/>
      <c r="O12" s="427"/>
      <c r="P12" s="427"/>
      <c r="Q12" s="428"/>
      <c r="R12" s="429">
        <v>32902</v>
      </c>
      <c r="S12" s="430"/>
      <c r="T12" s="430"/>
      <c r="U12" s="430"/>
      <c r="V12" s="431"/>
      <c r="W12" s="432" t="s">
        <v>8</v>
      </c>
      <c r="X12" s="384"/>
      <c r="Y12" s="384"/>
      <c r="Z12" s="384"/>
      <c r="AA12" s="384"/>
      <c r="AB12" s="433"/>
      <c r="AC12" s="434" t="s">
        <v>213</v>
      </c>
      <c r="AD12" s="435"/>
      <c r="AE12" s="435"/>
      <c r="AF12" s="435"/>
      <c r="AG12" s="436"/>
      <c r="AH12" s="434" t="s">
        <v>215</v>
      </c>
      <c r="AI12" s="435"/>
      <c r="AJ12" s="435"/>
      <c r="AK12" s="435"/>
      <c r="AL12" s="437"/>
      <c r="AM12" s="380" t="s">
        <v>217</v>
      </c>
      <c r="AN12" s="381"/>
      <c r="AO12" s="381"/>
      <c r="AP12" s="381"/>
      <c r="AQ12" s="381"/>
      <c r="AR12" s="381"/>
      <c r="AS12" s="381"/>
      <c r="AT12" s="382"/>
      <c r="AU12" s="383" t="s">
        <v>193</v>
      </c>
      <c r="AV12" s="384"/>
      <c r="AW12" s="384"/>
      <c r="AX12" s="384"/>
      <c r="AY12" s="385" t="s">
        <v>220</v>
      </c>
      <c r="AZ12" s="386"/>
      <c r="BA12" s="386"/>
      <c r="BB12" s="386"/>
      <c r="BC12" s="386"/>
      <c r="BD12" s="386"/>
      <c r="BE12" s="386"/>
      <c r="BF12" s="386"/>
      <c r="BG12" s="386"/>
      <c r="BH12" s="386"/>
      <c r="BI12" s="386"/>
      <c r="BJ12" s="386"/>
      <c r="BK12" s="386"/>
      <c r="BL12" s="386"/>
      <c r="BM12" s="387"/>
      <c r="BN12" s="388">
        <v>277837</v>
      </c>
      <c r="BO12" s="389"/>
      <c r="BP12" s="389"/>
      <c r="BQ12" s="389"/>
      <c r="BR12" s="389"/>
      <c r="BS12" s="389"/>
      <c r="BT12" s="389"/>
      <c r="BU12" s="390"/>
      <c r="BV12" s="388">
        <v>471832</v>
      </c>
      <c r="BW12" s="389"/>
      <c r="BX12" s="389"/>
      <c r="BY12" s="389"/>
      <c r="BZ12" s="389"/>
      <c r="CA12" s="389"/>
      <c r="CB12" s="389"/>
      <c r="CC12" s="390"/>
      <c r="CD12" s="391" t="s">
        <v>221</v>
      </c>
      <c r="CE12" s="392"/>
      <c r="CF12" s="392"/>
      <c r="CG12" s="392"/>
      <c r="CH12" s="392"/>
      <c r="CI12" s="392"/>
      <c r="CJ12" s="392"/>
      <c r="CK12" s="392"/>
      <c r="CL12" s="392"/>
      <c r="CM12" s="392"/>
      <c r="CN12" s="392"/>
      <c r="CO12" s="392"/>
      <c r="CP12" s="392"/>
      <c r="CQ12" s="392"/>
      <c r="CR12" s="392"/>
      <c r="CS12" s="393"/>
      <c r="CT12" s="400" t="s">
        <v>208</v>
      </c>
      <c r="CU12" s="401"/>
      <c r="CV12" s="401"/>
      <c r="CW12" s="401"/>
      <c r="CX12" s="401"/>
      <c r="CY12" s="401"/>
      <c r="CZ12" s="401"/>
      <c r="DA12" s="402"/>
      <c r="DB12" s="400" t="s">
        <v>208</v>
      </c>
      <c r="DC12" s="401"/>
      <c r="DD12" s="401"/>
      <c r="DE12" s="401"/>
      <c r="DF12" s="401"/>
      <c r="DG12" s="401"/>
      <c r="DH12" s="401"/>
      <c r="DI12" s="402"/>
    </row>
    <row r="13" spans="1:119" ht="18.75" customHeight="1" x14ac:dyDescent="0.2">
      <c r="A13" s="2"/>
      <c r="B13" s="557"/>
      <c r="C13" s="558"/>
      <c r="D13" s="558"/>
      <c r="E13" s="558"/>
      <c r="F13" s="558"/>
      <c r="G13" s="558"/>
      <c r="H13" s="558"/>
      <c r="I13" s="558"/>
      <c r="J13" s="558"/>
      <c r="K13" s="559"/>
      <c r="L13" s="16"/>
      <c r="M13" s="419" t="s">
        <v>223</v>
      </c>
      <c r="N13" s="420"/>
      <c r="O13" s="420"/>
      <c r="P13" s="420"/>
      <c r="Q13" s="421"/>
      <c r="R13" s="422">
        <v>32332</v>
      </c>
      <c r="S13" s="423"/>
      <c r="T13" s="423"/>
      <c r="U13" s="423"/>
      <c r="V13" s="424"/>
      <c r="W13" s="542" t="s">
        <v>224</v>
      </c>
      <c r="X13" s="543"/>
      <c r="Y13" s="543"/>
      <c r="Z13" s="543"/>
      <c r="AA13" s="543"/>
      <c r="AB13" s="533"/>
      <c r="AC13" s="404">
        <v>1557</v>
      </c>
      <c r="AD13" s="405"/>
      <c r="AE13" s="405"/>
      <c r="AF13" s="405"/>
      <c r="AG13" s="425"/>
      <c r="AH13" s="404">
        <v>1772</v>
      </c>
      <c r="AI13" s="405"/>
      <c r="AJ13" s="405"/>
      <c r="AK13" s="405"/>
      <c r="AL13" s="406"/>
      <c r="AM13" s="380" t="s">
        <v>226</v>
      </c>
      <c r="AN13" s="381"/>
      <c r="AO13" s="381"/>
      <c r="AP13" s="381"/>
      <c r="AQ13" s="381"/>
      <c r="AR13" s="381"/>
      <c r="AS13" s="381"/>
      <c r="AT13" s="382"/>
      <c r="AU13" s="383" t="s">
        <v>193</v>
      </c>
      <c r="AV13" s="384"/>
      <c r="AW13" s="384"/>
      <c r="AX13" s="384"/>
      <c r="AY13" s="385" t="s">
        <v>228</v>
      </c>
      <c r="AZ13" s="386"/>
      <c r="BA13" s="386"/>
      <c r="BB13" s="386"/>
      <c r="BC13" s="386"/>
      <c r="BD13" s="386"/>
      <c r="BE13" s="386"/>
      <c r="BF13" s="386"/>
      <c r="BG13" s="386"/>
      <c r="BH13" s="386"/>
      <c r="BI13" s="386"/>
      <c r="BJ13" s="386"/>
      <c r="BK13" s="386"/>
      <c r="BL13" s="386"/>
      <c r="BM13" s="387"/>
      <c r="BN13" s="388">
        <v>-8062</v>
      </c>
      <c r="BO13" s="389"/>
      <c r="BP13" s="389"/>
      <c r="BQ13" s="389"/>
      <c r="BR13" s="389"/>
      <c r="BS13" s="389"/>
      <c r="BT13" s="389"/>
      <c r="BU13" s="390"/>
      <c r="BV13" s="388">
        <v>4379</v>
      </c>
      <c r="BW13" s="389"/>
      <c r="BX13" s="389"/>
      <c r="BY13" s="389"/>
      <c r="BZ13" s="389"/>
      <c r="CA13" s="389"/>
      <c r="CB13" s="389"/>
      <c r="CC13" s="390"/>
      <c r="CD13" s="391" t="s">
        <v>229</v>
      </c>
      <c r="CE13" s="392"/>
      <c r="CF13" s="392"/>
      <c r="CG13" s="392"/>
      <c r="CH13" s="392"/>
      <c r="CI13" s="392"/>
      <c r="CJ13" s="392"/>
      <c r="CK13" s="392"/>
      <c r="CL13" s="392"/>
      <c r="CM13" s="392"/>
      <c r="CN13" s="392"/>
      <c r="CO13" s="392"/>
      <c r="CP13" s="392"/>
      <c r="CQ13" s="392"/>
      <c r="CR13" s="392"/>
      <c r="CS13" s="393"/>
      <c r="CT13" s="394">
        <v>8.4</v>
      </c>
      <c r="CU13" s="395"/>
      <c r="CV13" s="395"/>
      <c r="CW13" s="395"/>
      <c r="CX13" s="395"/>
      <c r="CY13" s="395"/>
      <c r="CZ13" s="395"/>
      <c r="DA13" s="396"/>
      <c r="DB13" s="394">
        <v>8</v>
      </c>
      <c r="DC13" s="395"/>
      <c r="DD13" s="395"/>
      <c r="DE13" s="395"/>
      <c r="DF13" s="395"/>
      <c r="DG13" s="395"/>
      <c r="DH13" s="395"/>
      <c r="DI13" s="396"/>
    </row>
    <row r="14" spans="1:119" ht="18.75" customHeight="1" x14ac:dyDescent="0.2">
      <c r="A14" s="2"/>
      <c r="B14" s="557"/>
      <c r="C14" s="558"/>
      <c r="D14" s="558"/>
      <c r="E14" s="558"/>
      <c r="F14" s="558"/>
      <c r="G14" s="558"/>
      <c r="H14" s="558"/>
      <c r="I14" s="558"/>
      <c r="J14" s="558"/>
      <c r="K14" s="559"/>
      <c r="L14" s="444" t="s">
        <v>231</v>
      </c>
      <c r="M14" s="445"/>
      <c r="N14" s="445"/>
      <c r="O14" s="445"/>
      <c r="P14" s="445"/>
      <c r="Q14" s="446"/>
      <c r="R14" s="422">
        <v>33519</v>
      </c>
      <c r="S14" s="423"/>
      <c r="T14" s="423"/>
      <c r="U14" s="423"/>
      <c r="V14" s="424"/>
      <c r="W14" s="528"/>
      <c r="X14" s="529"/>
      <c r="Y14" s="529"/>
      <c r="Z14" s="529"/>
      <c r="AA14" s="529"/>
      <c r="AB14" s="519"/>
      <c r="AC14" s="447">
        <v>8.8000000000000007</v>
      </c>
      <c r="AD14" s="448"/>
      <c r="AE14" s="448"/>
      <c r="AF14" s="448"/>
      <c r="AG14" s="449"/>
      <c r="AH14" s="447">
        <v>9.6999999999999993</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234</v>
      </c>
      <c r="CE14" s="439"/>
      <c r="CF14" s="439"/>
      <c r="CG14" s="439"/>
      <c r="CH14" s="439"/>
      <c r="CI14" s="439"/>
      <c r="CJ14" s="439"/>
      <c r="CK14" s="439"/>
      <c r="CL14" s="439"/>
      <c r="CM14" s="439"/>
      <c r="CN14" s="439"/>
      <c r="CO14" s="439"/>
      <c r="CP14" s="439"/>
      <c r="CQ14" s="439"/>
      <c r="CR14" s="439"/>
      <c r="CS14" s="440"/>
      <c r="CT14" s="441">
        <v>48.5</v>
      </c>
      <c r="CU14" s="442"/>
      <c r="CV14" s="442"/>
      <c r="CW14" s="442"/>
      <c r="CX14" s="442"/>
      <c r="CY14" s="442"/>
      <c r="CZ14" s="442"/>
      <c r="DA14" s="443"/>
      <c r="DB14" s="441">
        <v>52.4</v>
      </c>
      <c r="DC14" s="442"/>
      <c r="DD14" s="442"/>
      <c r="DE14" s="442"/>
      <c r="DF14" s="442"/>
      <c r="DG14" s="442"/>
      <c r="DH14" s="442"/>
      <c r="DI14" s="443"/>
    </row>
    <row r="15" spans="1:119" ht="18.75" customHeight="1" x14ac:dyDescent="0.2">
      <c r="A15" s="2"/>
      <c r="B15" s="557"/>
      <c r="C15" s="558"/>
      <c r="D15" s="558"/>
      <c r="E15" s="558"/>
      <c r="F15" s="558"/>
      <c r="G15" s="558"/>
      <c r="H15" s="558"/>
      <c r="I15" s="558"/>
      <c r="J15" s="558"/>
      <c r="K15" s="559"/>
      <c r="L15" s="16"/>
      <c r="M15" s="419" t="s">
        <v>223</v>
      </c>
      <c r="N15" s="420"/>
      <c r="O15" s="420"/>
      <c r="P15" s="420"/>
      <c r="Q15" s="421"/>
      <c r="R15" s="422">
        <v>33003</v>
      </c>
      <c r="S15" s="423"/>
      <c r="T15" s="423"/>
      <c r="U15" s="423"/>
      <c r="V15" s="424"/>
      <c r="W15" s="542" t="s">
        <v>6</v>
      </c>
      <c r="X15" s="543"/>
      <c r="Y15" s="543"/>
      <c r="Z15" s="543"/>
      <c r="AA15" s="543"/>
      <c r="AB15" s="533"/>
      <c r="AC15" s="404">
        <v>5566</v>
      </c>
      <c r="AD15" s="405"/>
      <c r="AE15" s="405"/>
      <c r="AF15" s="405"/>
      <c r="AG15" s="425"/>
      <c r="AH15" s="404">
        <v>5615</v>
      </c>
      <c r="AI15" s="405"/>
      <c r="AJ15" s="405"/>
      <c r="AK15" s="405"/>
      <c r="AL15" s="406"/>
      <c r="AM15" s="380"/>
      <c r="AN15" s="381"/>
      <c r="AO15" s="381"/>
      <c r="AP15" s="381"/>
      <c r="AQ15" s="381"/>
      <c r="AR15" s="381"/>
      <c r="AS15" s="381"/>
      <c r="AT15" s="382"/>
      <c r="AU15" s="383"/>
      <c r="AV15" s="384"/>
      <c r="AW15" s="384"/>
      <c r="AX15" s="384"/>
      <c r="AY15" s="368" t="s">
        <v>236</v>
      </c>
      <c r="AZ15" s="369"/>
      <c r="BA15" s="369"/>
      <c r="BB15" s="369"/>
      <c r="BC15" s="369"/>
      <c r="BD15" s="369"/>
      <c r="BE15" s="369"/>
      <c r="BF15" s="369"/>
      <c r="BG15" s="369"/>
      <c r="BH15" s="369"/>
      <c r="BI15" s="369"/>
      <c r="BJ15" s="369"/>
      <c r="BK15" s="369"/>
      <c r="BL15" s="369"/>
      <c r="BM15" s="370"/>
      <c r="BN15" s="371">
        <v>3646410</v>
      </c>
      <c r="BO15" s="372"/>
      <c r="BP15" s="372"/>
      <c r="BQ15" s="372"/>
      <c r="BR15" s="372"/>
      <c r="BS15" s="372"/>
      <c r="BT15" s="372"/>
      <c r="BU15" s="373"/>
      <c r="BV15" s="371">
        <v>3613798</v>
      </c>
      <c r="BW15" s="372"/>
      <c r="BX15" s="372"/>
      <c r="BY15" s="372"/>
      <c r="BZ15" s="372"/>
      <c r="CA15" s="372"/>
      <c r="CB15" s="372"/>
      <c r="CC15" s="373"/>
      <c r="CD15" s="374" t="s">
        <v>222</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2">
      <c r="A16" s="2"/>
      <c r="B16" s="557"/>
      <c r="C16" s="558"/>
      <c r="D16" s="558"/>
      <c r="E16" s="558"/>
      <c r="F16" s="558"/>
      <c r="G16" s="558"/>
      <c r="H16" s="558"/>
      <c r="I16" s="558"/>
      <c r="J16" s="558"/>
      <c r="K16" s="559"/>
      <c r="L16" s="444" t="s">
        <v>51</v>
      </c>
      <c r="M16" s="451"/>
      <c r="N16" s="451"/>
      <c r="O16" s="451"/>
      <c r="P16" s="451"/>
      <c r="Q16" s="452"/>
      <c r="R16" s="453" t="s">
        <v>238</v>
      </c>
      <c r="S16" s="454"/>
      <c r="T16" s="454"/>
      <c r="U16" s="454"/>
      <c r="V16" s="455"/>
      <c r="W16" s="528"/>
      <c r="X16" s="529"/>
      <c r="Y16" s="529"/>
      <c r="Z16" s="529"/>
      <c r="AA16" s="529"/>
      <c r="AB16" s="519"/>
      <c r="AC16" s="447">
        <v>31.5</v>
      </c>
      <c r="AD16" s="448"/>
      <c r="AE16" s="448"/>
      <c r="AF16" s="448"/>
      <c r="AG16" s="449"/>
      <c r="AH16" s="447">
        <v>30.9</v>
      </c>
      <c r="AI16" s="448"/>
      <c r="AJ16" s="448"/>
      <c r="AK16" s="448"/>
      <c r="AL16" s="450"/>
      <c r="AM16" s="380"/>
      <c r="AN16" s="381"/>
      <c r="AO16" s="381"/>
      <c r="AP16" s="381"/>
      <c r="AQ16" s="381"/>
      <c r="AR16" s="381"/>
      <c r="AS16" s="381"/>
      <c r="AT16" s="382"/>
      <c r="AU16" s="383"/>
      <c r="AV16" s="384"/>
      <c r="AW16" s="384"/>
      <c r="AX16" s="384"/>
      <c r="AY16" s="385" t="s">
        <v>111</v>
      </c>
      <c r="AZ16" s="386"/>
      <c r="BA16" s="386"/>
      <c r="BB16" s="386"/>
      <c r="BC16" s="386"/>
      <c r="BD16" s="386"/>
      <c r="BE16" s="386"/>
      <c r="BF16" s="386"/>
      <c r="BG16" s="386"/>
      <c r="BH16" s="386"/>
      <c r="BI16" s="386"/>
      <c r="BJ16" s="386"/>
      <c r="BK16" s="386"/>
      <c r="BL16" s="386"/>
      <c r="BM16" s="387"/>
      <c r="BN16" s="388">
        <v>8838744</v>
      </c>
      <c r="BO16" s="389"/>
      <c r="BP16" s="389"/>
      <c r="BQ16" s="389"/>
      <c r="BR16" s="389"/>
      <c r="BS16" s="389"/>
      <c r="BT16" s="389"/>
      <c r="BU16" s="390"/>
      <c r="BV16" s="388">
        <v>8684394</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2">
      <c r="A17" s="2"/>
      <c r="B17" s="560"/>
      <c r="C17" s="561"/>
      <c r="D17" s="561"/>
      <c r="E17" s="561"/>
      <c r="F17" s="561"/>
      <c r="G17" s="561"/>
      <c r="H17" s="561"/>
      <c r="I17" s="561"/>
      <c r="J17" s="561"/>
      <c r="K17" s="562"/>
      <c r="L17" s="17"/>
      <c r="M17" s="456" t="s">
        <v>105</v>
      </c>
      <c r="N17" s="457"/>
      <c r="O17" s="457"/>
      <c r="P17" s="457"/>
      <c r="Q17" s="458"/>
      <c r="R17" s="453" t="s">
        <v>142</v>
      </c>
      <c r="S17" s="454"/>
      <c r="T17" s="454"/>
      <c r="U17" s="454"/>
      <c r="V17" s="455"/>
      <c r="W17" s="542" t="s">
        <v>99</v>
      </c>
      <c r="X17" s="543"/>
      <c r="Y17" s="543"/>
      <c r="Z17" s="543"/>
      <c r="AA17" s="543"/>
      <c r="AB17" s="533"/>
      <c r="AC17" s="404">
        <v>10553</v>
      </c>
      <c r="AD17" s="405"/>
      <c r="AE17" s="405"/>
      <c r="AF17" s="405"/>
      <c r="AG17" s="425"/>
      <c r="AH17" s="404">
        <v>10808</v>
      </c>
      <c r="AI17" s="405"/>
      <c r="AJ17" s="405"/>
      <c r="AK17" s="405"/>
      <c r="AL17" s="406"/>
      <c r="AM17" s="380"/>
      <c r="AN17" s="381"/>
      <c r="AO17" s="381"/>
      <c r="AP17" s="381"/>
      <c r="AQ17" s="381"/>
      <c r="AR17" s="381"/>
      <c r="AS17" s="381"/>
      <c r="AT17" s="382"/>
      <c r="AU17" s="383"/>
      <c r="AV17" s="384"/>
      <c r="AW17" s="384"/>
      <c r="AX17" s="384"/>
      <c r="AY17" s="385" t="s">
        <v>239</v>
      </c>
      <c r="AZ17" s="386"/>
      <c r="BA17" s="386"/>
      <c r="BB17" s="386"/>
      <c r="BC17" s="386"/>
      <c r="BD17" s="386"/>
      <c r="BE17" s="386"/>
      <c r="BF17" s="386"/>
      <c r="BG17" s="386"/>
      <c r="BH17" s="386"/>
      <c r="BI17" s="386"/>
      <c r="BJ17" s="386"/>
      <c r="BK17" s="386"/>
      <c r="BL17" s="386"/>
      <c r="BM17" s="387"/>
      <c r="BN17" s="388">
        <v>4590599</v>
      </c>
      <c r="BO17" s="389"/>
      <c r="BP17" s="389"/>
      <c r="BQ17" s="389"/>
      <c r="BR17" s="389"/>
      <c r="BS17" s="389"/>
      <c r="BT17" s="389"/>
      <c r="BU17" s="390"/>
      <c r="BV17" s="388">
        <v>4557726</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2">
      <c r="A18" s="2"/>
      <c r="B18" s="459" t="s">
        <v>240</v>
      </c>
      <c r="C18" s="460"/>
      <c r="D18" s="460"/>
      <c r="E18" s="461"/>
      <c r="F18" s="461"/>
      <c r="G18" s="461"/>
      <c r="H18" s="461"/>
      <c r="I18" s="461"/>
      <c r="J18" s="461"/>
      <c r="K18" s="461"/>
      <c r="L18" s="462">
        <v>872.43</v>
      </c>
      <c r="M18" s="462"/>
      <c r="N18" s="462"/>
      <c r="O18" s="462"/>
      <c r="P18" s="462"/>
      <c r="Q18" s="462"/>
      <c r="R18" s="463"/>
      <c r="S18" s="463"/>
      <c r="T18" s="463"/>
      <c r="U18" s="463"/>
      <c r="V18" s="464"/>
      <c r="W18" s="544"/>
      <c r="X18" s="545"/>
      <c r="Y18" s="545"/>
      <c r="Z18" s="545"/>
      <c r="AA18" s="545"/>
      <c r="AB18" s="536"/>
      <c r="AC18" s="465">
        <v>59.7</v>
      </c>
      <c r="AD18" s="466"/>
      <c r="AE18" s="466"/>
      <c r="AF18" s="466"/>
      <c r="AG18" s="467"/>
      <c r="AH18" s="465">
        <v>59.4</v>
      </c>
      <c r="AI18" s="466"/>
      <c r="AJ18" s="466"/>
      <c r="AK18" s="466"/>
      <c r="AL18" s="468"/>
      <c r="AM18" s="380"/>
      <c r="AN18" s="381"/>
      <c r="AO18" s="381"/>
      <c r="AP18" s="381"/>
      <c r="AQ18" s="381"/>
      <c r="AR18" s="381"/>
      <c r="AS18" s="381"/>
      <c r="AT18" s="382"/>
      <c r="AU18" s="383"/>
      <c r="AV18" s="384"/>
      <c r="AW18" s="384"/>
      <c r="AX18" s="384"/>
      <c r="AY18" s="385" t="s">
        <v>242</v>
      </c>
      <c r="AZ18" s="386"/>
      <c r="BA18" s="386"/>
      <c r="BB18" s="386"/>
      <c r="BC18" s="386"/>
      <c r="BD18" s="386"/>
      <c r="BE18" s="386"/>
      <c r="BF18" s="386"/>
      <c r="BG18" s="386"/>
      <c r="BH18" s="386"/>
      <c r="BI18" s="386"/>
      <c r="BJ18" s="386"/>
      <c r="BK18" s="386"/>
      <c r="BL18" s="386"/>
      <c r="BM18" s="387"/>
      <c r="BN18" s="388">
        <v>10183163</v>
      </c>
      <c r="BO18" s="389"/>
      <c r="BP18" s="389"/>
      <c r="BQ18" s="389"/>
      <c r="BR18" s="389"/>
      <c r="BS18" s="389"/>
      <c r="BT18" s="389"/>
      <c r="BU18" s="390"/>
      <c r="BV18" s="388">
        <v>10144666</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2">
      <c r="A19" s="2"/>
      <c r="B19" s="459" t="s">
        <v>66</v>
      </c>
      <c r="C19" s="460"/>
      <c r="D19" s="460"/>
      <c r="E19" s="461"/>
      <c r="F19" s="461"/>
      <c r="G19" s="461"/>
      <c r="H19" s="461"/>
      <c r="I19" s="461"/>
      <c r="J19" s="461"/>
      <c r="K19" s="461"/>
      <c r="L19" s="469">
        <v>38</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244</v>
      </c>
      <c r="AZ19" s="386"/>
      <c r="BA19" s="386"/>
      <c r="BB19" s="386"/>
      <c r="BC19" s="386"/>
      <c r="BD19" s="386"/>
      <c r="BE19" s="386"/>
      <c r="BF19" s="386"/>
      <c r="BG19" s="386"/>
      <c r="BH19" s="386"/>
      <c r="BI19" s="386"/>
      <c r="BJ19" s="386"/>
      <c r="BK19" s="386"/>
      <c r="BL19" s="386"/>
      <c r="BM19" s="387"/>
      <c r="BN19" s="388">
        <v>12876226</v>
      </c>
      <c r="BO19" s="389"/>
      <c r="BP19" s="389"/>
      <c r="BQ19" s="389"/>
      <c r="BR19" s="389"/>
      <c r="BS19" s="389"/>
      <c r="BT19" s="389"/>
      <c r="BU19" s="390"/>
      <c r="BV19" s="388">
        <v>12783760</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2">
      <c r="A20" s="2"/>
      <c r="B20" s="459" t="s">
        <v>248</v>
      </c>
      <c r="C20" s="460"/>
      <c r="D20" s="460"/>
      <c r="E20" s="461"/>
      <c r="F20" s="461"/>
      <c r="G20" s="461"/>
      <c r="H20" s="461"/>
      <c r="I20" s="461"/>
      <c r="J20" s="461"/>
      <c r="K20" s="461"/>
      <c r="L20" s="469">
        <v>10698</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2">
      <c r="A21" s="2"/>
      <c r="B21" s="480" t="s">
        <v>249</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2">
      <c r="A22" s="2"/>
      <c r="B22" s="499" t="s">
        <v>250</v>
      </c>
      <c r="C22" s="500"/>
      <c r="D22" s="501"/>
      <c r="E22" s="538" t="s">
        <v>8</v>
      </c>
      <c r="F22" s="543"/>
      <c r="G22" s="543"/>
      <c r="H22" s="543"/>
      <c r="I22" s="543"/>
      <c r="J22" s="543"/>
      <c r="K22" s="533"/>
      <c r="L22" s="538" t="s">
        <v>252</v>
      </c>
      <c r="M22" s="543"/>
      <c r="N22" s="543"/>
      <c r="O22" s="543"/>
      <c r="P22" s="533"/>
      <c r="Q22" s="565" t="s">
        <v>254</v>
      </c>
      <c r="R22" s="566"/>
      <c r="S22" s="566"/>
      <c r="T22" s="566"/>
      <c r="U22" s="566"/>
      <c r="V22" s="567"/>
      <c r="W22" s="579" t="s">
        <v>255</v>
      </c>
      <c r="X22" s="500"/>
      <c r="Y22" s="501"/>
      <c r="Z22" s="538" t="s">
        <v>8</v>
      </c>
      <c r="AA22" s="543"/>
      <c r="AB22" s="543"/>
      <c r="AC22" s="543"/>
      <c r="AD22" s="543"/>
      <c r="AE22" s="543"/>
      <c r="AF22" s="543"/>
      <c r="AG22" s="533"/>
      <c r="AH22" s="571" t="s">
        <v>190</v>
      </c>
      <c r="AI22" s="543"/>
      <c r="AJ22" s="543"/>
      <c r="AK22" s="543"/>
      <c r="AL22" s="533"/>
      <c r="AM22" s="571" t="s">
        <v>256</v>
      </c>
      <c r="AN22" s="572"/>
      <c r="AO22" s="572"/>
      <c r="AP22" s="572"/>
      <c r="AQ22" s="572"/>
      <c r="AR22" s="573"/>
      <c r="AS22" s="565" t="s">
        <v>254</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2">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258</v>
      </c>
      <c r="AZ23" s="369"/>
      <c r="BA23" s="369"/>
      <c r="BB23" s="369"/>
      <c r="BC23" s="369"/>
      <c r="BD23" s="369"/>
      <c r="BE23" s="369"/>
      <c r="BF23" s="369"/>
      <c r="BG23" s="369"/>
      <c r="BH23" s="369"/>
      <c r="BI23" s="369"/>
      <c r="BJ23" s="369"/>
      <c r="BK23" s="369"/>
      <c r="BL23" s="369"/>
      <c r="BM23" s="370"/>
      <c r="BN23" s="388">
        <v>13013701</v>
      </c>
      <c r="BO23" s="389"/>
      <c r="BP23" s="389"/>
      <c r="BQ23" s="389"/>
      <c r="BR23" s="389"/>
      <c r="BS23" s="389"/>
      <c r="BT23" s="389"/>
      <c r="BU23" s="390"/>
      <c r="BV23" s="388">
        <v>13306681</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2">
      <c r="A24" s="2"/>
      <c r="B24" s="502"/>
      <c r="C24" s="503"/>
      <c r="D24" s="504"/>
      <c r="E24" s="403" t="s">
        <v>261</v>
      </c>
      <c r="F24" s="381"/>
      <c r="G24" s="381"/>
      <c r="H24" s="381"/>
      <c r="I24" s="381"/>
      <c r="J24" s="381"/>
      <c r="K24" s="382"/>
      <c r="L24" s="404">
        <v>1</v>
      </c>
      <c r="M24" s="405"/>
      <c r="N24" s="405"/>
      <c r="O24" s="405"/>
      <c r="P24" s="425"/>
      <c r="Q24" s="404">
        <v>8430</v>
      </c>
      <c r="R24" s="405"/>
      <c r="S24" s="405"/>
      <c r="T24" s="405"/>
      <c r="U24" s="405"/>
      <c r="V24" s="425"/>
      <c r="W24" s="580"/>
      <c r="X24" s="503"/>
      <c r="Y24" s="504"/>
      <c r="Z24" s="403" t="s">
        <v>262</v>
      </c>
      <c r="AA24" s="381"/>
      <c r="AB24" s="381"/>
      <c r="AC24" s="381"/>
      <c r="AD24" s="381"/>
      <c r="AE24" s="381"/>
      <c r="AF24" s="381"/>
      <c r="AG24" s="382"/>
      <c r="AH24" s="404">
        <v>335</v>
      </c>
      <c r="AI24" s="405"/>
      <c r="AJ24" s="405"/>
      <c r="AK24" s="405"/>
      <c r="AL24" s="425"/>
      <c r="AM24" s="404">
        <v>1056255</v>
      </c>
      <c r="AN24" s="405"/>
      <c r="AO24" s="405"/>
      <c r="AP24" s="405"/>
      <c r="AQ24" s="405"/>
      <c r="AR24" s="425"/>
      <c r="AS24" s="404">
        <v>3153</v>
      </c>
      <c r="AT24" s="405"/>
      <c r="AU24" s="405"/>
      <c r="AV24" s="405"/>
      <c r="AW24" s="405"/>
      <c r="AX24" s="406"/>
      <c r="AY24" s="483" t="s">
        <v>263</v>
      </c>
      <c r="AZ24" s="484"/>
      <c r="BA24" s="484"/>
      <c r="BB24" s="484"/>
      <c r="BC24" s="484"/>
      <c r="BD24" s="484"/>
      <c r="BE24" s="484"/>
      <c r="BF24" s="484"/>
      <c r="BG24" s="484"/>
      <c r="BH24" s="484"/>
      <c r="BI24" s="484"/>
      <c r="BJ24" s="484"/>
      <c r="BK24" s="484"/>
      <c r="BL24" s="484"/>
      <c r="BM24" s="485"/>
      <c r="BN24" s="388">
        <v>8892699</v>
      </c>
      <c r="BO24" s="389"/>
      <c r="BP24" s="389"/>
      <c r="BQ24" s="389"/>
      <c r="BR24" s="389"/>
      <c r="BS24" s="389"/>
      <c r="BT24" s="389"/>
      <c r="BU24" s="390"/>
      <c r="BV24" s="388">
        <v>8933742</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2">
      <c r="A25" s="2"/>
      <c r="B25" s="502"/>
      <c r="C25" s="503"/>
      <c r="D25" s="504"/>
      <c r="E25" s="403" t="s">
        <v>266</v>
      </c>
      <c r="F25" s="381"/>
      <c r="G25" s="381"/>
      <c r="H25" s="381"/>
      <c r="I25" s="381"/>
      <c r="J25" s="381"/>
      <c r="K25" s="382"/>
      <c r="L25" s="404">
        <v>2</v>
      </c>
      <c r="M25" s="405"/>
      <c r="N25" s="405"/>
      <c r="O25" s="405"/>
      <c r="P25" s="425"/>
      <c r="Q25" s="404">
        <v>7100</v>
      </c>
      <c r="R25" s="405"/>
      <c r="S25" s="405"/>
      <c r="T25" s="405"/>
      <c r="U25" s="405"/>
      <c r="V25" s="425"/>
      <c r="W25" s="580"/>
      <c r="X25" s="503"/>
      <c r="Y25" s="504"/>
      <c r="Z25" s="403" t="s">
        <v>267</v>
      </c>
      <c r="AA25" s="381"/>
      <c r="AB25" s="381"/>
      <c r="AC25" s="381"/>
      <c r="AD25" s="381"/>
      <c r="AE25" s="381"/>
      <c r="AF25" s="381"/>
      <c r="AG25" s="382"/>
      <c r="AH25" s="404">
        <v>54</v>
      </c>
      <c r="AI25" s="405"/>
      <c r="AJ25" s="405"/>
      <c r="AK25" s="405"/>
      <c r="AL25" s="425"/>
      <c r="AM25" s="404">
        <v>165726</v>
      </c>
      <c r="AN25" s="405"/>
      <c r="AO25" s="405"/>
      <c r="AP25" s="405"/>
      <c r="AQ25" s="405"/>
      <c r="AR25" s="425"/>
      <c r="AS25" s="404">
        <v>3069</v>
      </c>
      <c r="AT25" s="405"/>
      <c r="AU25" s="405"/>
      <c r="AV25" s="405"/>
      <c r="AW25" s="405"/>
      <c r="AX25" s="406"/>
      <c r="AY25" s="368" t="s">
        <v>40</v>
      </c>
      <c r="AZ25" s="369"/>
      <c r="BA25" s="369"/>
      <c r="BB25" s="369"/>
      <c r="BC25" s="369"/>
      <c r="BD25" s="369"/>
      <c r="BE25" s="369"/>
      <c r="BF25" s="369"/>
      <c r="BG25" s="369"/>
      <c r="BH25" s="369"/>
      <c r="BI25" s="369"/>
      <c r="BJ25" s="369"/>
      <c r="BK25" s="369"/>
      <c r="BL25" s="369"/>
      <c r="BM25" s="370"/>
      <c r="BN25" s="371">
        <v>1056987</v>
      </c>
      <c r="BO25" s="372"/>
      <c r="BP25" s="372"/>
      <c r="BQ25" s="372"/>
      <c r="BR25" s="372"/>
      <c r="BS25" s="372"/>
      <c r="BT25" s="372"/>
      <c r="BU25" s="373"/>
      <c r="BV25" s="371">
        <v>1207223</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2">
      <c r="A26" s="2"/>
      <c r="B26" s="502"/>
      <c r="C26" s="503"/>
      <c r="D26" s="504"/>
      <c r="E26" s="403" t="s">
        <v>268</v>
      </c>
      <c r="F26" s="381"/>
      <c r="G26" s="381"/>
      <c r="H26" s="381"/>
      <c r="I26" s="381"/>
      <c r="J26" s="381"/>
      <c r="K26" s="382"/>
      <c r="L26" s="404">
        <v>1</v>
      </c>
      <c r="M26" s="405"/>
      <c r="N26" s="405"/>
      <c r="O26" s="405"/>
      <c r="P26" s="425"/>
      <c r="Q26" s="404">
        <v>6050</v>
      </c>
      <c r="R26" s="405"/>
      <c r="S26" s="405"/>
      <c r="T26" s="405"/>
      <c r="U26" s="405"/>
      <c r="V26" s="425"/>
      <c r="W26" s="580"/>
      <c r="X26" s="503"/>
      <c r="Y26" s="504"/>
      <c r="Z26" s="403" t="s">
        <v>269</v>
      </c>
      <c r="AA26" s="489"/>
      <c r="AB26" s="489"/>
      <c r="AC26" s="489"/>
      <c r="AD26" s="489"/>
      <c r="AE26" s="489"/>
      <c r="AF26" s="489"/>
      <c r="AG26" s="490"/>
      <c r="AH26" s="404">
        <v>28</v>
      </c>
      <c r="AI26" s="405"/>
      <c r="AJ26" s="405"/>
      <c r="AK26" s="405"/>
      <c r="AL26" s="425"/>
      <c r="AM26" s="404">
        <v>84812</v>
      </c>
      <c r="AN26" s="405"/>
      <c r="AO26" s="405"/>
      <c r="AP26" s="405"/>
      <c r="AQ26" s="405"/>
      <c r="AR26" s="425"/>
      <c r="AS26" s="404">
        <v>3029</v>
      </c>
      <c r="AT26" s="405"/>
      <c r="AU26" s="405"/>
      <c r="AV26" s="405"/>
      <c r="AW26" s="405"/>
      <c r="AX26" s="406"/>
      <c r="AY26" s="391" t="s">
        <v>270</v>
      </c>
      <c r="AZ26" s="392"/>
      <c r="BA26" s="392"/>
      <c r="BB26" s="392"/>
      <c r="BC26" s="392"/>
      <c r="BD26" s="392"/>
      <c r="BE26" s="392"/>
      <c r="BF26" s="392"/>
      <c r="BG26" s="392"/>
      <c r="BH26" s="392"/>
      <c r="BI26" s="392"/>
      <c r="BJ26" s="392"/>
      <c r="BK26" s="392"/>
      <c r="BL26" s="392"/>
      <c r="BM26" s="393"/>
      <c r="BN26" s="388" t="s">
        <v>208</v>
      </c>
      <c r="BO26" s="389"/>
      <c r="BP26" s="389"/>
      <c r="BQ26" s="389"/>
      <c r="BR26" s="389"/>
      <c r="BS26" s="389"/>
      <c r="BT26" s="389"/>
      <c r="BU26" s="390"/>
      <c r="BV26" s="388" t="s">
        <v>208</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2">
      <c r="A27" s="2"/>
      <c r="B27" s="502"/>
      <c r="C27" s="503"/>
      <c r="D27" s="504"/>
      <c r="E27" s="403" t="s">
        <v>271</v>
      </c>
      <c r="F27" s="381"/>
      <c r="G27" s="381"/>
      <c r="H27" s="381"/>
      <c r="I27" s="381"/>
      <c r="J27" s="381"/>
      <c r="K27" s="382"/>
      <c r="L27" s="404">
        <v>1</v>
      </c>
      <c r="M27" s="405"/>
      <c r="N27" s="405"/>
      <c r="O27" s="405"/>
      <c r="P27" s="425"/>
      <c r="Q27" s="404">
        <v>4480</v>
      </c>
      <c r="R27" s="405"/>
      <c r="S27" s="405"/>
      <c r="T27" s="405"/>
      <c r="U27" s="405"/>
      <c r="V27" s="425"/>
      <c r="W27" s="580"/>
      <c r="X27" s="503"/>
      <c r="Y27" s="504"/>
      <c r="Z27" s="403" t="s">
        <v>273</v>
      </c>
      <c r="AA27" s="381"/>
      <c r="AB27" s="381"/>
      <c r="AC27" s="381"/>
      <c r="AD27" s="381"/>
      <c r="AE27" s="381"/>
      <c r="AF27" s="381"/>
      <c r="AG27" s="382"/>
      <c r="AH27" s="404" t="s">
        <v>208</v>
      </c>
      <c r="AI27" s="405"/>
      <c r="AJ27" s="405"/>
      <c r="AK27" s="405"/>
      <c r="AL27" s="425"/>
      <c r="AM27" s="404" t="s">
        <v>208</v>
      </c>
      <c r="AN27" s="405"/>
      <c r="AO27" s="405"/>
      <c r="AP27" s="405"/>
      <c r="AQ27" s="405"/>
      <c r="AR27" s="425"/>
      <c r="AS27" s="404" t="s">
        <v>208</v>
      </c>
      <c r="AT27" s="405"/>
      <c r="AU27" s="405"/>
      <c r="AV27" s="405"/>
      <c r="AW27" s="405"/>
      <c r="AX27" s="406"/>
      <c r="AY27" s="438" t="s">
        <v>275</v>
      </c>
      <c r="AZ27" s="439"/>
      <c r="BA27" s="439"/>
      <c r="BB27" s="439"/>
      <c r="BC27" s="439"/>
      <c r="BD27" s="439"/>
      <c r="BE27" s="439"/>
      <c r="BF27" s="439"/>
      <c r="BG27" s="439"/>
      <c r="BH27" s="439"/>
      <c r="BI27" s="439"/>
      <c r="BJ27" s="439"/>
      <c r="BK27" s="439"/>
      <c r="BL27" s="439"/>
      <c r="BM27" s="440"/>
      <c r="BN27" s="486">
        <v>1054155</v>
      </c>
      <c r="BO27" s="487"/>
      <c r="BP27" s="487"/>
      <c r="BQ27" s="487"/>
      <c r="BR27" s="487"/>
      <c r="BS27" s="487"/>
      <c r="BT27" s="487"/>
      <c r="BU27" s="488"/>
      <c r="BV27" s="486">
        <v>1053975</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2">
      <c r="A28" s="2"/>
      <c r="B28" s="502"/>
      <c r="C28" s="503"/>
      <c r="D28" s="504"/>
      <c r="E28" s="403" t="s">
        <v>276</v>
      </c>
      <c r="F28" s="381"/>
      <c r="G28" s="381"/>
      <c r="H28" s="381"/>
      <c r="I28" s="381"/>
      <c r="J28" s="381"/>
      <c r="K28" s="382"/>
      <c r="L28" s="404">
        <v>1</v>
      </c>
      <c r="M28" s="405"/>
      <c r="N28" s="405"/>
      <c r="O28" s="405"/>
      <c r="P28" s="425"/>
      <c r="Q28" s="404">
        <v>3770</v>
      </c>
      <c r="R28" s="405"/>
      <c r="S28" s="405"/>
      <c r="T28" s="405"/>
      <c r="U28" s="405"/>
      <c r="V28" s="425"/>
      <c r="W28" s="580"/>
      <c r="X28" s="503"/>
      <c r="Y28" s="504"/>
      <c r="Z28" s="403" t="s">
        <v>41</v>
      </c>
      <c r="AA28" s="381"/>
      <c r="AB28" s="381"/>
      <c r="AC28" s="381"/>
      <c r="AD28" s="381"/>
      <c r="AE28" s="381"/>
      <c r="AF28" s="381"/>
      <c r="AG28" s="382"/>
      <c r="AH28" s="404" t="s">
        <v>208</v>
      </c>
      <c r="AI28" s="405"/>
      <c r="AJ28" s="405"/>
      <c r="AK28" s="405"/>
      <c r="AL28" s="425"/>
      <c r="AM28" s="404" t="s">
        <v>208</v>
      </c>
      <c r="AN28" s="405"/>
      <c r="AO28" s="405"/>
      <c r="AP28" s="405"/>
      <c r="AQ28" s="405"/>
      <c r="AR28" s="425"/>
      <c r="AS28" s="404" t="s">
        <v>208</v>
      </c>
      <c r="AT28" s="405"/>
      <c r="AU28" s="405"/>
      <c r="AV28" s="405"/>
      <c r="AW28" s="405"/>
      <c r="AX28" s="406"/>
      <c r="AY28" s="584" t="s">
        <v>279</v>
      </c>
      <c r="AZ28" s="585"/>
      <c r="BA28" s="585"/>
      <c r="BB28" s="586"/>
      <c r="BC28" s="368" t="s">
        <v>104</v>
      </c>
      <c r="BD28" s="369"/>
      <c r="BE28" s="369"/>
      <c r="BF28" s="369"/>
      <c r="BG28" s="369"/>
      <c r="BH28" s="369"/>
      <c r="BI28" s="369"/>
      <c r="BJ28" s="369"/>
      <c r="BK28" s="369"/>
      <c r="BL28" s="369"/>
      <c r="BM28" s="370"/>
      <c r="BN28" s="371">
        <v>1641834</v>
      </c>
      <c r="BO28" s="372"/>
      <c r="BP28" s="372"/>
      <c r="BQ28" s="372"/>
      <c r="BR28" s="372"/>
      <c r="BS28" s="372"/>
      <c r="BT28" s="372"/>
      <c r="BU28" s="373"/>
      <c r="BV28" s="371">
        <v>1541594</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2">
      <c r="A29" s="2"/>
      <c r="B29" s="502"/>
      <c r="C29" s="503"/>
      <c r="D29" s="504"/>
      <c r="E29" s="403" t="s">
        <v>280</v>
      </c>
      <c r="F29" s="381"/>
      <c r="G29" s="381"/>
      <c r="H29" s="381"/>
      <c r="I29" s="381"/>
      <c r="J29" s="381"/>
      <c r="K29" s="382"/>
      <c r="L29" s="404">
        <v>16</v>
      </c>
      <c r="M29" s="405"/>
      <c r="N29" s="405"/>
      <c r="O29" s="405"/>
      <c r="P29" s="425"/>
      <c r="Q29" s="404">
        <v>3570</v>
      </c>
      <c r="R29" s="405"/>
      <c r="S29" s="405"/>
      <c r="T29" s="405"/>
      <c r="U29" s="405"/>
      <c r="V29" s="425"/>
      <c r="W29" s="581"/>
      <c r="X29" s="582"/>
      <c r="Y29" s="583"/>
      <c r="Z29" s="403" t="s">
        <v>282</v>
      </c>
      <c r="AA29" s="381"/>
      <c r="AB29" s="381"/>
      <c r="AC29" s="381"/>
      <c r="AD29" s="381"/>
      <c r="AE29" s="381"/>
      <c r="AF29" s="381"/>
      <c r="AG29" s="382"/>
      <c r="AH29" s="404">
        <v>335</v>
      </c>
      <c r="AI29" s="405"/>
      <c r="AJ29" s="405"/>
      <c r="AK29" s="405"/>
      <c r="AL29" s="425"/>
      <c r="AM29" s="404">
        <v>1056255</v>
      </c>
      <c r="AN29" s="405"/>
      <c r="AO29" s="405"/>
      <c r="AP29" s="405"/>
      <c r="AQ29" s="405"/>
      <c r="AR29" s="425"/>
      <c r="AS29" s="404">
        <v>3153</v>
      </c>
      <c r="AT29" s="405"/>
      <c r="AU29" s="405"/>
      <c r="AV29" s="405"/>
      <c r="AW29" s="405"/>
      <c r="AX29" s="406"/>
      <c r="AY29" s="587"/>
      <c r="AZ29" s="588"/>
      <c r="BA29" s="588"/>
      <c r="BB29" s="589"/>
      <c r="BC29" s="385" t="s">
        <v>283</v>
      </c>
      <c r="BD29" s="386"/>
      <c r="BE29" s="386"/>
      <c r="BF29" s="386"/>
      <c r="BG29" s="386"/>
      <c r="BH29" s="386"/>
      <c r="BI29" s="386"/>
      <c r="BJ29" s="386"/>
      <c r="BK29" s="386"/>
      <c r="BL29" s="386"/>
      <c r="BM29" s="387"/>
      <c r="BN29" s="388">
        <v>428897</v>
      </c>
      <c r="BO29" s="389"/>
      <c r="BP29" s="389"/>
      <c r="BQ29" s="389"/>
      <c r="BR29" s="389"/>
      <c r="BS29" s="389"/>
      <c r="BT29" s="389"/>
      <c r="BU29" s="390"/>
      <c r="BV29" s="388">
        <v>428672</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2">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285</v>
      </c>
      <c r="X30" s="495"/>
      <c r="Y30" s="495"/>
      <c r="Z30" s="495"/>
      <c r="AA30" s="495"/>
      <c r="AB30" s="495"/>
      <c r="AC30" s="495"/>
      <c r="AD30" s="495"/>
      <c r="AE30" s="495"/>
      <c r="AF30" s="495"/>
      <c r="AG30" s="496"/>
      <c r="AH30" s="465">
        <v>97.2</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69</v>
      </c>
      <c r="BD30" s="484"/>
      <c r="BE30" s="484"/>
      <c r="BF30" s="484"/>
      <c r="BG30" s="484"/>
      <c r="BH30" s="484"/>
      <c r="BI30" s="484"/>
      <c r="BJ30" s="484"/>
      <c r="BK30" s="484"/>
      <c r="BL30" s="484"/>
      <c r="BM30" s="485"/>
      <c r="BN30" s="486">
        <v>2139001</v>
      </c>
      <c r="BO30" s="487"/>
      <c r="BP30" s="487"/>
      <c r="BQ30" s="487"/>
      <c r="BR30" s="487"/>
      <c r="BS30" s="487"/>
      <c r="BT30" s="487"/>
      <c r="BU30" s="488"/>
      <c r="BV30" s="486">
        <v>2346324</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195</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97" t="s">
        <v>122</v>
      </c>
      <c r="D33" s="497"/>
      <c r="E33" s="498" t="s">
        <v>292</v>
      </c>
      <c r="F33" s="498"/>
      <c r="G33" s="498"/>
      <c r="H33" s="498"/>
      <c r="I33" s="498"/>
      <c r="J33" s="498"/>
      <c r="K33" s="498"/>
      <c r="L33" s="498"/>
      <c r="M33" s="498"/>
      <c r="N33" s="498"/>
      <c r="O33" s="498"/>
      <c r="P33" s="498"/>
      <c r="Q33" s="498"/>
      <c r="R33" s="498"/>
      <c r="S33" s="498"/>
      <c r="T33" s="14"/>
      <c r="U33" s="497" t="s">
        <v>122</v>
      </c>
      <c r="V33" s="497"/>
      <c r="W33" s="498" t="s">
        <v>292</v>
      </c>
      <c r="X33" s="498"/>
      <c r="Y33" s="498"/>
      <c r="Z33" s="498"/>
      <c r="AA33" s="498"/>
      <c r="AB33" s="498"/>
      <c r="AC33" s="498"/>
      <c r="AD33" s="498"/>
      <c r="AE33" s="498"/>
      <c r="AF33" s="498"/>
      <c r="AG33" s="498"/>
      <c r="AH33" s="498"/>
      <c r="AI33" s="498"/>
      <c r="AJ33" s="498"/>
      <c r="AK33" s="498"/>
      <c r="AL33" s="14"/>
      <c r="AM33" s="497" t="s">
        <v>122</v>
      </c>
      <c r="AN33" s="497"/>
      <c r="AO33" s="498" t="s">
        <v>292</v>
      </c>
      <c r="AP33" s="498"/>
      <c r="AQ33" s="498"/>
      <c r="AR33" s="498"/>
      <c r="AS33" s="498"/>
      <c r="AT33" s="498"/>
      <c r="AU33" s="498"/>
      <c r="AV33" s="498"/>
      <c r="AW33" s="498"/>
      <c r="AX33" s="498"/>
      <c r="AY33" s="498"/>
      <c r="AZ33" s="498"/>
      <c r="BA33" s="498"/>
      <c r="BB33" s="498"/>
      <c r="BC33" s="498"/>
      <c r="BD33" s="10"/>
      <c r="BE33" s="498" t="s">
        <v>293</v>
      </c>
      <c r="BF33" s="498"/>
      <c r="BG33" s="498" t="s">
        <v>171</v>
      </c>
      <c r="BH33" s="498"/>
      <c r="BI33" s="498"/>
      <c r="BJ33" s="498"/>
      <c r="BK33" s="498"/>
      <c r="BL33" s="498"/>
      <c r="BM33" s="498"/>
      <c r="BN33" s="498"/>
      <c r="BO33" s="498"/>
      <c r="BP33" s="498"/>
      <c r="BQ33" s="498"/>
      <c r="BR33" s="498"/>
      <c r="BS33" s="498"/>
      <c r="BT33" s="498"/>
      <c r="BU33" s="498"/>
      <c r="BV33" s="10"/>
      <c r="BW33" s="497" t="s">
        <v>293</v>
      </c>
      <c r="BX33" s="497"/>
      <c r="BY33" s="498" t="s">
        <v>112</v>
      </c>
      <c r="BZ33" s="498"/>
      <c r="CA33" s="498"/>
      <c r="CB33" s="498"/>
      <c r="CC33" s="498"/>
      <c r="CD33" s="498"/>
      <c r="CE33" s="498"/>
      <c r="CF33" s="498"/>
      <c r="CG33" s="498"/>
      <c r="CH33" s="498"/>
      <c r="CI33" s="498"/>
      <c r="CJ33" s="498"/>
      <c r="CK33" s="498"/>
      <c r="CL33" s="498"/>
      <c r="CM33" s="498"/>
      <c r="CN33" s="14"/>
      <c r="CO33" s="497" t="s">
        <v>122</v>
      </c>
      <c r="CP33" s="497"/>
      <c r="CQ33" s="498" t="s">
        <v>296</v>
      </c>
      <c r="CR33" s="498"/>
      <c r="CS33" s="498"/>
      <c r="CT33" s="498"/>
      <c r="CU33" s="498"/>
      <c r="CV33" s="498"/>
      <c r="CW33" s="498"/>
      <c r="CX33" s="498"/>
      <c r="CY33" s="498"/>
      <c r="CZ33" s="498"/>
      <c r="DA33" s="498"/>
      <c r="DB33" s="498"/>
      <c r="DC33" s="498"/>
      <c r="DD33" s="498"/>
      <c r="DE33" s="498"/>
      <c r="DF33" s="14"/>
      <c r="DG33" s="508" t="s">
        <v>81</v>
      </c>
      <c r="DH33" s="508"/>
      <c r="DI33" s="21"/>
    </row>
    <row r="34" spans="1:113" ht="32.25" customHeight="1" x14ac:dyDescent="0.2">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2</v>
      </c>
      <c r="V34" s="509"/>
      <c r="W34" s="510" t="str">
        <f>IF('各会計、関係団体の財政状況及び健全化判断比率'!B28="","",'各会計、関係団体の財政状況及び健全化判断比率'!B28)</f>
        <v>国民健康保険事業特別会計</v>
      </c>
      <c r="X34" s="510"/>
      <c r="Y34" s="510"/>
      <c r="Z34" s="510"/>
      <c r="AA34" s="510"/>
      <c r="AB34" s="510"/>
      <c r="AC34" s="510"/>
      <c r="AD34" s="510"/>
      <c r="AE34" s="510"/>
      <c r="AF34" s="510"/>
      <c r="AG34" s="510"/>
      <c r="AH34" s="510"/>
      <c r="AI34" s="510"/>
      <c r="AJ34" s="510"/>
      <c r="AK34" s="510"/>
      <c r="AL34" s="9"/>
      <c r="AM34" s="509">
        <f>IF(AO34="","",MAX(C34:D43,U34:V43)+1)</f>
        <v>7</v>
      </c>
      <c r="AN34" s="509"/>
      <c r="AO34" s="510" t="str">
        <f>IF('各会計、関係団体の財政状況及び健全化判断比率'!B33="","",'各会計、関係団体の財政状況及び健全化判断比率'!B33)</f>
        <v>水道事業会計</v>
      </c>
      <c r="AP34" s="510"/>
      <c r="AQ34" s="510"/>
      <c r="AR34" s="510"/>
      <c r="AS34" s="510"/>
      <c r="AT34" s="510"/>
      <c r="AU34" s="510"/>
      <c r="AV34" s="510"/>
      <c r="AW34" s="510"/>
      <c r="AX34" s="510"/>
      <c r="AY34" s="510"/>
      <c r="AZ34" s="510"/>
      <c r="BA34" s="510"/>
      <c r="BB34" s="510"/>
      <c r="BC34" s="510"/>
      <c r="BD34" s="9"/>
      <c r="BE34" s="509">
        <f>IF(BG34="","",MAX(C34:D43,U34:V43,AM34:AN43)+1)</f>
        <v>8</v>
      </c>
      <c r="BF34" s="509"/>
      <c r="BG34" s="510" t="str">
        <f>IF('各会計、関係団体の財政状況及び健全化判断比率'!B34="","",'各会計、関係団体の財政状況及び健全化判断比率'!B34)</f>
        <v>簡易水道事業特別会計</v>
      </c>
      <c r="BH34" s="510"/>
      <c r="BI34" s="510"/>
      <c r="BJ34" s="510"/>
      <c r="BK34" s="510"/>
      <c r="BL34" s="510"/>
      <c r="BM34" s="510"/>
      <c r="BN34" s="510"/>
      <c r="BO34" s="510"/>
      <c r="BP34" s="510"/>
      <c r="BQ34" s="510"/>
      <c r="BR34" s="510"/>
      <c r="BS34" s="510"/>
      <c r="BT34" s="510"/>
      <c r="BU34" s="510"/>
      <c r="BV34" s="9"/>
      <c r="BW34" s="509">
        <f>IF(BY34="","",MAX(C34:D43,U34:V43,AM34:AN43,BE34:BF43)+1)</f>
        <v>11</v>
      </c>
      <c r="BX34" s="509"/>
      <c r="BY34" s="510" t="str">
        <f>IF('各会計、関係団体の財政状況及び健全化判断比率'!B68="","",'各会計、関係団体の財政状況及び健全化判断比率'!B68)</f>
        <v>大野・勝山地区広域行政事務組合</v>
      </c>
      <c r="BZ34" s="510"/>
      <c r="CA34" s="510"/>
      <c r="CB34" s="510"/>
      <c r="CC34" s="510"/>
      <c r="CD34" s="510"/>
      <c r="CE34" s="510"/>
      <c r="CF34" s="510"/>
      <c r="CG34" s="510"/>
      <c r="CH34" s="510"/>
      <c r="CI34" s="510"/>
      <c r="CJ34" s="510"/>
      <c r="CK34" s="510"/>
      <c r="CL34" s="510"/>
      <c r="CM34" s="510"/>
      <c r="CN34" s="9"/>
      <c r="CO34" s="509">
        <f>IF(CQ34="","",MAX(C34:D43,U34:V43,AM34:AN43,BE34:BF43,BW34:BX43)+1)</f>
        <v>17</v>
      </c>
      <c r="CP34" s="509"/>
      <c r="CQ34" s="510" t="str">
        <f>IF('各会計、関係団体の財政状況及び健全化判断比率'!BS7="","",'各会計、関係団体の財政状況及び健全化判断比率'!BS7)</f>
        <v>大野市公共施設管理公社</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2">
      <c r="A35" s="2"/>
      <c r="B35" s="5"/>
      <c r="C35" s="509" t="str">
        <f t="shared" ref="C35:C43" si="0">IF(E35="","",C34+1)</f>
        <v/>
      </c>
      <c r="D35" s="509"/>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9"/>
      <c r="U35" s="509">
        <f t="shared" ref="U35:U43" si="1">IF(W35="","",U34+1)</f>
        <v>3</v>
      </c>
      <c r="V35" s="509"/>
      <c r="W35" s="510" t="str">
        <f>IF('各会計、関係団体の財政状況及び健全化判断比率'!B29="","",'各会計、関係団体の財政状況及び健全化判断比率'!B29)</f>
        <v>和泉診療所事業特別会計</v>
      </c>
      <c r="X35" s="510"/>
      <c r="Y35" s="510"/>
      <c r="Z35" s="510"/>
      <c r="AA35" s="510"/>
      <c r="AB35" s="510"/>
      <c r="AC35" s="510"/>
      <c r="AD35" s="510"/>
      <c r="AE35" s="510"/>
      <c r="AF35" s="510"/>
      <c r="AG35" s="510"/>
      <c r="AH35" s="510"/>
      <c r="AI35" s="510"/>
      <c r="AJ35" s="510"/>
      <c r="AK35" s="510"/>
      <c r="AL35" s="9"/>
      <c r="AM35" s="509" t="str">
        <f t="shared" ref="AM35:AM43" si="2">IF(AO35="","",AM34+1)</f>
        <v/>
      </c>
      <c r="AN35" s="509"/>
      <c r="AO35" s="510"/>
      <c r="AP35" s="510"/>
      <c r="AQ35" s="510"/>
      <c r="AR35" s="510"/>
      <c r="AS35" s="510"/>
      <c r="AT35" s="510"/>
      <c r="AU35" s="510"/>
      <c r="AV35" s="510"/>
      <c r="AW35" s="510"/>
      <c r="AX35" s="510"/>
      <c r="AY35" s="510"/>
      <c r="AZ35" s="510"/>
      <c r="BA35" s="510"/>
      <c r="BB35" s="510"/>
      <c r="BC35" s="510"/>
      <c r="BD35" s="9"/>
      <c r="BE35" s="509">
        <f t="shared" ref="BE35:BE43" si="3">IF(BG35="","",BE34+1)</f>
        <v>9</v>
      </c>
      <c r="BF35" s="509"/>
      <c r="BG35" s="510" t="str">
        <f>IF('各会計、関係団体の財政状況及び健全化判断比率'!B35="","",'各会計、関係団体の財政状況及び健全化判断比率'!B35)</f>
        <v>農業集落排水事業特別会計</v>
      </c>
      <c r="BH35" s="510"/>
      <c r="BI35" s="510"/>
      <c r="BJ35" s="510"/>
      <c r="BK35" s="510"/>
      <c r="BL35" s="510"/>
      <c r="BM35" s="510"/>
      <c r="BN35" s="510"/>
      <c r="BO35" s="510"/>
      <c r="BP35" s="510"/>
      <c r="BQ35" s="510"/>
      <c r="BR35" s="510"/>
      <c r="BS35" s="510"/>
      <c r="BT35" s="510"/>
      <c r="BU35" s="510"/>
      <c r="BV35" s="9"/>
      <c r="BW35" s="509">
        <f t="shared" ref="BW35:BW43" si="4">IF(BY35="","",BW34+1)</f>
        <v>12</v>
      </c>
      <c r="BX35" s="509"/>
      <c r="BY35" s="510" t="str">
        <f>IF('各会計、関係団体の財政状況及び健全化判断比率'!B69="","",'各会計、関係団体の財政状況及び健全化判断比率'!B69)</f>
        <v>福井県後期高齢者医療広域連合</v>
      </c>
      <c r="BZ35" s="510"/>
      <c r="CA35" s="510"/>
      <c r="CB35" s="510"/>
      <c r="CC35" s="510"/>
      <c r="CD35" s="510"/>
      <c r="CE35" s="510"/>
      <c r="CF35" s="510"/>
      <c r="CG35" s="510"/>
      <c r="CH35" s="510"/>
      <c r="CI35" s="510"/>
      <c r="CJ35" s="510"/>
      <c r="CK35" s="510"/>
      <c r="CL35" s="510"/>
      <c r="CM35" s="510"/>
      <c r="CN35" s="9"/>
      <c r="CO35" s="509">
        <f t="shared" ref="CO35:CO43" si="5">IF(CQ35="","",CO34+1)</f>
        <v>18</v>
      </c>
      <c r="CP35" s="509"/>
      <c r="CQ35" s="510" t="str">
        <f>IF('各会計、関係団体の財政状況及び健全化判断比率'!BS8="","",'各会計、関係団体の財政状況及び健全化判断比率'!BS8)</f>
        <v>大野市土地開発公社</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2">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4</v>
      </c>
      <c r="V36" s="509"/>
      <c r="W36" s="510" t="str">
        <f>IF('各会計、関係団体の財政状況及び健全化判断比率'!B30="","",'各会計、関係団体の財政状況及び健全化判断比率'!B30)</f>
        <v>後期高齢者医療特別会計</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f t="shared" si="3"/>
        <v>10</v>
      </c>
      <c r="BF36" s="509"/>
      <c r="BG36" s="510" t="str">
        <f>IF('各会計、関係団体の財政状況及び健全化判断比率'!B36="","",'各会計、関係団体の財政状況及び健全化判断比率'!B36)</f>
        <v>下水道事業特別会計</v>
      </c>
      <c r="BH36" s="510"/>
      <c r="BI36" s="510"/>
      <c r="BJ36" s="510"/>
      <c r="BK36" s="510"/>
      <c r="BL36" s="510"/>
      <c r="BM36" s="510"/>
      <c r="BN36" s="510"/>
      <c r="BO36" s="510"/>
      <c r="BP36" s="510"/>
      <c r="BQ36" s="510"/>
      <c r="BR36" s="510"/>
      <c r="BS36" s="510"/>
      <c r="BT36" s="510"/>
      <c r="BU36" s="510"/>
      <c r="BV36" s="9"/>
      <c r="BW36" s="509">
        <f t="shared" si="4"/>
        <v>13</v>
      </c>
      <c r="BX36" s="509"/>
      <c r="BY36" s="510" t="str">
        <f>IF('各会計、関係団体の財政状況及び健全化判断比率'!B70="","",'各会計、関係団体の財政状況及び健全化判断比率'!B70)</f>
        <v>福井県後期高齢者医療広域連合（事業会計）</v>
      </c>
      <c r="BZ36" s="510"/>
      <c r="CA36" s="510"/>
      <c r="CB36" s="510"/>
      <c r="CC36" s="510"/>
      <c r="CD36" s="510"/>
      <c r="CE36" s="510"/>
      <c r="CF36" s="510"/>
      <c r="CG36" s="510"/>
      <c r="CH36" s="510"/>
      <c r="CI36" s="510"/>
      <c r="CJ36" s="510"/>
      <c r="CK36" s="510"/>
      <c r="CL36" s="510"/>
      <c r="CM36" s="510"/>
      <c r="CN36" s="9"/>
      <c r="CO36" s="509">
        <f t="shared" si="5"/>
        <v>19</v>
      </c>
      <c r="CP36" s="509"/>
      <c r="CQ36" s="510" t="str">
        <f>IF('各会計、関係団体の財政状況及び健全化判断比率'!BS9="","",'各会計、関係団体の財政状況及び健全化判断比率'!BS9)</f>
        <v>平成大野屋</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2">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f t="shared" si="1"/>
        <v>5</v>
      </c>
      <c r="V37" s="509"/>
      <c r="W37" s="510" t="str">
        <f>IF('各会計、関係団体の財政状況及び健全化判断比率'!B31="","",'各会計、関係団体の財政状況及び健全化判断比率'!B31)</f>
        <v>介護保険事業特別会計（保険事業勘定）</v>
      </c>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14</v>
      </c>
      <c r="BX37" s="509"/>
      <c r="BY37" s="510" t="str">
        <f>IF('各会計、関係団体の財政状況及び健全化判断比率'!B71="","",'各会計、関係団体の財政状況及び健全化判断比率'!B71)</f>
        <v>福井県市町総合事務組合（普通会計）</v>
      </c>
      <c r="BZ37" s="510"/>
      <c r="CA37" s="510"/>
      <c r="CB37" s="510"/>
      <c r="CC37" s="510"/>
      <c r="CD37" s="510"/>
      <c r="CE37" s="510"/>
      <c r="CF37" s="510"/>
      <c r="CG37" s="510"/>
      <c r="CH37" s="510"/>
      <c r="CI37" s="510"/>
      <c r="CJ37" s="510"/>
      <c r="CK37" s="510"/>
      <c r="CL37" s="510"/>
      <c r="CM37" s="510"/>
      <c r="CN37" s="9"/>
      <c r="CO37" s="509">
        <f t="shared" si="5"/>
        <v>20</v>
      </c>
      <c r="CP37" s="509"/>
      <c r="CQ37" s="510" t="str">
        <f>IF('各会計、関係団体の財政状況及び健全化判断比率'!BS10="","",'各会計、関係団体の財政状況及び健全化判断比率'!BS10)</f>
        <v>昇竜</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2">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f t="shared" si="1"/>
        <v>6</v>
      </c>
      <c r="V38" s="509"/>
      <c r="W38" s="510" t="str">
        <f>IF('各会計、関係団体の財政状況及び健全化判断比率'!B32="","",'各会計、関係団体の財政状況及び健全化判断比率'!B32)</f>
        <v>介護保険事業特別会計（介護サービス事業勘定）</v>
      </c>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15</v>
      </c>
      <c r="BX38" s="509"/>
      <c r="BY38" s="510" t="str">
        <f>IF('各会計、関係団体の財政状況及び健全化判断比率'!B72="","",'各会計、関係団体の財政状況及び健全化判断比率'!B72)</f>
        <v>福井県市町総合事務組合（事業会計）</v>
      </c>
      <c r="BZ38" s="510"/>
      <c r="CA38" s="510"/>
      <c r="CB38" s="510"/>
      <c r="CC38" s="510"/>
      <c r="CD38" s="510"/>
      <c r="CE38" s="510"/>
      <c r="CF38" s="510"/>
      <c r="CG38" s="510"/>
      <c r="CH38" s="510"/>
      <c r="CI38" s="510"/>
      <c r="CJ38" s="510"/>
      <c r="CK38" s="510"/>
      <c r="CL38" s="510"/>
      <c r="CM38" s="510"/>
      <c r="CN38" s="9"/>
      <c r="CO38" s="509">
        <f t="shared" si="5"/>
        <v>21</v>
      </c>
      <c r="CP38" s="509"/>
      <c r="CQ38" s="510" t="str">
        <f>IF('各会計、関係団体の財政状況及び健全化判断比率'!BS11="","",'各会計、関係団体の財政状況及び健全化判断比率'!BS11)</f>
        <v>越前おおの農林樂舎</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2">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16</v>
      </c>
      <c r="BX39" s="509"/>
      <c r="BY39" s="510" t="str">
        <f>IF('各会計、関係団体の財政状況及び健全化判断比率'!B73="","",'各会計、関係団体の財政状況及び健全化判断比率'!B73)</f>
        <v>福井県自治会館組合</v>
      </c>
      <c r="BZ39" s="510"/>
      <c r="CA39" s="510"/>
      <c r="CB39" s="510"/>
      <c r="CC39" s="510"/>
      <c r="CD39" s="510"/>
      <c r="CE39" s="510"/>
      <c r="CF39" s="510"/>
      <c r="CG39" s="510"/>
      <c r="CH39" s="510"/>
      <c r="CI39" s="510"/>
      <c r="CJ39" s="510"/>
      <c r="CK39" s="510"/>
      <c r="CL39" s="510"/>
      <c r="CM39" s="510"/>
      <c r="CN39" s="9"/>
      <c r="CO39" s="509">
        <f t="shared" si="5"/>
        <v>22</v>
      </c>
      <c r="CP39" s="509"/>
      <c r="CQ39" s="510" t="str">
        <f>IF('各会計、関係団体の財政状況及び健全化判断比率'!BS12="","",'各会計、関係団体の財政状況及び健全化判断比率'!BS12)</f>
        <v>結のまち越前おおの</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2">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t="str">
        <f t="shared" si="4"/>
        <v/>
      </c>
      <c r="BX40" s="509"/>
      <c r="BY40" s="510" t="str">
        <f>IF('各会計、関係団体の財政状況及び健全化判断比率'!B74="","",'各会計、関係団体の財政状況及び健全化判断比率'!B74)</f>
        <v/>
      </c>
      <c r="BZ40" s="510"/>
      <c r="CA40" s="510"/>
      <c r="CB40" s="510"/>
      <c r="CC40" s="510"/>
      <c r="CD40" s="510"/>
      <c r="CE40" s="510"/>
      <c r="CF40" s="510"/>
      <c r="CG40" s="510"/>
      <c r="CH40" s="510"/>
      <c r="CI40" s="510"/>
      <c r="CJ40" s="510"/>
      <c r="CK40" s="510"/>
      <c r="CL40" s="510"/>
      <c r="CM40" s="510"/>
      <c r="CN40" s="9"/>
      <c r="CO40" s="509">
        <f t="shared" si="5"/>
        <v>23</v>
      </c>
      <c r="CP40" s="509"/>
      <c r="CQ40" s="510" t="str">
        <f>IF('各会計、関係団体の財政状況及び健全化判断比率'!BS13="","",'各会計、関係団体の財政状況及び健全化判断比率'!BS13)</f>
        <v>水への恩返し財団</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2">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t="str">
        <f t="shared" si="4"/>
        <v/>
      </c>
      <c r="BX41" s="509"/>
      <c r="BY41" s="510" t="str">
        <f>IF('各会計、関係団体の財政状況及び健全化判断比率'!B75="","",'各会計、関係団体の財政状況及び健全化判断比率'!B75)</f>
        <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2">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t="str">
        <f t="shared" si="4"/>
        <v/>
      </c>
      <c r="BX42" s="509"/>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2">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297</v>
      </c>
      <c r="E46" s="1" t="s">
        <v>298</v>
      </c>
    </row>
    <row r="47" spans="1:113" x14ac:dyDescent="0.2">
      <c r="E47" s="1" t="s">
        <v>301</v>
      </c>
    </row>
    <row r="48" spans="1:113" x14ac:dyDescent="0.2">
      <c r="E48" s="1" t="s">
        <v>303</v>
      </c>
    </row>
    <row r="49" spans="5:5" x14ac:dyDescent="0.2">
      <c r="E49" s="1" t="s">
        <v>304</v>
      </c>
    </row>
    <row r="50" spans="5:5" x14ac:dyDescent="0.2">
      <c r="E50" s="1" t="s">
        <v>205</v>
      </c>
    </row>
    <row r="51" spans="5:5" x14ac:dyDescent="0.2">
      <c r="E51" s="1" t="s">
        <v>307</v>
      </c>
    </row>
    <row r="52" spans="5:5" x14ac:dyDescent="0.2">
      <c r="E52" s="1" t="s">
        <v>309</v>
      </c>
    </row>
    <row r="53" spans="5:5" x14ac:dyDescent="0.2"/>
    <row r="54" spans="5:5" x14ac:dyDescent="0.2"/>
    <row r="55" spans="5:5" x14ac:dyDescent="0.2"/>
    <row r="56" spans="5:5" x14ac:dyDescent="0.2"/>
  </sheetData>
  <sheetProtection algorithmName="SHA-512" hashValue="2VXZ7hBfENUOTK0tzXgej6Ygs/gy315rU/0VRIHHFqYOoUoqedxTG5WlUO6yjpTdZhbOWQxcGeah/43PqVTO7Q==" saltValue="DfVgD8neWBXkUReor4tIG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50" customWidth="1"/>
    <col min="2" max="2" width="11" style="50" customWidth="1"/>
    <col min="3" max="3" width="17" style="50" customWidth="1"/>
    <col min="4" max="5" width="16.63281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5">
      <c r="A33" s="203"/>
      <c r="B33" s="204" t="s">
        <v>14</v>
      </c>
      <c r="C33" s="210"/>
      <c r="D33" s="210"/>
      <c r="E33" s="212" t="s">
        <v>16</v>
      </c>
      <c r="F33" s="213" t="s">
        <v>528</v>
      </c>
      <c r="G33" s="218" t="s">
        <v>529</v>
      </c>
      <c r="H33" s="218" t="s">
        <v>447</v>
      </c>
      <c r="I33" s="218" t="s">
        <v>530</v>
      </c>
      <c r="J33" s="222" t="s">
        <v>531</v>
      </c>
      <c r="K33" s="203"/>
      <c r="L33" s="203"/>
      <c r="M33" s="203"/>
      <c r="N33" s="203"/>
      <c r="O33" s="203"/>
      <c r="P33" s="203"/>
    </row>
    <row r="34" spans="1:16" ht="39" customHeight="1" x14ac:dyDescent="0.2">
      <c r="A34" s="203"/>
      <c r="B34" s="205"/>
      <c r="C34" s="1074" t="s">
        <v>465</v>
      </c>
      <c r="D34" s="1074"/>
      <c r="E34" s="1075"/>
      <c r="F34" s="214">
        <v>7.66</v>
      </c>
      <c r="G34" s="219">
        <v>7.95</v>
      </c>
      <c r="H34" s="219">
        <v>8.1300000000000008</v>
      </c>
      <c r="I34" s="219">
        <v>8.32</v>
      </c>
      <c r="J34" s="223">
        <v>8.41</v>
      </c>
      <c r="K34" s="203"/>
      <c r="L34" s="203"/>
      <c r="M34" s="203"/>
      <c r="N34" s="203"/>
      <c r="O34" s="203"/>
      <c r="P34" s="203"/>
    </row>
    <row r="35" spans="1:16" ht="39" customHeight="1" x14ac:dyDescent="0.2">
      <c r="A35" s="203"/>
      <c r="B35" s="206"/>
      <c r="C35" s="1076" t="s">
        <v>454</v>
      </c>
      <c r="D35" s="1076"/>
      <c r="E35" s="1077"/>
      <c r="F35" s="215">
        <v>7.3</v>
      </c>
      <c r="G35" s="220">
        <v>6.59</v>
      </c>
      <c r="H35" s="220">
        <v>5.44</v>
      </c>
      <c r="I35" s="220">
        <v>7.42</v>
      </c>
      <c r="J35" s="224">
        <v>6.32</v>
      </c>
      <c r="K35" s="203"/>
      <c r="L35" s="203"/>
      <c r="M35" s="203"/>
      <c r="N35" s="203"/>
      <c r="O35" s="203"/>
      <c r="P35" s="203"/>
    </row>
    <row r="36" spans="1:16" ht="39" customHeight="1" x14ac:dyDescent="0.2">
      <c r="A36" s="203"/>
      <c r="B36" s="206"/>
      <c r="C36" s="1076" t="s">
        <v>462</v>
      </c>
      <c r="D36" s="1076"/>
      <c r="E36" s="1077"/>
      <c r="F36" s="215">
        <v>1.67</v>
      </c>
      <c r="G36" s="220">
        <v>2.6</v>
      </c>
      <c r="H36" s="220">
        <v>2.71</v>
      </c>
      <c r="I36" s="220">
        <v>1.46</v>
      </c>
      <c r="J36" s="224">
        <v>0.53</v>
      </c>
      <c r="K36" s="203"/>
      <c r="L36" s="203"/>
      <c r="M36" s="203"/>
      <c r="N36" s="203"/>
      <c r="O36" s="203"/>
      <c r="P36" s="203"/>
    </row>
    <row r="37" spans="1:16" ht="39" customHeight="1" x14ac:dyDescent="0.2">
      <c r="A37" s="203"/>
      <c r="B37" s="206"/>
      <c r="C37" s="1076" t="s">
        <v>56</v>
      </c>
      <c r="D37" s="1076"/>
      <c r="E37" s="1077"/>
      <c r="F37" s="215">
        <v>0.23</v>
      </c>
      <c r="G37" s="220">
        <v>0.17</v>
      </c>
      <c r="H37" s="220">
        <v>0.26</v>
      </c>
      <c r="I37" s="220">
        <v>0.26</v>
      </c>
      <c r="J37" s="224">
        <v>0.26</v>
      </c>
      <c r="K37" s="203"/>
      <c r="L37" s="203"/>
      <c r="M37" s="203"/>
      <c r="N37" s="203"/>
      <c r="O37" s="203"/>
      <c r="P37" s="203"/>
    </row>
    <row r="38" spans="1:16" ht="39" customHeight="1" x14ac:dyDescent="0.2">
      <c r="A38" s="203"/>
      <c r="B38" s="206"/>
      <c r="C38" s="1076" t="s">
        <v>10</v>
      </c>
      <c r="D38" s="1076"/>
      <c r="E38" s="1077"/>
      <c r="F38" s="215">
        <v>1.08</v>
      </c>
      <c r="G38" s="220">
        <v>0.45</v>
      </c>
      <c r="H38" s="220">
        <v>0.65</v>
      </c>
      <c r="I38" s="220">
        <v>0</v>
      </c>
      <c r="J38" s="224">
        <v>0.26</v>
      </c>
      <c r="K38" s="203"/>
      <c r="L38" s="203"/>
      <c r="M38" s="203"/>
      <c r="N38" s="203"/>
      <c r="O38" s="203"/>
      <c r="P38" s="203"/>
    </row>
    <row r="39" spans="1:16" ht="39" customHeight="1" x14ac:dyDescent="0.2">
      <c r="A39" s="203"/>
      <c r="B39" s="206"/>
      <c r="C39" s="1076" t="s">
        <v>53</v>
      </c>
      <c r="D39" s="1076"/>
      <c r="E39" s="1077"/>
      <c r="F39" s="215">
        <v>0</v>
      </c>
      <c r="G39" s="220">
        <v>0</v>
      </c>
      <c r="H39" s="220">
        <v>0</v>
      </c>
      <c r="I39" s="220">
        <v>0</v>
      </c>
      <c r="J39" s="224">
        <v>0.08</v>
      </c>
      <c r="K39" s="203"/>
      <c r="L39" s="203"/>
      <c r="M39" s="203"/>
      <c r="N39" s="203"/>
      <c r="O39" s="203"/>
      <c r="P39" s="203"/>
    </row>
    <row r="40" spans="1:16" ht="39" customHeight="1" x14ac:dyDescent="0.2">
      <c r="A40" s="203"/>
      <c r="B40" s="206"/>
      <c r="C40" s="1076" t="s">
        <v>467</v>
      </c>
      <c r="D40" s="1076"/>
      <c r="E40" s="1077"/>
      <c r="F40" s="215">
        <v>0.12</v>
      </c>
      <c r="G40" s="220">
        <v>0.08</v>
      </c>
      <c r="H40" s="220">
        <v>0.11</v>
      </c>
      <c r="I40" s="220">
        <v>0.1</v>
      </c>
      <c r="J40" s="224">
        <v>0.05</v>
      </c>
      <c r="K40" s="203"/>
      <c r="L40" s="203"/>
      <c r="M40" s="203"/>
      <c r="N40" s="203"/>
      <c r="O40" s="203"/>
      <c r="P40" s="203"/>
    </row>
    <row r="41" spans="1:16" ht="39" customHeight="1" x14ac:dyDescent="0.2">
      <c r="A41" s="203"/>
      <c r="B41" s="206"/>
      <c r="C41" s="1076" t="s">
        <v>235</v>
      </c>
      <c r="D41" s="1076"/>
      <c r="E41" s="1077"/>
      <c r="F41" s="215">
        <v>7.0000000000000007E-2</v>
      </c>
      <c r="G41" s="220">
        <v>0.01</v>
      </c>
      <c r="H41" s="220">
        <v>0.01</v>
      </c>
      <c r="I41" s="220">
        <v>0.01</v>
      </c>
      <c r="J41" s="224">
        <v>0.01</v>
      </c>
      <c r="K41" s="203"/>
      <c r="L41" s="203"/>
      <c r="M41" s="203"/>
      <c r="N41" s="203"/>
      <c r="O41" s="203"/>
      <c r="P41" s="203"/>
    </row>
    <row r="42" spans="1:16" ht="39" customHeight="1" x14ac:dyDescent="0.2">
      <c r="A42" s="203"/>
      <c r="B42" s="207"/>
      <c r="C42" s="1076" t="s">
        <v>534</v>
      </c>
      <c r="D42" s="1076"/>
      <c r="E42" s="1077"/>
      <c r="F42" s="215" t="s">
        <v>208</v>
      </c>
      <c r="G42" s="220" t="s">
        <v>208</v>
      </c>
      <c r="H42" s="220" t="s">
        <v>208</v>
      </c>
      <c r="I42" s="220" t="s">
        <v>208</v>
      </c>
      <c r="J42" s="224" t="s">
        <v>208</v>
      </c>
      <c r="K42" s="203"/>
      <c r="L42" s="203"/>
      <c r="M42" s="203"/>
      <c r="N42" s="203"/>
      <c r="O42" s="203"/>
      <c r="P42" s="203"/>
    </row>
    <row r="43" spans="1:16" ht="39" customHeight="1" x14ac:dyDescent="0.2">
      <c r="A43" s="203"/>
      <c r="B43" s="208"/>
      <c r="C43" s="1078" t="s">
        <v>493</v>
      </c>
      <c r="D43" s="1078"/>
      <c r="E43" s="1079"/>
      <c r="F43" s="216">
        <v>0</v>
      </c>
      <c r="G43" s="221">
        <v>0</v>
      </c>
      <c r="H43" s="221">
        <v>0</v>
      </c>
      <c r="I43" s="221">
        <v>0.7</v>
      </c>
      <c r="J43" s="225">
        <v>0</v>
      </c>
      <c r="K43" s="203"/>
      <c r="L43" s="203"/>
      <c r="M43" s="203"/>
      <c r="N43" s="203"/>
      <c r="O43" s="203"/>
      <c r="P43" s="203"/>
    </row>
    <row r="44" spans="1:16" ht="39" customHeight="1" x14ac:dyDescent="0.2">
      <c r="A44" s="203"/>
      <c r="B44" s="209" t="s">
        <v>20</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m5O3ABAe/iKjmEGCqRMkF0KdyxELrVEqTGTLvT2JKkiXVSxDzFv26yZgP9AsEXSoNY/T9uPX8BrntScfoOCeOw==" saltValue="RiCFWEhQm4IbxQ0n8/Xun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0" customWidth="1"/>
    <col min="2" max="3" width="10.90625" style="50" customWidth="1"/>
    <col min="4" max="4" width="10" style="50" customWidth="1"/>
    <col min="5" max="10" width="11" style="50" customWidth="1"/>
    <col min="11" max="15" width="13.08984375" style="50" customWidth="1"/>
    <col min="16" max="21" width="11.4531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24</v>
      </c>
      <c r="P43" s="103"/>
      <c r="Q43" s="103"/>
      <c r="R43" s="103"/>
      <c r="S43" s="103"/>
      <c r="T43" s="103"/>
      <c r="U43" s="103"/>
    </row>
    <row r="44" spans="1:21" ht="30.75" customHeight="1" x14ac:dyDescent="0.25">
      <c r="A44" s="103"/>
      <c r="B44" s="226" t="s">
        <v>28</v>
      </c>
      <c r="C44" s="232"/>
      <c r="D44" s="232"/>
      <c r="E44" s="240"/>
      <c r="F44" s="240"/>
      <c r="G44" s="240"/>
      <c r="H44" s="240"/>
      <c r="I44" s="240"/>
      <c r="J44" s="243" t="s">
        <v>16</v>
      </c>
      <c r="K44" s="245" t="s">
        <v>528</v>
      </c>
      <c r="L44" s="253" t="s">
        <v>529</v>
      </c>
      <c r="M44" s="253" t="s">
        <v>447</v>
      </c>
      <c r="N44" s="253" t="s">
        <v>530</v>
      </c>
      <c r="O44" s="261" t="s">
        <v>531</v>
      </c>
      <c r="P44" s="103"/>
      <c r="Q44" s="103"/>
      <c r="R44" s="103"/>
      <c r="S44" s="103"/>
      <c r="T44" s="103"/>
      <c r="U44" s="103"/>
    </row>
    <row r="45" spans="1:21" ht="30.75" customHeight="1" x14ac:dyDescent="0.2">
      <c r="A45" s="103"/>
      <c r="B45" s="1090" t="s">
        <v>29</v>
      </c>
      <c r="C45" s="1091"/>
      <c r="D45" s="235"/>
      <c r="E45" s="1104" t="s">
        <v>27</v>
      </c>
      <c r="F45" s="1104"/>
      <c r="G45" s="1104"/>
      <c r="H45" s="1104"/>
      <c r="I45" s="1104"/>
      <c r="J45" s="1105"/>
      <c r="K45" s="246">
        <v>1610</v>
      </c>
      <c r="L45" s="254">
        <v>1561</v>
      </c>
      <c r="M45" s="254">
        <v>1606</v>
      </c>
      <c r="N45" s="254">
        <v>1591</v>
      </c>
      <c r="O45" s="262">
        <v>1623</v>
      </c>
      <c r="P45" s="103"/>
      <c r="Q45" s="103"/>
      <c r="R45" s="103"/>
      <c r="S45" s="103"/>
      <c r="T45" s="103"/>
      <c r="U45" s="103"/>
    </row>
    <row r="46" spans="1:21" ht="30.75" customHeight="1" x14ac:dyDescent="0.2">
      <c r="A46" s="103"/>
      <c r="B46" s="1092"/>
      <c r="C46" s="1093"/>
      <c r="D46" s="236"/>
      <c r="E46" s="1096" t="s">
        <v>32</v>
      </c>
      <c r="F46" s="1096"/>
      <c r="G46" s="1096"/>
      <c r="H46" s="1096"/>
      <c r="I46" s="1096"/>
      <c r="J46" s="1097"/>
      <c r="K46" s="247" t="s">
        <v>208</v>
      </c>
      <c r="L46" s="255" t="s">
        <v>208</v>
      </c>
      <c r="M46" s="255" t="s">
        <v>208</v>
      </c>
      <c r="N46" s="255" t="s">
        <v>208</v>
      </c>
      <c r="O46" s="263" t="s">
        <v>208</v>
      </c>
      <c r="P46" s="103"/>
      <c r="Q46" s="103"/>
      <c r="R46" s="103"/>
      <c r="S46" s="103"/>
      <c r="T46" s="103"/>
      <c r="U46" s="103"/>
    </row>
    <row r="47" spans="1:21" ht="30.75" customHeight="1" x14ac:dyDescent="0.2">
      <c r="A47" s="103"/>
      <c r="B47" s="1092"/>
      <c r="C47" s="1093"/>
      <c r="D47" s="236"/>
      <c r="E47" s="1096" t="s">
        <v>37</v>
      </c>
      <c r="F47" s="1096"/>
      <c r="G47" s="1096"/>
      <c r="H47" s="1096"/>
      <c r="I47" s="1096"/>
      <c r="J47" s="1097"/>
      <c r="K47" s="247" t="s">
        <v>208</v>
      </c>
      <c r="L47" s="255" t="s">
        <v>208</v>
      </c>
      <c r="M47" s="255" t="s">
        <v>208</v>
      </c>
      <c r="N47" s="255" t="s">
        <v>208</v>
      </c>
      <c r="O47" s="263" t="s">
        <v>208</v>
      </c>
      <c r="P47" s="103"/>
      <c r="Q47" s="103"/>
      <c r="R47" s="103"/>
      <c r="S47" s="103"/>
      <c r="T47" s="103"/>
      <c r="U47" s="103"/>
    </row>
    <row r="48" spans="1:21" ht="30.75" customHeight="1" x14ac:dyDescent="0.2">
      <c r="A48" s="103"/>
      <c r="B48" s="1092"/>
      <c r="C48" s="1093"/>
      <c r="D48" s="236"/>
      <c r="E48" s="1096" t="s">
        <v>43</v>
      </c>
      <c r="F48" s="1096"/>
      <c r="G48" s="1096"/>
      <c r="H48" s="1096"/>
      <c r="I48" s="1096"/>
      <c r="J48" s="1097"/>
      <c r="K48" s="247">
        <v>451</v>
      </c>
      <c r="L48" s="255">
        <v>506</v>
      </c>
      <c r="M48" s="255">
        <v>509</v>
      </c>
      <c r="N48" s="255">
        <v>487</v>
      </c>
      <c r="O48" s="263">
        <v>526</v>
      </c>
      <c r="P48" s="103"/>
      <c r="Q48" s="103"/>
      <c r="R48" s="103"/>
      <c r="S48" s="103"/>
      <c r="T48" s="103"/>
      <c r="U48" s="103"/>
    </row>
    <row r="49" spans="1:21" ht="30.75" customHeight="1" x14ac:dyDescent="0.2">
      <c r="A49" s="103"/>
      <c r="B49" s="1092"/>
      <c r="C49" s="1093"/>
      <c r="D49" s="236"/>
      <c r="E49" s="1096" t="s">
        <v>0</v>
      </c>
      <c r="F49" s="1096"/>
      <c r="G49" s="1096"/>
      <c r="H49" s="1096"/>
      <c r="I49" s="1096"/>
      <c r="J49" s="1097"/>
      <c r="K49" s="247">
        <v>249</v>
      </c>
      <c r="L49" s="255">
        <v>249</v>
      </c>
      <c r="M49" s="255">
        <v>250</v>
      </c>
      <c r="N49" s="255">
        <v>250</v>
      </c>
      <c r="O49" s="263">
        <v>250</v>
      </c>
      <c r="P49" s="103"/>
      <c r="Q49" s="103"/>
      <c r="R49" s="103"/>
      <c r="S49" s="103"/>
      <c r="T49" s="103"/>
      <c r="U49" s="103"/>
    </row>
    <row r="50" spans="1:21" ht="30.75" customHeight="1" x14ac:dyDescent="0.2">
      <c r="A50" s="103"/>
      <c r="B50" s="1092"/>
      <c r="C50" s="1093"/>
      <c r="D50" s="236"/>
      <c r="E50" s="1096" t="s">
        <v>45</v>
      </c>
      <c r="F50" s="1096"/>
      <c r="G50" s="1096"/>
      <c r="H50" s="1096"/>
      <c r="I50" s="1096"/>
      <c r="J50" s="1097"/>
      <c r="K50" s="247" t="s">
        <v>208</v>
      </c>
      <c r="L50" s="255" t="s">
        <v>208</v>
      </c>
      <c r="M50" s="255" t="s">
        <v>208</v>
      </c>
      <c r="N50" s="255" t="s">
        <v>208</v>
      </c>
      <c r="O50" s="263" t="s">
        <v>208</v>
      </c>
      <c r="P50" s="103"/>
      <c r="Q50" s="103"/>
      <c r="R50" s="103"/>
      <c r="S50" s="103"/>
      <c r="T50" s="103"/>
      <c r="U50" s="103"/>
    </row>
    <row r="51" spans="1:21" ht="30.75" customHeight="1" x14ac:dyDescent="0.2">
      <c r="A51" s="103"/>
      <c r="B51" s="1094"/>
      <c r="C51" s="1095"/>
      <c r="D51" s="237"/>
      <c r="E51" s="1096" t="s">
        <v>52</v>
      </c>
      <c r="F51" s="1096"/>
      <c r="G51" s="1096"/>
      <c r="H51" s="1096"/>
      <c r="I51" s="1096"/>
      <c r="J51" s="1097"/>
      <c r="K51" s="247">
        <v>0</v>
      </c>
      <c r="L51" s="255">
        <v>0</v>
      </c>
      <c r="M51" s="255">
        <v>0</v>
      </c>
      <c r="N51" s="255">
        <v>0</v>
      </c>
      <c r="O51" s="263">
        <v>0</v>
      </c>
      <c r="P51" s="103"/>
      <c r="Q51" s="103"/>
      <c r="R51" s="103"/>
      <c r="S51" s="103"/>
      <c r="T51" s="103"/>
      <c r="U51" s="103"/>
    </row>
    <row r="52" spans="1:21" ht="30.75" customHeight="1" x14ac:dyDescent="0.2">
      <c r="A52" s="103"/>
      <c r="B52" s="1098" t="s">
        <v>55</v>
      </c>
      <c r="C52" s="1099"/>
      <c r="D52" s="237"/>
      <c r="E52" s="1096" t="s">
        <v>57</v>
      </c>
      <c r="F52" s="1096"/>
      <c r="G52" s="1096"/>
      <c r="H52" s="1096"/>
      <c r="I52" s="1096"/>
      <c r="J52" s="1097"/>
      <c r="K52" s="247">
        <v>1658</v>
      </c>
      <c r="L52" s="255">
        <v>1630</v>
      </c>
      <c r="M52" s="255">
        <v>1655</v>
      </c>
      <c r="N52" s="255">
        <v>1643</v>
      </c>
      <c r="O52" s="263">
        <v>1618</v>
      </c>
      <c r="P52" s="103"/>
      <c r="Q52" s="103"/>
      <c r="R52" s="103"/>
      <c r="S52" s="103"/>
      <c r="T52" s="103"/>
      <c r="U52" s="103"/>
    </row>
    <row r="53" spans="1:21" ht="30.75" customHeight="1" x14ac:dyDescent="0.2">
      <c r="A53" s="103"/>
      <c r="B53" s="1100" t="s">
        <v>17</v>
      </c>
      <c r="C53" s="1101"/>
      <c r="D53" s="238"/>
      <c r="E53" s="1102" t="s">
        <v>59</v>
      </c>
      <c r="F53" s="1102"/>
      <c r="G53" s="1102"/>
      <c r="H53" s="1102"/>
      <c r="I53" s="1102"/>
      <c r="J53" s="1103"/>
      <c r="K53" s="248">
        <v>652</v>
      </c>
      <c r="L53" s="256">
        <v>686</v>
      </c>
      <c r="M53" s="256">
        <v>710</v>
      </c>
      <c r="N53" s="256">
        <v>685</v>
      </c>
      <c r="O53" s="264">
        <v>781</v>
      </c>
      <c r="P53" s="103"/>
      <c r="Q53" s="103"/>
      <c r="R53" s="103"/>
      <c r="S53" s="103"/>
      <c r="T53" s="103"/>
      <c r="U53" s="103"/>
    </row>
    <row r="54" spans="1:21" ht="24" customHeight="1" x14ac:dyDescent="0.25">
      <c r="A54" s="103"/>
      <c r="B54" s="227" t="s">
        <v>12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5">
      <c r="A55" s="103"/>
      <c r="B55" s="228" t="s">
        <v>7</v>
      </c>
      <c r="C55" s="233"/>
      <c r="D55" s="233"/>
      <c r="E55" s="233"/>
      <c r="F55" s="233"/>
      <c r="G55" s="233"/>
      <c r="H55" s="233"/>
      <c r="I55" s="233"/>
      <c r="J55" s="233"/>
      <c r="K55" s="249"/>
      <c r="L55" s="249"/>
      <c r="M55" s="249"/>
      <c r="N55" s="249"/>
      <c r="O55" s="265" t="s">
        <v>535</v>
      </c>
      <c r="P55" s="103"/>
      <c r="Q55" s="103"/>
      <c r="R55" s="103"/>
      <c r="S55" s="103"/>
      <c r="T55" s="103"/>
      <c r="U55" s="103"/>
    </row>
    <row r="56" spans="1:21" ht="31.5" customHeight="1" x14ac:dyDescent="0.25">
      <c r="A56" s="103"/>
      <c r="B56" s="229"/>
      <c r="C56" s="234"/>
      <c r="D56" s="234"/>
      <c r="E56" s="241"/>
      <c r="F56" s="241"/>
      <c r="G56" s="241"/>
      <c r="H56" s="241"/>
      <c r="I56" s="241"/>
      <c r="J56" s="244" t="s">
        <v>16</v>
      </c>
      <c r="K56" s="250" t="s">
        <v>537</v>
      </c>
      <c r="L56" s="257" t="s">
        <v>536</v>
      </c>
      <c r="M56" s="257" t="s">
        <v>538</v>
      </c>
      <c r="N56" s="257" t="s">
        <v>539</v>
      </c>
      <c r="O56" s="266" t="s">
        <v>540</v>
      </c>
      <c r="P56" s="103"/>
      <c r="Q56" s="103"/>
      <c r="R56" s="103"/>
      <c r="S56" s="103"/>
      <c r="T56" s="103"/>
      <c r="U56" s="103"/>
    </row>
    <row r="57" spans="1:21" ht="31.5" customHeight="1" x14ac:dyDescent="0.2">
      <c r="B57" s="1086" t="s">
        <v>54</v>
      </c>
      <c r="C57" s="1087"/>
      <c r="D57" s="1080" t="s">
        <v>61</v>
      </c>
      <c r="E57" s="1081"/>
      <c r="F57" s="1081"/>
      <c r="G57" s="1081"/>
      <c r="H57" s="1081"/>
      <c r="I57" s="1081"/>
      <c r="J57" s="1082"/>
      <c r="K57" s="251"/>
      <c r="L57" s="258"/>
      <c r="M57" s="258"/>
      <c r="N57" s="258"/>
      <c r="O57" s="267"/>
    </row>
    <row r="58" spans="1:21" ht="31.5" customHeight="1" x14ac:dyDescent="0.2">
      <c r="B58" s="1088"/>
      <c r="C58" s="1089"/>
      <c r="D58" s="1083" t="s">
        <v>64</v>
      </c>
      <c r="E58" s="1084"/>
      <c r="F58" s="1084"/>
      <c r="G58" s="1084"/>
      <c r="H58" s="1084"/>
      <c r="I58" s="1084"/>
      <c r="J58" s="1085"/>
      <c r="K58" s="252"/>
      <c r="L58" s="259"/>
      <c r="M58" s="259"/>
      <c r="N58" s="259"/>
      <c r="O58" s="268"/>
    </row>
    <row r="59" spans="1:21" ht="24" customHeight="1" x14ac:dyDescent="0.2">
      <c r="B59" s="230"/>
      <c r="C59" s="230"/>
      <c r="D59" s="239" t="s">
        <v>50</v>
      </c>
      <c r="E59" s="242"/>
      <c r="F59" s="242"/>
      <c r="G59" s="242"/>
      <c r="H59" s="242"/>
      <c r="I59" s="242"/>
      <c r="J59" s="242"/>
      <c r="K59" s="242"/>
      <c r="L59" s="242"/>
      <c r="M59" s="242"/>
      <c r="N59" s="242"/>
      <c r="O59" s="242"/>
    </row>
    <row r="60" spans="1:21" ht="24" customHeight="1" x14ac:dyDescent="0.2">
      <c r="B60" s="231"/>
      <c r="C60" s="231"/>
      <c r="D60" s="239" t="s">
        <v>44</v>
      </c>
      <c r="E60" s="242"/>
      <c r="F60" s="242"/>
      <c r="G60" s="242"/>
      <c r="H60" s="242"/>
      <c r="I60" s="242"/>
      <c r="J60" s="242"/>
      <c r="K60" s="242"/>
      <c r="L60" s="242"/>
      <c r="M60" s="242"/>
      <c r="N60" s="242"/>
      <c r="O60" s="242"/>
    </row>
    <row r="61" spans="1:21" ht="24" customHeight="1" x14ac:dyDescent="0.2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65AASwLJUSohizw8YekT+U0YZes7xwAsF446iAWv3RcUC2xZzlLhe6JKYWzA7IoaE4rkrUq52LJrzTrEOLqJfA==" saltValue="lkFLfu1vICLktgiyufQ3b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328125" style="50" customWidth="1"/>
    <col min="2" max="3" width="12.6328125" style="50" customWidth="1"/>
    <col min="4" max="4" width="11.6328125" style="50" customWidth="1"/>
    <col min="5" max="8" width="10.36328125" style="50" customWidth="1"/>
    <col min="9" max="13" width="16.36328125" style="50" customWidth="1"/>
    <col min="14" max="19" width="12.63281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24</v>
      </c>
    </row>
    <row r="40" spans="2:13" ht="27.75" customHeight="1" x14ac:dyDescent="0.25">
      <c r="B40" s="226" t="s">
        <v>28</v>
      </c>
      <c r="C40" s="232"/>
      <c r="D40" s="232"/>
      <c r="E40" s="240"/>
      <c r="F40" s="240"/>
      <c r="G40" s="240"/>
      <c r="H40" s="243" t="s">
        <v>16</v>
      </c>
      <c r="I40" s="245" t="s">
        <v>528</v>
      </c>
      <c r="J40" s="253" t="s">
        <v>529</v>
      </c>
      <c r="K40" s="253" t="s">
        <v>447</v>
      </c>
      <c r="L40" s="253" t="s">
        <v>530</v>
      </c>
      <c r="M40" s="274" t="s">
        <v>531</v>
      </c>
    </row>
    <row r="41" spans="2:13" ht="27.75" customHeight="1" x14ac:dyDescent="0.2">
      <c r="B41" s="1090" t="s">
        <v>39</v>
      </c>
      <c r="C41" s="1091"/>
      <c r="D41" s="235"/>
      <c r="E41" s="1115" t="s">
        <v>65</v>
      </c>
      <c r="F41" s="1115"/>
      <c r="G41" s="1115"/>
      <c r="H41" s="1116"/>
      <c r="I41" s="246">
        <v>14948</v>
      </c>
      <c r="J41" s="254">
        <v>14415</v>
      </c>
      <c r="K41" s="254">
        <v>13756</v>
      </c>
      <c r="L41" s="254">
        <v>13307</v>
      </c>
      <c r="M41" s="262">
        <v>13014</v>
      </c>
    </row>
    <row r="42" spans="2:13" ht="27.75" customHeight="1" x14ac:dyDescent="0.2">
      <c r="B42" s="1092"/>
      <c r="C42" s="1093"/>
      <c r="D42" s="236"/>
      <c r="E42" s="1106" t="s">
        <v>72</v>
      </c>
      <c r="F42" s="1106"/>
      <c r="G42" s="1106"/>
      <c r="H42" s="1107"/>
      <c r="I42" s="247" t="s">
        <v>208</v>
      </c>
      <c r="J42" s="255" t="s">
        <v>208</v>
      </c>
      <c r="K42" s="255" t="s">
        <v>208</v>
      </c>
      <c r="L42" s="255" t="s">
        <v>208</v>
      </c>
      <c r="M42" s="263" t="s">
        <v>208</v>
      </c>
    </row>
    <row r="43" spans="2:13" ht="27.75" customHeight="1" x14ac:dyDescent="0.2">
      <c r="B43" s="1092"/>
      <c r="C43" s="1093"/>
      <c r="D43" s="236"/>
      <c r="E43" s="1106" t="s">
        <v>73</v>
      </c>
      <c r="F43" s="1106"/>
      <c r="G43" s="1106"/>
      <c r="H43" s="1107"/>
      <c r="I43" s="247">
        <v>7088</v>
      </c>
      <c r="J43" s="255">
        <v>7383</v>
      </c>
      <c r="K43" s="255">
        <v>7767</v>
      </c>
      <c r="L43" s="255">
        <v>7827</v>
      </c>
      <c r="M43" s="263">
        <v>7795</v>
      </c>
    </row>
    <row r="44" spans="2:13" ht="27.75" customHeight="1" x14ac:dyDescent="0.2">
      <c r="B44" s="1092"/>
      <c r="C44" s="1093"/>
      <c r="D44" s="236"/>
      <c r="E44" s="1106" t="s">
        <v>75</v>
      </c>
      <c r="F44" s="1106"/>
      <c r="G44" s="1106"/>
      <c r="H44" s="1107"/>
      <c r="I44" s="247">
        <v>1106</v>
      </c>
      <c r="J44" s="255">
        <v>874</v>
      </c>
      <c r="K44" s="255">
        <v>642</v>
      </c>
      <c r="L44" s="255">
        <v>404</v>
      </c>
      <c r="M44" s="263">
        <v>161</v>
      </c>
    </row>
    <row r="45" spans="2:13" ht="27.75" customHeight="1" x14ac:dyDescent="0.2">
      <c r="B45" s="1092"/>
      <c r="C45" s="1093"/>
      <c r="D45" s="236"/>
      <c r="E45" s="1106" t="s">
        <v>77</v>
      </c>
      <c r="F45" s="1106"/>
      <c r="G45" s="1106"/>
      <c r="H45" s="1107"/>
      <c r="I45" s="247">
        <v>3975</v>
      </c>
      <c r="J45" s="255">
        <v>3939</v>
      </c>
      <c r="K45" s="255">
        <v>3876</v>
      </c>
      <c r="L45" s="255">
        <v>3716</v>
      </c>
      <c r="M45" s="263">
        <v>3678</v>
      </c>
    </row>
    <row r="46" spans="2:13" ht="27.75" customHeight="1" x14ac:dyDescent="0.2">
      <c r="B46" s="1092"/>
      <c r="C46" s="1093"/>
      <c r="D46" s="237"/>
      <c r="E46" s="1106" t="s">
        <v>76</v>
      </c>
      <c r="F46" s="1106"/>
      <c r="G46" s="1106"/>
      <c r="H46" s="1107"/>
      <c r="I46" s="247" t="s">
        <v>208</v>
      </c>
      <c r="J46" s="255" t="s">
        <v>208</v>
      </c>
      <c r="K46" s="255">
        <v>322</v>
      </c>
      <c r="L46" s="255">
        <v>420</v>
      </c>
      <c r="M46" s="263">
        <v>550</v>
      </c>
    </row>
    <row r="47" spans="2:13" ht="27.75" customHeight="1" x14ac:dyDescent="0.2">
      <c r="B47" s="1092"/>
      <c r="C47" s="1093"/>
      <c r="D47" s="270"/>
      <c r="E47" s="1112" t="s">
        <v>80</v>
      </c>
      <c r="F47" s="1113"/>
      <c r="G47" s="1113"/>
      <c r="H47" s="1114"/>
      <c r="I47" s="247" t="s">
        <v>208</v>
      </c>
      <c r="J47" s="255" t="s">
        <v>208</v>
      </c>
      <c r="K47" s="255" t="s">
        <v>208</v>
      </c>
      <c r="L47" s="255" t="s">
        <v>208</v>
      </c>
      <c r="M47" s="263" t="s">
        <v>208</v>
      </c>
    </row>
    <row r="48" spans="2:13" ht="27.75" customHeight="1" x14ac:dyDescent="0.2">
      <c r="B48" s="1092"/>
      <c r="C48" s="1093"/>
      <c r="D48" s="236"/>
      <c r="E48" s="1106" t="s">
        <v>84</v>
      </c>
      <c r="F48" s="1106"/>
      <c r="G48" s="1106"/>
      <c r="H48" s="1107"/>
      <c r="I48" s="247" t="s">
        <v>208</v>
      </c>
      <c r="J48" s="255" t="s">
        <v>208</v>
      </c>
      <c r="K48" s="255" t="s">
        <v>208</v>
      </c>
      <c r="L48" s="255" t="s">
        <v>208</v>
      </c>
      <c r="M48" s="263" t="s">
        <v>208</v>
      </c>
    </row>
    <row r="49" spans="2:13" ht="27.75" customHeight="1" x14ac:dyDescent="0.2">
      <c r="B49" s="1094"/>
      <c r="C49" s="1095"/>
      <c r="D49" s="236"/>
      <c r="E49" s="1106" t="s">
        <v>91</v>
      </c>
      <c r="F49" s="1106"/>
      <c r="G49" s="1106"/>
      <c r="H49" s="1107"/>
      <c r="I49" s="247" t="s">
        <v>208</v>
      </c>
      <c r="J49" s="255" t="s">
        <v>208</v>
      </c>
      <c r="K49" s="255" t="s">
        <v>208</v>
      </c>
      <c r="L49" s="255" t="s">
        <v>208</v>
      </c>
      <c r="M49" s="263" t="s">
        <v>208</v>
      </c>
    </row>
    <row r="50" spans="2:13" ht="27.75" customHeight="1" x14ac:dyDescent="0.2">
      <c r="B50" s="1110" t="s">
        <v>93</v>
      </c>
      <c r="C50" s="1111"/>
      <c r="D50" s="271"/>
      <c r="E50" s="1106" t="s">
        <v>95</v>
      </c>
      <c r="F50" s="1106"/>
      <c r="G50" s="1106"/>
      <c r="H50" s="1107"/>
      <c r="I50" s="247">
        <v>5899</v>
      </c>
      <c r="J50" s="255">
        <v>5244</v>
      </c>
      <c r="K50" s="255">
        <v>4861</v>
      </c>
      <c r="L50" s="255">
        <v>4421</v>
      </c>
      <c r="M50" s="263">
        <v>4310</v>
      </c>
    </row>
    <row r="51" spans="2:13" ht="27.75" customHeight="1" x14ac:dyDescent="0.2">
      <c r="B51" s="1092"/>
      <c r="C51" s="1093"/>
      <c r="D51" s="236"/>
      <c r="E51" s="1106" t="s">
        <v>98</v>
      </c>
      <c r="F51" s="1106"/>
      <c r="G51" s="1106"/>
      <c r="H51" s="1107"/>
      <c r="I51" s="247">
        <v>1659</v>
      </c>
      <c r="J51" s="255">
        <v>1680</v>
      </c>
      <c r="K51" s="255">
        <v>1670</v>
      </c>
      <c r="L51" s="255">
        <v>1743</v>
      </c>
      <c r="M51" s="263">
        <v>1724</v>
      </c>
    </row>
    <row r="52" spans="2:13" ht="27.75" customHeight="1" x14ac:dyDescent="0.2">
      <c r="B52" s="1094"/>
      <c r="C52" s="1095"/>
      <c r="D52" s="236"/>
      <c r="E52" s="1106" t="s">
        <v>47</v>
      </c>
      <c r="F52" s="1106"/>
      <c r="G52" s="1106"/>
      <c r="H52" s="1107"/>
      <c r="I52" s="247">
        <v>16219</v>
      </c>
      <c r="J52" s="255">
        <v>15857</v>
      </c>
      <c r="K52" s="255">
        <v>15315</v>
      </c>
      <c r="L52" s="255">
        <v>15009</v>
      </c>
      <c r="M52" s="263">
        <v>14964</v>
      </c>
    </row>
    <row r="53" spans="2:13" ht="27.75" customHeight="1" x14ac:dyDescent="0.2">
      <c r="B53" s="1100" t="s">
        <v>17</v>
      </c>
      <c r="C53" s="1101"/>
      <c r="D53" s="238"/>
      <c r="E53" s="1108" t="s">
        <v>100</v>
      </c>
      <c r="F53" s="1108"/>
      <c r="G53" s="1108"/>
      <c r="H53" s="1109"/>
      <c r="I53" s="248">
        <v>3339</v>
      </c>
      <c r="J53" s="256">
        <v>3830</v>
      </c>
      <c r="K53" s="256">
        <v>4517</v>
      </c>
      <c r="L53" s="256">
        <v>4500</v>
      </c>
      <c r="M53" s="264">
        <v>4200</v>
      </c>
    </row>
    <row r="54" spans="2:13" ht="27.75" customHeight="1" x14ac:dyDescent="0.25">
      <c r="B54" s="269" t="s">
        <v>34</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XY+9L7+tfRIEYRU4BbJeI0gU/sVSE3OYF5VqfBrYVdgDf37Rl6rglAByVgYNILun/wMLAp09JIqNlIRJQOpw/Q==" saltValue="tmqF32Rg3MmerJQ0vER3+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0" customWidth="1"/>
    <col min="2" max="2" width="16.36328125" style="50" customWidth="1"/>
    <col min="3" max="5" width="26.26953125" style="50" customWidth="1"/>
    <col min="6" max="8" width="24.26953125" style="50" customWidth="1"/>
    <col min="9" max="14" width="26" style="50" customWidth="1"/>
    <col min="15" max="15" width="6.08984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3"/>
      <c r="C53" s="103"/>
      <c r="D53" s="103"/>
      <c r="E53" s="103"/>
      <c r="F53" s="103"/>
      <c r="G53" s="103"/>
      <c r="H53" s="290" t="s">
        <v>96</v>
      </c>
    </row>
    <row r="54" spans="2:8" ht="29.25" customHeight="1" x14ac:dyDescent="0.3">
      <c r="B54" s="275" t="s">
        <v>8</v>
      </c>
      <c r="C54" s="281"/>
      <c r="D54" s="281"/>
      <c r="E54" s="282" t="s">
        <v>16</v>
      </c>
      <c r="F54" s="283" t="s">
        <v>447</v>
      </c>
      <c r="G54" s="283" t="s">
        <v>530</v>
      </c>
      <c r="H54" s="291" t="s">
        <v>531</v>
      </c>
    </row>
    <row r="55" spans="2:8" ht="52.5" customHeight="1" x14ac:dyDescent="0.2">
      <c r="B55" s="276"/>
      <c r="C55" s="1125" t="s">
        <v>104</v>
      </c>
      <c r="D55" s="1125"/>
      <c r="E55" s="1126"/>
      <c r="F55" s="284">
        <v>1734</v>
      </c>
      <c r="G55" s="284">
        <v>1542</v>
      </c>
      <c r="H55" s="292">
        <v>1642</v>
      </c>
    </row>
    <row r="56" spans="2:8" ht="52.5" customHeight="1" x14ac:dyDescent="0.2">
      <c r="B56" s="277"/>
      <c r="C56" s="1127" t="s">
        <v>107</v>
      </c>
      <c r="D56" s="1127"/>
      <c r="E56" s="1128"/>
      <c r="F56" s="285">
        <v>428</v>
      </c>
      <c r="G56" s="285">
        <v>429</v>
      </c>
      <c r="H56" s="293">
        <v>429</v>
      </c>
    </row>
    <row r="57" spans="2:8" ht="53.25" customHeight="1" x14ac:dyDescent="0.2">
      <c r="B57" s="277"/>
      <c r="C57" s="1129" t="s">
        <v>69</v>
      </c>
      <c r="D57" s="1129"/>
      <c r="E57" s="1130"/>
      <c r="F57" s="286">
        <v>2643</v>
      </c>
      <c r="G57" s="286">
        <v>2346</v>
      </c>
      <c r="H57" s="294">
        <v>2139</v>
      </c>
    </row>
    <row r="58" spans="2:8" ht="45.75" customHeight="1" x14ac:dyDescent="0.2">
      <c r="B58" s="278"/>
      <c r="C58" s="1117" t="s">
        <v>546</v>
      </c>
      <c r="D58" s="1118"/>
      <c r="E58" s="1119"/>
      <c r="F58" s="287">
        <v>638</v>
      </c>
      <c r="G58" s="287">
        <v>595</v>
      </c>
      <c r="H58" s="295">
        <v>595</v>
      </c>
    </row>
    <row r="59" spans="2:8" ht="45.75" customHeight="1" x14ac:dyDescent="0.2">
      <c r="B59" s="278"/>
      <c r="C59" s="1117" t="s">
        <v>402</v>
      </c>
      <c r="D59" s="1118"/>
      <c r="E59" s="1119"/>
      <c r="F59" s="287">
        <v>804</v>
      </c>
      <c r="G59" s="287">
        <v>689</v>
      </c>
      <c r="H59" s="295">
        <v>488</v>
      </c>
    </row>
    <row r="60" spans="2:8" ht="45.75" customHeight="1" x14ac:dyDescent="0.2">
      <c r="B60" s="278"/>
      <c r="C60" s="1117" t="s">
        <v>547</v>
      </c>
      <c r="D60" s="1118"/>
      <c r="E60" s="1119"/>
      <c r="F60" s="287">
        <v>251</v>
      </c>
      <c r="G60" s="287">
        <v>251</v>
      </c>
      <c r="H60" s="295">
        <v>245</v>
      </c>
    </row>
    <row r="61" spans="2:8" ht="45.75" customHeight="1" x14ac:dyDescent="0.2">
      <c r="B61" s="278"/>
      <c r="C61" s="1117" t="s">
        <v>548</v>
      </c>
      <c r="D61" s="1118"/>
      <c r="E61" s="1119"/>
      <c r="F61" s="287">
        <v>237</v>
      </c>
      <c r="G61" s="287">
        <v>232</v>
      </c>
      <c r="H61" s="295">
        <v>232</v>
      </c>
    </row>
    <row r="62" spans="2:8" ht="45.75" customHeight="1" x14ac:dyDescent="0.2">
      <c r="B62" s="279"/>
      <c r="C62" s="1120" t="s">
        <v>549</v>
      </c>
      <c r="D62" s="1121"/>
      <c r="E62" s="1122"/>
      <c r="F62" s="288">
        <v>178</v>
      </c>
      <c r="G62" s="288">
        <v>147</v>
      </c>
      <c r="H62" s="296">
        <v>136</v>
      </c>
    </row>
    <row r="63" spans="2:8" ht="52.5" customHeight="1" x14ac:dyDescent="0.2">
      <c r="B63" s="280"/>
      <c r="C63" s="1123" t="s">
        <v>110</v>
      </c>
      <c r="D63" s="1123"/>
      <c r="E63" s="1124"/>
      <c r="F63" s="289">
        <v>4806</v>
      </c>
      <c r="G63" s="289">
        <v>4317</v>
      </c>
      <c r="H63" s="297">
        <v>4210</v>
      </c>
    </row>
    <row r="64" spans="2:8" ht="15" customHeight="1" x14ac:dyDescent="0.2"/>
  </sheetData>
  <sheetProtection algorithmName="SHA-512" hashValue="xiTBFlrF1ZLYfWTzIP7RtByXcCT/wxo0q8owSEIPXcvGk/8LZXy1eYEi17cz62yu1G6TvGy809KrXOs8Gu6HvQ==" saltValue="maOrW/L+TkKtXl6eaTqWC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23" customWidth="1"/>
    <col min="2" max="107" width="2.453125" style="323" customWidth="1"/>
    <col min="108" max="108" width="6.08984375" style="333" customWidth="1"/>
    <col min="109" max="109" width="5.90625" style="332" customWidth="1"/>
    <col min="110" max="110" width="19.08984375" style="323" hidden="1"/>
    <col min="111" max="115" width="12.6328125" style="323" hidden="1"/>
    <col min="116" max="349" width="8.6328125" style="323" hidden="1"/>
    <col min="350" max="355" width="14.90625" style="323" hidden="1"/>
    <col min="356" max="357" width="15.90625" style="323" hidden="1"/>
    <col min="358" max="363" width="16.08984375" style="323" hidden="1"/>
    <col min="364" max="364" width="6.08984375" style="323" hidden="1"/>
    <col min="365" max="365" width="3" style="323" hidden="1"/>
    <col min="366" max="605" width="8.6328125" style="323" hidden="1"/>
    <col min="606" max="611" width="14.90625" style="323" hidden="1"/>
    <col min="612" max="613" width="15.90625" style="323" hidden="1"/>
    <col min="614" max="619" width="16.08984375" style="323" hidden="1"/>
    <col min="620" max="620" width="6.08984375" style="323" hidden="1"/>
    <col min="621" max="621" width="3" style="323" hidden="1"/>
    <col min="622" max="861" width="8.6328125" style="323" hidden="1"/>
    <col min="862" max="867" width="14.90625" style="323" hidden="1"/>
    <col min="868" max="869" width="15.90625" style="323" hidden="1"/>
    <col min="870" max="875" width="16.08984375" style="323" hidden="1"/>
    <col min="876" max="876" width="6.08984375" style="323" hidden="1"/>
    <col min="877" max="877" width="3" style="323" hidden="1"/>
    <col min="878" max="1117" width="8.6328125" style="323" hidden="1"/>
    <col min="1118" max="1123" width="14.90625" style="323" hidden="1"/>
    <col min="1124" max="1125" width="15.90625" style="323" hidden="1"/>
    <col min="1126" max="1131" width="16.08984375" style="323" hidden="1"/>
    <col min="1132" max="1132" width="6.08984375" style="323" hidden="1"/>
    <col min="1133" max="1133" width="3" style="323" hidden="1"/>
    <col min="1134" max="1373" width="8.6328125" style="323" hidden="1"/>
    <col min="1374" max="1379" width="14.90625" style="323" hidden="1"/>
    <col min="1380" max="1381" width="15.90625" style="323" hidden="1"/>
    <col min="1382" max="1387" width="16.08984375" style="323" hidden="1"/>
    <col min="1388" max="1388" width="6.08984375" style="323" hidden="1"/>
    <col min="1389" max="1389" width="3" style="323" hidden="1"/>
    <col min="1390" max="1629" width="8.6328125" style="323" hidden="1"/>
    <col min="1630" max="1635" width="14.90625" style="323" hidden="1"/>
    <col min="1636" max="1637" width="15.90625" style="323" hidden="1"/>
    <col min="1638" max="1643" width="16.08984375" style="323" hidden="1"/>
    <col min="1644" max="1644" width="6.08984375" style="323" hidden="1"/>
    <col min="1645" max="1645" width="3" style="323" hidden="1"/>
    <col min="1646" max="1885" width="8.6328125" style="323" hidden="1"/>
    <col min="1886" max="1891" width="14.90625" style="323" hidden="1"/>
    <col min="1892" max="1893" width="15.90625" style="323" hidden="1"/>
    <col min="1894" max="1899" width="16.08984375" style="323" hidden="1"/>
    <col min="1900" max="1900" width="6.08984375" style="323" hidden="1"/>
    <col min="1901" max="1901" width="3" style="323" hidden="1"/>
    <col min="1902" max="2141" width="8.6328125" style="323" hidden="1"/>
    <col min="2142" max="2147" width="14.90625" style="323" hidden="1"/>
    <col min="2148" max="2149" width="15.90625" style="323" hidden="1"/>
    <col min="2150" max="2155" width="16.08984375" style="323" hidden="1"/>
    <col min="2156" max="2156" width="6.08984375" style="323" hidden="1"/>
    <col min="2157" max="2157" width="3" style="323" hidden="1"/>
    <col min="2158" max="2397" width="8.6328125" style="323" hidden="1"/>
    <col min="2398" max="2403" width="14.90625" style="323" hidden="1"/>
    <col min="2404" max="2405" width="15.90625" style="323" hidden="1"/>
    <col min="2406" max="2411" width="16.08984375" style="323" hidden="1"/>
    <col min="2412" max="2412" width="6.08984375" style="323" hidden="1"/>
    <col min="2413" max="2413" width="3" style="323" hidden="1"/>
    <col min="2414" max="2653" width="8.6328125" style="323" hidden="1"/>
    <col min="2654" max="2659" width="14.90625" style="323" hidden="1"/>
    <col min="2660" max="2661" width="15.90625" style="323" hidden="1"/>
    <col min="2662" max="2667" width="16.08984375" style="323" hidden="1"/>
    <col min="2668" max="2668" width="6.08984375" style="323" hidden="1"/>
    <col min="2669" max="2669" width="3" style="323" hidden="1"/>
    <col min="2670" max="2909" width="8.6328125" style="323" hidden="1"/>
    <col min="2910" max="2915" width="14.90625" style="323" hidden="1"/>
    <col min="2916" max="2917" width="15.90625" style="323" hidden="1"/>
    <col min="2918" max="2923" width="16.08984375" style="323" hidden="1"/>
    <col min="2924" max="2924" width="6.08984375" style="323" hidden="1"/>
    <col min="2925" max="2925" width="3" style="323" hidden="1"/>
    <col min="2926" max="3165" width="8.6328125" style="323" hidden="1"/>
    <col min="3166" max="3171" width="14.90625" style="323" hidden="1"/>
    <col min="3172" max="3173" width="15.90625" style="323" hidden="1"/>
    <col min="3174" max="3179" width="16.08984375" style="323" hidden="1"/>
    <col min="3180" max="3180" width="6.08984375" style="323" hidden="1"/>
    <col min="3181" max="3181" width="3" style="323" hidden="1"/>
    <col min="3182" max="3421" width="8.6328125" style="323" hidden="1"/>
    <col min="3422" max="3427" width="14.90625" style="323" hidden="1"/>
    <col min="3428" max="3429" width="15.90625" style="323" hidden="1"/>
    <col min="3430" max="3435" width="16.08984375" style="323" hidden="1"/>
    <col min="3436" max="3436" width="6.08984375" style="323" hidden="1"/>
    <col min="3437" max="3437" width="3" style="323" hidden="1"/>
    <col min="3438" max="3677" width="8.6328125" style="323" hidden="1"/>
    <col min="3678" max="3683" width="14.90625" style="323" hidden="1"/>
    <col min="3684" max="3685" width="15.90625" style="323" hidden="1"/>
    <col min="3686" max="3691" width="16.08984375" style="323" hidden="1"/>
    <col min="3692" max="3692" width="6.08984375" style="323" hidden="1"/>
    <col min="3693" max="3693" width="3" style="323" hidden="1"/>
    <col min="3694" max="3933" width="8.6328125" style="323" hidden="1"/>
    <col min="3934" max="3939" width="14.90625" style="323" hidden="1"/>
    <col min="3940" max="3941" width="15.90625" style="323" hidden="1"/>
    <col min="3942" max="3947" width="16.08984375" style="323" hidden="1"/>
    <col min="3948" max="3948" width="6.08984375" style="323" hidden="1"/>
    <col min="3949" max="3949" width="3" style="323" hidden="1"/>
    <col min="3950" max="4189" width="8.6328125" style="323" hidden="1"/>
    <col min="4190" max="4195" width="14.90625" style="323" hidden="1"/>
    <col min="4196" max="4197" width="15.90625" style="323" hidden="1"/>
    <col min="4198" max="4203" width="16.08984375" style="323" hidden="1"/>
    <col min="4204" max="4204" width="6.08984375" style="323" hidden="1"/>
    <col min="4205" max="4205" width="3" style="323" hidden="1"/>
    <col min="4206" max="4445" width="8.6328125" style="323" hidden="1"/>
    <col min="4446" max="4451" width="14.90625" style="323" hidden="1"/>
    <col min="4452" max="4453" width="15.90625" style="323" hidden="1"/>
    <col min="4454" max="4459" width="16.08984375" style="323" hidden="1"/>
    <col min="4460" max="4460" width="6.08984375" style="323" hidden="1"/>
    <col min="4461" max="4461" width="3" style="323" hidden="1"/>
    <col min="4462" max="4701" width="8.6328125" style="323" hidden="1"/>
    <col min="4702" max="4707" width="14.90625" style="323" hidden="1"/>
    <col min="4708" max="4709" width="15.90625" style="323" hidden="1"/>
    <col min="4710" max="4715" width="16.08984375" style="323" hidden="1"/>
    <col min="4716" max="4716" width="6.08984375" style="323" hidden="1"/>
    <col min="4717" max="4717" width="3" style="323" hidden="1"/>
    <col min="4718" max="4957" width="8.6328125" style="323" hidden="1"/>
    <col min="4958" max="4963" width="14.90625" style="323" hidden="1"/>
    <col min="4964" max="4965" width="15.90625" style="323" hidden="1"/>
    <col min="4966" max="4971" width="16.08984375" style="323" hidden="1"/>
    <col min="4972" max="4972" width="6.08984375" style="323" hidden="1"/>
    <col min="4973" max="4973" width="3" style="323" hidden="1"/>
    <col min="4974" max="5213" width="8.6328125" style="323" hidden="1"/>
    <col min="5214" max="5219" width="14.90625" style="323" hidden="1"/>
    <col min="5220" max="5221" width="15.90625" style="323" hidden="1"/>
    <col min="5222" max="5227" width="16.08984375" style="323" hidden="1"/>
    <col min="5228" max="5228" width="6.08984375" style="323" hidden="1"/>
    <col min="5229" max="5229" width="3" style="323" hidden="1"/>
    <col min="5230" max="5469" width="8.6328125" style="323" hidden="1"/>
    <col min="5470" max="5475" width="14.90625" style="323" hidden="1"/>
    <col min="5476" max="5477" width="15.90625" style="323" hidden="1"/>
    <col min="5478" max="5483" width="16.08984375" style="323" hidden="1"/>
    <col min="5484" max="5484" width="6.08984375" style="323" hidden="1"/>
    <col min="5485" max="5485" width="3" style="323" hidden="1"/>
    <col min="5486" max="5725" width="8.6328125" style="323" hidden="1"/>
    <col min="5726" max="5731" width="14.90625" style="323" hidden="1"/>
    <col min="5732" max="5733" width="15.90625" style="323" hidden="1"/>
    <col min="5734" max="5739" width="16.08984375" style="323" hidden="1"/>
    <col min="5740" max="5740" width="6.08984375" style="323" hidden="1"/>
    <col min="5741" max="5741" width="3" style="323" hidden="1"/>
    <col min="5742" max="5981" width="8.6328125" style="323" hidden="1"/>
    <col min="5982" max="5987" width="14.90625" style="323" hidden="1"/>
    <col min="5988" max="5989" width="15.90625" style="323" hidden="1"/>
    <col min="5990" max="5995" width="16.08984375" style="323" hidden="1"/>
    <col min="5996" max="5996" width="6.08984375" style="323" hidden="1"/>
    <col min="5997" max="5997" width="3" style="323" hidden="1"/>
    <col min="5998" max="6237" width="8.6328125" style="323" hidden="1"/>
    <col min="6238" max="6243" width="14.90625" style="323" hidden="1"/>
    <col min="6244" max="6245" width="15.90625" style="323" hidden="1"/>
    <col min="6246" max="6251" width="16.08984375" style="323" hidden="1"/>
    <col min="6252" max="6252" width="6.08984375" style="323" hidden="1"/>
    <col min="6253" max="6253" width="3" style="323" hidden="1"/>
    <col min="6254" max="6493" width="8.6328125" style="323" hidden="1"/>
    <col min="6494" max="6499" width="14.90625" style="323" hidden="1"/>
    <col min="6500" max="6501" width="15.90625" style="323" hidden="1"/>
    <col min="6502" max="6507" width="16.08984375" style="323" hidden="1"/>
    <col min="6508" max="6508" width="6.08984375" style="323" hidden="1"/>
    <col min="6509" max="6509" width="3" style="323" hidden="1"/>
    <col min="6510" max="6749" width="8.6328125" style="323" hidden="1"/>
    <col min="6750" max="6755" width="14.90625" style="323" hidden="1"/>
    <col min="6756" max="6757" width="15.90625" style="323" hidden="1"/>
    <col min="6758" max="6763" width="16.08984375" style="323" hidden="1"/>
    <col min="6764" max="6764" width="6.08984375" style="323" hidden="1"/>
    <col min="6765" max="6765" width="3" style="323" hidden="1"/>
    <col min="6766" max="7005" width="8.6328125" style="323" hidden="1"/>
    <col min="7006" max="7011" width="14.90625" style="323" hidden="1"/>
    <col min="7012" max="7013" width="15.90625" style="323" hidden="1"/>
    <col min="7014" max="7019" width="16.08984375" style="323" hidden="1"/>
    <col min="7020" max="7020" width="6.08984375" style="323" hidden="1"/>
    <col min="7021" max="7021" width="3" style="323" hidden="1"/>
    <col min="7022" max="7261" width="8.6328125" style="323" hidden="1"/>
    <col min="7262" max="7267" width="14.90625" style="323" hidden="1"/>
    <col min="7268" max="7269" width="15.90625" style="323" hidden="1"/>
    <col min="7270" max="7275" width="16.08984375" style="323" hidden="1"/>
    <col min="7276" max="7276" width="6.08984375" style="323" hidden="1"/>
    <col min="7277" max="7277" width="3" style="323" hidden="1"/>
    <col min="7278" max="7517" width="8.6328125" style="323" hidden="1"/>
    <col min="7518" max="7523" width="14.90625" style="323" hidden="1"/>
    <col min="7524" max="7525" width="15.90625" style="323" hidden="1"/>
    <col min="7526" max="7531" width="16.08984375" style="323" hidden="1"/>
    <col min="7532" max="7532" width="6.08984375" style="323" hidden="1"/>
    <col min="7533" max="7533" width="3" style="323" hidden="1"/>
    <col min="7534" max="7773" width="8.6328125" style="323" hidden="1"/>
    <col min="7774" max="7779" width="14.90625" style="323" hidden="1"/>
    <col min="7780" max="7781" width="15.90625" style="323" hidden="1"/>
    <col min="7782" max="7787" width="16.08984375" style="323" hidden="1"/>
    <col min="7788" max="7788" width="6.08984375" style="323" hidden="1"/>
    <col min="7789" max="7789" width="3" style="323" hidden="1"/>
    <col min="7790" max="8029" width="8.6328125" style="323" hidden="1"/>
    <col min="8030" max="8035" width="14.90625" style="323" hidden="1"/>
    <col min="8036" max="8037" width="15.90625" style="323" hidden="1"/>
    <col min="8038" max="8043" width="16.08984375" style="323" hidden="1"/>
    <col min="8044" max="8044" width="6.08984375" style="323" hidden="1"/>
    <col min="8045" max="8045" width="3" style="323" hidden="1"/>
    <col min="8046" max="8285" width="8.6328125" style="323" hidden="1"/>
    <col min="8286" max="8291" width="14.90625" style="323" hidden="1"/>
    <col min="8292" max="8293" width="15.90625" style="323" hidden="1"/>
    <col min="8294" max="8299" width="16.08984375" style="323" hidden="1"/>
    <col min="8300" max="8300" width="6.08984375" style="323" hidden="1"/>
    <col min="8301" max="8301" width="3" style="323" hidden="1"/>
    <col min="8302" max="8541" width="8.6328125" style="323" hidden="1"/>
    <col min="8542" max="8547" width="14.90625" style="323" hidden="1"/>
    <col min="8548" max="8549" width="15.90625" style="323" hidden="1"/>
    <col min="8550" max="8555" width="16.08984375" style="323" hidden="1"/>
    <col min="8556" max="8556" width="6.08984375" style="323" hidden="1"/>
    <col min="8557" max="8557" width="3" style="323" hidden="1"/>
    <col min="8558" max="8797" width="8.6328125" style="323" hidden="1"/>
    <col min="8798" max="8803" width="14.90625" style="323" hidden="1"/>
    <col min="8804" max="8805" width="15.90625" style="323" hidden="1"/>
    <col min="8806" max="8811" width="16.08984375" style="323" hidden="1"/>
    <col min="8812" max="8812" width="6.08984375" style="323" hidden="1"/>
    <col min="8813" max="8813" width="3" style="323" hidden="1"/>
    <col min="8814" max="9053" width="8.6328125" style="323" hidden="1"/>
    <col min="9054" max="9059" width="14.90625" style="323" hidden="1"/>
    <col min="9060" max="9061" width="15.90625" style="323" hidden="1"/>
    <col min="9062" max="9067" width="16.08984375" style="323" hidden="1"/>
    <col min="9068" max="9068" width="6.08984375" style="323" hidden="1"/>
    <col min="9069" max="9069" width="3" style="323" hidden="1"/>
    <col min="9070" max="9309" width="8.6328125" style="323" hidden="1"/>
    <col min="9310" max="9315" width="14.90625" style="323" hidden="1"/>
    <col min="9316" max="9317" width="15.90625" style="323" hidden="1"/>
    <col min="9318" max="9323" width="16.08984375" style="323" hidden="1"/>
    <col min="9324" max="9324" width="6.08984375" style="323" hidden="1"/>
    <col min="9325" max="9325" width="3" style="323" hidden="1"/>
    <col min="9326" max="9565" width="8.6328125" style="323" hidden="1"/>
    <col min="9566" max="9571" width="14.90625" style="323" hidden="1"/>
    <col min="9572" max="9573" width="15.90625" style="323" hidden="1"/>
    <col min="9574" max="9579" width="16.08984375" style="323" hidden="1"/>
    <col min="9580" max="9580" width="6.08984375" style="323" hidden="1"/>
    <col min="9581" max="9581" width="3" style="323" hidden="1"/>
    <col min="9582" max="9821" width="8.6328125" style="323" hidden="1"/>
    <col min="9822" max="9827" width="14.90625" style="323" hidden="1"/>
    <col min="9828" max="9829" width="15.90625" style="323" hidden="1"/>
    <col min="9830" max="9835" width="16.08984375" style="323" hidden="1"/>
    <col min="9836" max="9836" width="6.08984375" style="323" hidden="1"/>
    <col min="9837" max="9837" width="3" style="323" hidden="1"/>
    <col min="9838" max="10077" width="8.6328125" style="323" hidden="1"/>
    <col min="10078" max="10083" width="14.90625" style="323" hidden="1"/>
    <col min="10084" max="10085" width="15.90625" style="323" hidden="1"/>
    <col min="10086" max="10091" width="16.08984375" style="323" hidden="1"/>
    <col min="10092" max="10092" width="6.08984375" style="323" hidden="1"/>
    <col min="10093" max="10093" width="3" style="323" hidden="1"/>
    <col min="10094" max="10333" width="8.6328125" style="323" hidden="1"/>
    <col min="10334" max="10339" width="14.90625" style="323" hidden="1"/>
    <col min="10340" max="10341" width="15.90625" style="323" hidden="1"/>
    <col min="10342" max="10347" width="16.08984375" style="323" hidden="1"/>
    <col min="10348" max="10348" width="6.08984375" style="323" hidden="1"/>
    <col min="10349" max="10349" width="3" style="323" hidden="1"/>
    <col min="10350" max="10589" width="8.6328125" style="323" hidden="1"/>
    <col min="10590" max="10595" width="14.90625" style="323" hidden="1"/>
    <col min="10596" max="10597" width="15.90625" style="323" hidden="1"/>
    <col min="10598" max="10603" width="16.08984375" style="323" hidden="1"/>
    <col min="10604" max="10604" width="6.08984375" style="323" hidden="1"/>
    <col min="10605" max="10605" width="3" style="323" hidden="1"/>
    <col min="10606" max="10845" width="8.6328125" style="323" hidden="1"/>
    <col min="10846" max="10851" width="14.90625" style="323" hidden="1"/>
    <col min="10852" max="10853" width="15.90625" style="323" hidden="1"/>
    <col min="10854" max="10859" width="16.08984375" style="323" hidden="1"/>
    <col min="10860" max="10860" width="6.08984375" style="323" hidden="1"/>
    <col min="10861" max="10861" width="3" style="323" hidden="1"/>
    <col min="10862" max="11101" width="8.6328125" style="323" hidden="1"/>
    <col min="11102" max="11107" width="14.90625" style="323" hidden="1"/>
    <col min="11108" max="11109" width="15.90625" style="323" hidden="1"/>
    <col min="11110" max="11115" width="16.08984375" style="323" hidden="1"/>
    <col min="11116" max="11116" width="6.08984375" style="323" hidden="1"/>
    <col min="11117" max="11117" width="3" style="323" hidden="1"/>
    <col min="11118" max="11357" width="8.6328125" style="323" hidden="1"/>
    <col min="11358" max="11363" width="14.90625" style="323" hidden="1"/>
    <col min="11364" max="11365" width="15.90625" style="323" hidden="1"/>
    <col min="11366" max="11371" width="16.08984375" style="323" hidden="1"/>
    <col min="11372" max="11372" width="6.08984375" style="323" hidden="1"/>
    <col min="11373" max="11373" width="3" style="323" hidden="1"/>
    <col min="11374" max="11613" width="8.6328125" style="323" hidden="1"/>
    <col min="11614" max="11619" width="14.90625" style="323" hidden="1"/>
    <col min="11620" max="11621" width="15.90625" style="323" hidden="1"/>
    <col min="11622" max="11627" width="16.08984375" style="323" hidden="1"/>
    <col min="11628" max="11628" width="6.08984375" style="323" hidden="1"/>
    <col min="11629" max="11629" width="3" style="323" hidden="1"/>
    <col min="11630" max="11869" width="8.6328125" style="323" hidden="1"/>
    <col min="11870" max="11875" width="14.90625" style="323" hidden="1"/>
    <col min="11876" max="11877" width="15.90625" style="323" hidden="1"/>
    <col min="11878" max="11883" width="16.08984375" style="323" hidden="1"/>
    <col min="11884" max="11884" width="6.08984375" style="323" hidden="1"/>
    <col min="11885" max="11885" width="3" style="323" hidden="1"/>
    <col min="11886" max="12125" width="8.6328125" style="323" hidden="1"/>
    <col min="12126" max="12131" width="14.90625" style="323" hidden="1"/>
    <col min="12132" max="12133" width="15.90625" style="323" hidden="1"/>
    <col min="12134" max="12139" width="16.08984375" style="323" hidden="1"/>
    <col min="12140" max="12140" width="6.08984375" style="323" hidden="1"/>
    <col min="12141" max="12141" width="3" style="323" hidden="1"/>
    <col min="12142" max="12381" width="8.6328125" style="323" hidden="1"/>
    <col min="12382" max="12387" width="14.90625" style="323" hidden="1"/>
    <col min="12388" max="12389" width="15.90625" style="323" hidden="1"/>
    <col min="12390" max="12395" width="16.08984375" style="323" hidden="1"/>
    <col min="12396" max="12396" width="6.08984375" style="323" hidden="1"/>
    <col min="12397" max="12397" width="3" style="323" hidden="1"/>
    <col min="12398" max="12637" width="8.6328125" style="323" hidden="1"/>
    <col min="12638" max="12643" width="14.90625" style="323" hidden="1"/>
    <col min="12644" max="12645" width="15.90625" style="323" hidden="1"/>
    <col min="12646" max="12651" width="16.08984375" style="323" hidden="1"/>
    <col min="12652" max="12652" width="6.08984375" style="323" hidden="1"/>
    <col min="12653" max="12653" width="3" style="323" hidden="1"/>
    <col min="12654" max="12893" width="8.6328125" style="323" hidden="1"/>
    <col min="12894" max="12899" width="14.90625" style="323" hidden="1"/>
    <col min="12900" max="12901" width="15.90625" style="323" hidden="1"/>
    <col min="12902" max="12907" width="16.08984375" style="323" hidden="1"/>
    <col min="12908" max="12908" width="6.08984375" style="323" hidden="1"/>
    <col min="12909" max="12909" width="3" style="323" hidden="1"/>
    <col min="12910" max="13149" width="8.6328125" style="323" hidden="1"/>
    <col min="13150" max="13155" width="14.90625" style="323" hidden="1"/>
    <col min="13156" max="13157" width="15.90625" style="323" hidden="1"/>
    <col min="13158" max="13163" width="16.08984375" style="323" hidden="1"/>
    <col min="13164" max="13164" width="6.08984375" style="323" hidden="1"/>
    <col min="13165" max="13165" width="3" style="323" hidden="1"/>
    <col min="13166" max="13405" width="8.6328125" style="323" hidden="1"/>
    <col min="13406" max="13411" width="14.90625" style="323" hidden="1"/>
    <col min="13412" max="13413" width="15.90625" style="323" hidden="1"/>
    <col min="13414" max="13419" width="16.08984375" style="323" hidden="1"/>
    <col min="13420" max="13420" width="6.08984375" style="323" hidden="1"/>
    <col min="13421" max="13421" width="3" style="323" hidden="1"/>
    <col min="13422" max="13661" width="8.6328125" style="323" hidden="1"/>
    <col min="13662" max="13667" width="14.90625" style="323" hidden="1"/>
    <col min="13668" max="13669" width="15.90625" style="323" hidden="1"/>
    <col min="13670" max="13675" width="16.08984375" style="323" hidden="1"/>
    <col min="13676" max="13676" width="6.08984375" style="323" hidden="1"/>
    <col min="13677" max="13677" width="3" style="323" hidden="1"/>
    <col min="13678" max="13917" width="8.6328125" style="323" hidden="1"/>
    <col min="13918" max="13923" width="14.90625" style="323" hidden="1"/>
    <col min="13924" max="13925" width="15.90625" style="323" hidden="1"/>
    <col min="13926" max="13931" width="16.08984375" style="323" hidden="1"/>
    <col min="13932" max="13932" width="6.08984375" style="323" hidden="1"/>
    <col min="13933" max="13933" width="3" style="323" hidden="1"/>
    <col min="13934" max="14173" width="8.6328125" style="323" hidden="1"/>
    <col min="14174" max="14179" width="14.90625" style="323" hidden="1"/>
    <col min="14180" max="14181" width="15.90625" style="323" hidden="1"/>
    <col min="14182" max="14187" width="16.08984375" style="323" hidden="1"/>
    <col min="14188" max="14188" width="6.08984375" style="323" hidden="1"/>
    <col min="14189" max="14189" width="3" style="323" hidden="1"/>
    <col min="14190" max="14429" width="8.6328125" style="323" hidden="1"/>
    <col min="14430" max="14435" width="14.90625" style="323" hidden="1"/>
    <col min="14436" max="14437" width="15.90625" style="323" hidden="1"/>
    <col min="14438" max="14443" width="16.08984375" style="323" hidden="1"/>
    <col min="14444" max="14444" width="6.08984375" style="323" hidden="1"/>
    <col min="14445" max="14445" width="3" style="323" hidden="1"/>
    <col min="14446" max="14685" width="8.6328125" style="323" hidden="1"/>
    <col min="14686" max="14691" width="14.90625" style="323" hidden="1"/>
    <col min="14692" max="14693" width="15.90625" style="323" hidden="1"/>
    <col min="14694" max="14699" width="16.08984375" style="323" hidden="1"/>
    <col min="14700" max="14700" width="6.08984375" style="323" hidden="1"/>
    <col min="14701" max="14701" width="3" style="323" hidden="1"/>
    <col min="14702" max="14941" width="8.6328125" style="323" hidden="1"/>
    <col min="14942" max="14947" width="14.90625" style="323" hidden="1"/>
    <col min="14948" max="14949" width="15.90625" style="323" hidden="1"/>
    <col min="14950" max="14955" width="16.08984375" style="323" hidden="1"/>
    <col min="14956" max="14956" width="6.08984375" style="323" hidden="1"/>
    <col min="14957" max="14957" width="3" style="323" hidden="1"/>
    <col min="14958" max="15197" width="8.6328125" style="323" hidden="1"/>
    <col min="15198" max="15203" width="14.90625" style="323" hidden="1"/>
    <col min="15204" max="15205" width="15.90625" style="323" hidden="1"/>
    <col min="15206" max="15211" width="16.08984375" style="323" hidden="1"/>
    <col min="15212" max="15212" width="6.08984375" style="323" hidden="1"/>
    <col min="15213" max="15213" width="3" style="323" hidden="1"/>
    <col min="15214" max="15453" width="8.6328125" style="323" hidden="1"/>
    <col min="15454" max="15459" width="14.90625" style="323" hidden="1"/>
    <col min="15460" max="15461" width="15.90625" style="323" hidden="1"/>
    <col min="15462" max="15467" width="16.08984375" style="323" hidden="1"/>
    <col min="15468" max="15468" width="6.08984375" style="323" hidden="1"/>
    <col min="15469" max="15469" width="3" style="323" hidden="1"/>
    <col min="15470" max="15709" width="8.6328125" style="323" hidden="1"/>
    <col min="15710" max="15715" width="14.90625" style="323" hidden="1"/>
    <col min="15716" max="15717" width="15.90625" style="323" hidden="1"/>
    <col min="15718" max="15723" width="16.08984375" style="323" hidden="1"/>
    <col min="15724" max="15724" width="6.08984375" style="323" hidden="1"/>
    <col min="15725" max="15725" width="3" style="323" hidden="1"/>
    <col min="15726" max="15965" width="8.6328125" style="323" hidden="1"/>
    <col min="15966" max="15971" width="14.90625" style="323" hidden="1"/>
    <col min="15972" max="15973" width="15.90625" style="323" hidden="1"/>
    <col min="15974" max="15979" width="16.08984375" style="323" hidden="1"/>
    <col min="15980" max="15980" width="6.08984375" style="323" hidden="1"/>
    <col min="15981" max="15981" width="3" style="323" hidden="1"/>
    <col min="15982" max="16221" width="8.6328125" style="323" hidden="1"/>
    <col min="16222" max="16227" width="14.90625" style="323" hidden="1"/>
    <col min="16228" max="16229" width="15.90625" style="323" hidden="1"/>
    <col min="16230" max="16235" width="16.08984375" style="323" hidden="1"/>
    <col min="16236" max="16236" width="6.08984375" style="323" hidden="1"/>
    <col min="16237" max="16237" width="3" style="323" hidden="1"/>
    <col min="16238" max="16384" width="8.6328125" style="323" hidden="1"/>
  </cols>
  <sheetData>
    <row r="1" spans="1:143" ht="42.75" customHeight="1" x14ac:dyDescent="0.2">
      <c r="A1" s="321"/>
      <c r="B1" s="322"/>
      <c r="DD1" s="323"/>
      <c r="DE1" s="323"/>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ht="13"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ht="13"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ht="13"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ht="13"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ht="13"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ht="13"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ht="13"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550</v>
      </c>
    </row>
    <row r="11" spans="1:143" s="326" customFormat="1" ht="13"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ht="13"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550</v>
      </c>
    </row>
    <row r="13" spans="1:143" s="326" customFormat="1" ht="13"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ht="13"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ht="13" x14ac:dyDescent="0.2">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ht="13" x14ac:dyDescent="0.2">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ht="13" x14ac:dyDescent="0.2">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ht="13" x14ac:dyDescent="0.2">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ht="13" x14ac:dyDescent="0.2">
      <c r="DD19" s="323"/>
      <c r="DE19" s="323"/>
    </row>
    <row r="20" spans="1:351" ht="13" x14ac:dyDescent="0.2">
      <c r="DD20" s="323"/>
      <c r="DE20" s="323"/>
    </row>
    <row r="21" spans="1:351" ht="16.5" x14ac:dyDescent="0.2">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6.5" x14ac:dyDescent="0.2">
      <c r="B22" s="332"/>
      <c r="MM22" s="331"/>
    </row>
    <row r="23" spans="1:351" ht="13" x14ac:dyDescent="0.2">
      <c r="B23" s="332"/>
    </row>
    <row r="24" spans="1:351" ht="13" x14ac:dyDescent="0.2">
      <c r="B24" s="332"/>
    </row>
    <row r="25" spans="1:351" ht="13" x14ac:dyDescent="0.2">
      <c r="B25" s="332"/>
    </row>
    <row r="26" spans="1:351" ht="13" x14ac:dyDescent="0.2">
      <c r="B26" s="332"/>
    </row>
    <row r="27" spans="1:351" ht="13" x14ac:dyDescent="0.2">
      <c r="B27" s="332"/>
    </row>
    <row r="28" spans="1:351" ht="13" x14ac:dyDescent="0.2">
      <c r="B28" s="332"/>
    </row>
    <row r="29" spans="1:351" ht="13" x14ac:dyDescent="0.2">
      <c r="B29" s="332"/>
    </row>
    <row r="30" spans="1:351" ht="13" x14ac:dyDescent="0.2">
      <c r="B30" s="332"/>
    </row>
    <row r="31" spans="1:351" ht="13" x14ac:dyDescent="0.2">
      <c r="B31" s="332"/>
    </row>
    <row r="32" spans="1:351" ht="13" x14ac:dyDescent="0.2">
      <c r="B32" s="332"/>
    </row>
    <row r="33" spans="2:109" ht="13" x14ac:dyDescent="0.2">
      <c r="B33" s="332"/>
    </row>
    <row r="34" spans="2:109" ht="13" x14ac:dyDescent="0.2">
      <c r="B34" s="332"/>
    </row>
    <row r="35" spans="2:109" ht="13" x14ac:dyDescent="0.2">
      <c r="B35" s="332"/>
    </row>
    <row r="36" spans="2:109" ht="13" x14ac:dyDescent="0.2">
      <c r="B36" s="332"/>
    </row>
    <row r="37" spans="2:109" ht="13" x14ac:dyDescent="0.2">
      <c r="B37" s="332"/>
    </row>
    <row r="38" spans="2:109" ht="13" x14ac:dyDescent="0.2">
      <c r="B38" s="332"/>
    </row>
    <row r="39" spans="2:109" ht="13" x14ac:dyDescent="0.2">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ht="13" x14ac:dyDescent="0.2">
      <c r="B40" s="337"/>
      <c r="DD40" s="337"/>
      <c r="DE40" s="323"/>
    </row>
    <row r="41" spans="2:109" ht="16.5" x14ac:dyDescent="0.2">
      <c r="B41" s="338" t="s">
        <v>551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ht="13" x14ac:dyDescent="0.2">
      <c r="B42" s="332"/>
      <c r="G42" s="339"/>
      <c r="I42" s="340"/>
      <c r="J42" s="340"/>
      <c r="K42" s="340"/>
      <c r="AM42" s="339"/>
      <c r="AN42" s="339" t="s">
        <v>552</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2">
      <c r="B43" s="332"/>
      <c r="AN43" s="1139" t="s">
        <v>562</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ht="13" x14ac:dyDescent="0.2">
      <c r="B44" s="332"/>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ht="13" x14ac:dyDescent="0.2">
      <c r="B45" s="332"/>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ht="13" x14ac:dyDescent="0.2">
      <c r="B46" s="332"/>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ht="13" x14ac:dyDescent="0.2">
      <c r="B47" s="332"/>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ht="13" x14ac:dyDescent="0.2">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ht="13" x14ac:dyDescent="0.2">
      <c r="B49" s="332"/>
      <c r="AN49" s="323" t="s">
        <v>553</v>
      </c>
    </row>
    <row r="50" spans="1:109" ht="13" x14ac:dyDescent="0.2">
      <c r="B50" s="332"/>
      <c r="G50" s="1131"/>
      <c r="H50" s="1131"/>
      <c r="I50" s="1131"/>
      <c r="J50" s="1131"/>
      <c r="K50" s="342"/>
      <c r="L50" s="342"/>
      <c r="M50" s="343"/>
      <c r="N50" s="343"/>
      <c r="AN50" s="1149"/>
      <c r="AO50" s="1150"/>
      <c r="AP50" s="1150"/>
      <c r="AQ50" s="1150"/>
      <c r="AR50" s="1150"/>
      <c r="AS50" s="1150"/>
      <c r="AT50" s="1150"/>
      <c r="AU50" s="1150"/>
      <c r="AV50" s="1150"/>
      <c r="AW50" s="1150"/>
      <c r="AX50" s="1150"/>
      <c r="AY50" s="1150"/>
      <c r="AZ50" s="1150"/>
      <c r="BA50" s="1150"/>
      <c r="BB50" s="1150"/>
      <c r="BC50" s="1150"/>
      <c r="BD50" s="1150"/>
      <c r="BE50" s="1150"/>
      <c r="BF50" s="1150"/>
      <c r="BG50" s="1150"/>
      <c r="BH50" s="1150"/>
      <c r="BI50" s="1150"/>
      <c r="BJ50" s="1150"/>
      <c r="BK50" s="1150"/>
      <c r="BL50" s="1150"/>
      <c r="BM50" s="1150"/>
      <c r="BN50" s="1150"/>
      <c r="BO50" s="1151"/>
      <c r="BP50" s="1137" t="s">
        <v>528</v>
      </c>
      <c r="BQ50" s="1137"/>
      <c r="BR50" s="1137"/>
      <c r="BS50" s="1137"/>
      <c r="BT50" s="1137"/>
      <c r="BU50" s="1137"/>
      <c r="BV50" s="1137"/>
      <c r="BW50" s="1137"/>
      <c r="BX50" s="1137" t="s">
        <v>529</v>
      </c>
      <c r="BY50" s="1137"/>
      <c r="BZ50" s="1137"/>
      <c r="CA50" s="1137"/>
      <c r="CB50" s="1137"/>
      <c r="CC50" s="1137"/>
      <c r="CD50" s="1137"/>
      <c r="CE50" s="1137"/>
      <c r="CF50" s="1137" t="s">
        <v>447</v>
      </c>
      <c r="CG50" s="1137"/>
      <c r="CH50" s="1137"/>
      <c r="CI50" s="1137"/>
      <c r="CJ50" s="1137"/>
      <c r="CK50" s="1137"/>
      <c r="CL50" s="1137"/>
      <c r="CM50" s="1137"/>
      <c r="CN50" s="1137" t="s">
        <v>530</v>
      </c>
      <c r="CO50" s="1137"/>
      <c r="CP50" s="1137"/>
      <c r="CQ50" s="1137"/>
      <c r="CR50" s="1137"/>
      <c r="CS50" s="1137"/>
      <c r="CT50" s="1137"/>
      <c r="CU50" s="1137"/>
      <c r="CV50" s="1137" t="s">
        <v>531</v>
      </c>
      <c r="CW50" s="1137"/>
      <c r="CX50" s="1137"/>
      <c r="CY50" s="1137"/>
      <c r="CZ50" s="1137"/>
      <c r="DA50" s="1137"/>
      <c r="DB50" s="1137"/>
      <c r="DC50" s="1137"/>
    </row>
    <row r="51" spans="1:109" ht="13.5" customHeight="1" x14ac:dyDescent="0.2">
      <c r="B51" s="332"/>
      <c r="G51" s="1148"/>
      <c r="H51" s="1148"/>
      <c r="I51" s="1153"/>
      <c r="J51" s="1153"/>
      <c r="K51" s="1138"/>
      <c r="L51" s="1138"/>
      <c r="M51" s="1138"/>
      <c r="N51" s="1138"/>
      <c r="AM51" s="341"/>
      <c r="AN51" s="1136" t="s">
        <v>554</v>
      </c>
      <c r="AO51" s="1136"/>
      <c r="AP51" s="1136"/>
      <c r="AQ51" s="1136"/>
      <c r="AR51" s="1136"/>
      <c r="AS51" s="1136"/>
      <c r="AT51" s="1136"/>
      <c r="AU51" s="1136"/>
      <c r="AV51" s="1136"/>
      <c r="AW51" s="1136"/>
      <c r="AX51" s="1136"/>
      <c r="AY51" s="1136"/>
      <c r="AZ51" s="1136"/>
      <c r="BA51" s="1136"/>
      <c r="BB51" s="1136" t="s">
        <v>555</v>
      </c>
      <c r="BC51" s="1136"/>
      <c r="BD51" s="1136"/>
      <c r="BE51" s="1136"/>
      <c r="BF51" s="1136"/>
      <c r="BG51" s="1136"/>
      <c r="BH51" s="1136"/>
      <c r="BI51" s="1136"/>
      <c r="BJ51" s="1136"/>
      <c r="BK51" s="1136"/>
      <c r="BL51" s="1136"/>
      <c r="BM51" s="1136"/>
      <c r="BN51" s="1136"/>
      <c r="BO51" s="1136"/>
      <c r="BP51" s="1152"/>
      <c r="BQ51" s="1133"/>
      <c r="BR51" s="1133"/>
      <c r="BS51" s="1133"/>
      <c r="BT51" s="1133"/>
      <c r="BU51" s="1133"/>
      <c r="BV51" s="1133"/>
      <c r="BW51" s="1133"/>
      <c r="BX51" s="1133">
        <v>43.7</v>
      </c>
      <c r="BY51" s="1133"/>
      <c r="BZ51" s="1133"/>
      <c r="CA51" s="1133"/>
      <c r="CB51" s="1133"/>
      <c r="CC51" s="1133"/>
      <c r="CD51" s="1133"/>
      <c r="CE51" s="1133"/>
      <c r="CF51" s="1133">
        <v>52.2</v>
      </c>
      <c r="CG51" s="1133"/>
      <c r="CH51" s="1133"/>
      <c r="CI51" s="1133"/>
      <c r="CJ51" s="1133"/>
      <c r="CK51" s="1133"/>
      <c r="CL51" s="1133"/>
      <c r="CM51" s="1133"/>
      <c r="CN51" s="1133">
        <v>52.4</v>
      </c>
      <c r="CO51" s="1133"/>
      <c r="CP51" s="1133"/>
      <c r="CQ51" s="1133"/>
      <c r="CR51" s="1133"/>
      <c r="CS51" s="1133"/>
      <c r="CT51" s="1133"/>
      <c r="CU51" s="1133"/>
      <c r="CV51" s="1133">
        <v>48.5</v>
      </c>
      <c r="CW51" s="1133"/>
      <c r="CX51" s="1133"/>
      <c r="CY51" s="1133"/>
      <c r="CZ51" s="1133"/>
      <c r="DA51" s="1133"/>
      <c r="DB51" s="1133"/>
      <c r="DC51" s="1133"/>
    </row>
    <row r="52" spans="1:109" ht="13" x14ac:dyDescent="0.2">
      <c r="B52" s="332"/>
      <c r="G52" s="1148"/>
      <c r="H52" s="1148"/>
      <c r="I52" s="1153"/>
      <c r="J52" s="1153"/>
      <c r="K52" s="1138"/>
      <c r="L52" s="1138"/>
      <c r="M52" s="1138"/>
      <c r="N52" s="1138"/>
      <c r="AM52" s="341"/>
      <c r="AN52" s="1136"/>
      <c r="AO52" s="1136"/>
      <c r="AP52" s="1136"/>
      <c r="AQ52" s="1136"/>
      <c r="AR52" s="1136"/>
      <c r="AS52" s="1136"/>
      <c r="AT52" s="1136"/>
      <c r="AU52" s="1136"/>
      <c r="AV52" s="1136"/>
      <c r="AW52" s="1136"/>
      <c r="AX52" s="1136"/>
      <c r="AY52" s="1136"/>
      <c r="AZ52" s="1136"/>
      <c r="BA52" s="1136"/>
      <c r="BB52" s="1136"/>
      <c r="BC52" s="1136"/>
      <c r="BD52" s="1136"/>
      <c r="BE52" s="1136"/>
      <c r="BF52" s="1136"/>
      <c r="BG52" s="1136"/>
      <c r="BH52" s="1136"/>
      <c r="BI52" s="1136"/>
      <c r="BJ52" s="1136"/>
      <c r="BK52" s="1136"/>
      <c r="BL52" s="1136"/>
      <c r="BM52" s="1136"/>
      <c r="BN52" s="1136"/>
      <c r="BO52" s="1136"/>
      <c r="BP52" s="1133"/>
      <c r="BQ52" s="1133"/>
      <c r="BR52" s="1133"/>
      <c r="BS52" s="1133"/>
      <c r="BT52" s="1133"/>
      <c r="BU52" s="1133"/>
      <c r="BV52" s="1133"/>
      <c r="BW52" s="1133"/>
      <c r="BX52" s="1133"/>
      <c r="BY52" s="1133"/>
      <c r="BZ52" s="1133"/>
      <c r="CA52" s="1133"/>
      <c r="CB52" s="1133"/>
      <c r="CC52" s="1133"/>
      <c r="CD52" s="1133"/>
      <c r="CE52" s="1133"/>
      <c r="CF52" s="1133"/>
      <c r="CG52" s="1133"/>
      <c r="CH52" s="1133"/>
      <c r="CI52" s="1133"/>
      <c r="CJ52" s="1133"/>
      <c r="CK52" s="1133"/>
      <c r="CL52" s="1133"/>
      <c r="CM52" s="1133"/>
      <c r="CN52" s="1133"/>
      <c r="CO52" s="1133"/>
      <c r="CP52" s="1133"/>
      <c r="CQ52" s="1133"/>
      <c r="CR52" s="1133"/>
      <c r="CS52" s="1133"/>
      <c r="CT52" s="1133"/>
      <c r="CU52" s="1133"/>
      <c r="CV52" s="1133"/>
      <c r="CW52" s="1133"/>
      <c r="CX52" s="1133"/>
      <c r="CY52" s="1133"/>
      <c r="CZ52" s="1133"/>
      <c r="DA52" s="1133"/>
      <c r="DB52" s="1133"/>
      <c r="DC52" s="1133"/>
    </row>
    <row r="53" spans="1:109" ht="13" x14ac:dyDescent="0.2">
      <c r="A53" s="340"/>
      <c r="B53" s="332"/>
      <c r="G53" s="1148"/>
      <c r="H53" s="1148"/>
      <c r="I53" s="1131"/>
      <c r="J53" s="1131"/>
      <c r="K53" s="1138"/>
      <c r="L53" s="1138"/>
      <c r="M53" s="1138"/>
      <c r="N53" s="1138"/>
      <c r="AM53" s="341"/>
      <c r="AN53" s="1136"/>
      <c r="AO53" s="1136"/>
      <c r="AP53" s="1136"/>
      <c r="AQ53" s="1136"/>
      <c r="AR53" s="1136"/>
      <c r="AS53" s="1136"/>
      <c r="AT53" s="1136"/>
      <c r="AU53" s="1136"/>
      <c r="AV53" s="1136"/>
      <c r="AW53" s="1136"/>
      <c r="AX53" s="1136"/>
      <c r="AY53" s="1136"/>
      <c r="AZ53" s="1136"/>
      <c r="BA53" s="1136"/>
      <c r="BB53" s="1136" t="s">
        <v>556</v>
      </c>
      <c r="BC53" s="1136"/>
      <c r="BD53" s="1136"/>
      <c r="BE53" s="1136"/>
      <c r="BF53" s="1136"/>
      <c r="BG53" s="1136"/>
      <c r="BH53" s="1136"/>
      <c r="BI53" s="1136"/>
      <c r="BJ53" s="1136"/>
      <c r="BK53" s="1136"/>
      <c r="BL53" s="1136"/>
      <c r="BM53" s="1136"/>
      <c r="BN53" s="1136"/>
      <c r="BO53" s="1136"/>
      <c r="BP53" s="1152"/>
      <c r="BQ53" s="1133"/>
      <c r="BR53" s="1133"/>
      <c r="BS53" s="1133"/>
      <c r="BT53" s="1133"/>
      <c r="BU53" s="1133"/>
      <c r="BV53" s="1133"/>
      <c r="BW53" s="1133"/>
      <c r="BX53" s="1133">
        <v>64.7</v>
      </c>
      <c r="BY53" s="1133"/>
      <c r="BZ53" s="1133"/>
      <c r="CA53" s="1133"/>
      <c r="CB53" s="1133"/>
      <c r="CC53" s="1133"/>
      <c r="CD53" s="1133"/>
      <c r="CE53" s="1133"/>
      <c r="CF53" s="1133">
        <v>65.400000000000006</v>
      </c>
      <c r="CG53" s="1133"/>
      <c r="CH53" s="1133"/>
      <c r="CI53" s="1133"/>
      <c r="CJ53" s="1133"/>
      <c r="CK53" s="1133"/>
      <c r="CL53" s="1133"/>
      <c r="CM53" s="1133"/>
      <c r="CN53" s="1133">
        <v>66.8</v>
      </c>
      <c r="CO53" s="1133"/>
      <c r="CP53" s="1133"/>
      <c r="CQ53" s="1133"/>
      <c r="CR53" s="1133"/>
      <c r="CS53" s="1133"/>
      <c r="CT53" s="1133"/>
      <c r="CU53" s="1133"/>
      <c r="CV53" s="1133">
        <v>67.8</v>
      </c>
      <c r="CW53" s="1133"/>
      <c r="CX53" s="1133"/>
      <c r="CY53" s="1133"/>
      <c r="CZ53" s="1133"/>
      <c r="DA53" s="1133"/>
      <c r="DB53" s="1133"/>
      <c r="DC53" s="1133"/>
    </row>
    <row r="54" spans="1:109" ht="13" x14ac:dyDescent="0.2">
      <c r="A54" s="340"/>
      <c r="B54" s="332"/>
      <c r="G54" s="1148"/>
      <c r="H54" s="1148"/>
      <c r="I54" s="1131"/>
      <c r="J54" s="1131"/>
      <c r="K54" s="1138"/>
      <c r="L54" s="1138"/>
      <c r="M54" s="1138"/>
      <c r="N54" s="1138"/>
      <c r="AM54" s="341"/>
      <c r="AN54" s="1136"/>
      <c r="AO54" s="1136"/>
      <c r="AP54" s="1136"/>
      <c r="AQ54" s="1136"/>
      <c r="AR54" s="1136"/>
      <c r="AS54" s="1136"/>
      <c r="AT54" s="1136"/>
      <c r="AU54" s="1136"/>
      <c r="AV54" s="1136"/>
      <c r="AW54" s="1136"/>
      <c r="AX54" s="1136"/>
      <c r="AY54" s="1136"/>
      <c r="AZ54" s="1136"/>
      <c r="BA54" s="1136"/>
      <c r="BB54" s="1136"/>
      <c r="BC54" s="1136"/>
      <c r="BD54" s="1136"/>
      <c r="BE54" s="1136"/>
      <c r="BF54" s="1136"/>
      <c r="BG54" s="1136"/>
      <c r="BH54" s="1136"/>
      <c r="BI54" s="1136"/>
      <c r="BJ54" s="1136"/>
      <c r="BK54" s="1136"/>
      <c r="BL54" s="1136"/>
      <c r="BM54" s="1136"/>
      <c r="BN54" s="1136"/>
      <c r="BO54" s="1136"/>
      <c r="BP54" s="1133"/>
      <c r="BQ54" s="1133"/>
      <c r="BR54" s="1133"/>
      <c r="BS54" s="1133"/>
      <c r="BT54" s="1133"/>
      <c r="BU54" s="1133"/>
      <c r="BV54" s="1133"/>
      <c r="BW54" s="1133"/>
      <c r="BX54" s="1133"/>
      <c r="BY54" s="1133"/>
      <c r="BZ54" s="1133"/>
      <c r="CA54" s="1133"/>
      <c r="CB54" s="1133"/>
      <c r="CC54" s="1133"/>
      <c r="CD54" s="1133"/>
      <c r="CE54" s="1133"/>
      <c r="CF54" s="1133"/>
      <c r="CG54" s="1133"/>
      <c r="CH54" s="1133"/>
      <c r="CI54" s="1133"/>
      <c r="CJ54" s="1133"/>
      <c r="CK54" s="1133"/>
      <c r="CL54" s="1133"/>
      <c r="CM54" s="1133"/>
      <c r="CN54" s="1133"/>
      <c r="CO54" s="1133"/>
      <c r="CP54" s="1133"/>
      <c r="CQ54" s="1133"/>
      <c r="CR54" s="1133"/>
      <c r="CS54" s="1133"/>
      <c r="CT54" s="1133"/>
      <c r="CU54" s="1133"/>
      <c r="CV54" s="1133"/>
      <c r="CW54" s="1133"/>
      <c r="CX54" s="1133"/>
      <c r="CY54" s="1133"/>
      <c r="CZ54" s="1133"/>
      <c r="DA54" s="1133"/>
      <c r="DB54" s="1133"/>
      <c r="DC54" s="1133"/>
    </row>
    <row r="55" spans="1:109" ht="13" x14ac:dyDescent="0.2">
      <c r="A55" s="340"/>
      <c r="B55" s="332"/>
      <c r="G55" s="1131"/>
      <c r="H55" s="1131"/>
      <c r="I55" s="1131"/>
      <c r="J55" s="1131"/>
      <c r="K55" s="1138"/>
      <c r="L55" s="1138"/>
      <c r="M55" s="1138"/>
      <c r="N55" s="1138"/>
      <c r="AN55" s="1137" t="s">
        <v>557</v>
      </c>
      <c r="AO55" s="1137"/>
      <c r="AP55" s="1137"/>
      <c r="AQ55" s="1137"/>
      <c r="AR55" s="1137"/>
      <c r="AS55" s="1137"/>
      <c r="AT55" s="1137"/>
      <c r="AU55" s="1137"/>
      <c r="AV55" s="1137"/>
      <c r="AW55" s="1137"/>
      <c r="AX55" s="1137"/>
      <c r="AY55" s="1137"/>
      <c r="AZ55" s="1137"/>
      <c r="BA55" s="1137"/>
      <c r="BB55" s="1136" t="s">
        <v>555</v>
      </c>
      <c r="BC55" s="1136"/>
      <c r="BD55" s="1136"/>
      <c r="BE55" s="1136"/>
      <c r="BF55" s="1136"/>
      <c r="BG55" s="1136"/>
      <c r="BH55" s="1136"/>
      <c r="BI55" s="1136"/>
      <c r="BJ55" s="1136"/>
      <c r="BK55" s="1136"/>
      <c r="BL55" s="1136"/>
      <c r="BM55" s="1136"/>
      <c r="BN55" s="1136"/>
      <c r="BO55" s="1136"/>
      <c r="BP55" s="1152"/>
      <c r="BQ55" s="1133"/>
      <c r="BR55" s="1133"/>
      <c r="BS55" s="1133"/>
      <c r="BT55" s="1133"/>
      <c r="BU55" s="1133"/>
      <c r="BV55" s="1133"/>
      <c r="BW55" s="1133"/>
      <c r="BX55" s="1133">
        <v>52.3</v>
      </c>
      <c r="BY55" s="1133"/>
      <c r="BZ55" s="1133"/>
      <c r="CA55" s="1133"/>
      <c r="CB55" s="1133"/>
      <c r="CC55" s="1133"/>
      <c r="CD55" s="1133"/>
      <c r="CE55" s="1133"/>
      <c r="CF55" s="1133">
        <v>55.4</v>
      </c>
      <c r="CG55" s="1133"/>
      <c r="CH55" s="1133"/>
      <c r="CI55" s="1133"/>
      <c r="CJ55" s="1133"/>
      <c r="CK55" s="1133"/>
      <c r="CL55" s="1133"/>
      <c r="CM55" s="1133"/>
      <c r="CN55" s="1133">
        <v>52.7</v>
      </c>
      <c r="CO55" s="1133"/>
      <c r="CP55" s="1133"/>
      <c r="CQ55" s="1133"/>
      <c r="CR55" s="1133"/>
      <c r="CS55" s="1133"/>
      <c r="CT55" s="1133"/>
      <c r="CU55" s="1133"/>
      <c r="CV55" s="1133">
        <v>49.7</v>
      </c>
      <c r="CW55" s="1133"/>
      <c r="CX55" s="1133"/>
      <c r="CY55" s="1133"/>
      <c r="CZ55" s="1133"/>
      <c r="DA55" s="1133"/>
      <c r="DB55" s="1133"/>
      <c r="DC55" s="1133"/>
    </row>
    <row r="56" spans="1:109" ht="13" x14ac:dyDescent="0.2">
      <c r="A56" s="340"/>
      <c r="B56" s="332"/>
      <c r="G56" s="1131"/>
      <c r="H56" s="1131"/>
      <c r="I56" s="1131"/>
      <c r="J56" s="1131"/>
      <c r="K56" s="1138"/>
      <c r="L56" s="1138"/>
      <c r="M56" s="1138"/>
      <c r="N56" s="1138"/>
      <c r="AN56" s="1137"/>
      <c r="AO56" s="1137"/>
      <c r="AP56" s="1137"/>
      <c r="AQ56" s="1137"/>
      <c r="AR56" s="1137"/>
      <c r="AS56" s="1137"/>
      <c r="AT56" s="1137"/>
      <c r="AU56" s="1137"/>
      <c r="AV56" s="1137"/>
      <c r="AW56" s="1137"/>
      <c r="AX56" s="1137"/>
      <c r="AY56" s="1137"/>
      <c r="AZ56" s="1137"/>
      <c r="BA56" s="1137"/>
      <c r="BB56" s="1136"/>
      <c r="BC56" s="1136"/>
      <c r="BD56" s="1136"/>
      <c r="BE56" s="1136"/>
      <c r="BF56" s="1136"/>
      <c r="BG56" s="1136"/>
      <c r="BH56" s="1136"/>
      <c r="BI56" s="1136"/>
      <c r="BJ56" s="1136"/>
      <c r="BK56" s="1136"/>
      <c r="BL56" s="1136"/>
      <c r="BM56" s="1136"/>
      <c r="BN56" s="1136"/>
      <c r="BO56" s="1136"/>
      <c r="BP56" s="1133"/>
      <c r="BQ56" s="1133"/>
      <c r="BR56" s="1133"/>
      <c r="BS56" s="1133"/>
      <c r="BT56" s="1133"/>
      <c r="BU56" s="1133"/>
      <c r="BV56" s="1133"/>
      <c r="BW56" s="1133"/>
      <c r="BX56" s="1133"/>
      <c r="BY56" s="1133"/>
      <c r="BZ56" s="1133"/>
      <c r="CA56" s="1133"/>
      <c r="CB56" s="1133"/>
      <c r="CC56" s="1133"/>
      <c r="CD56" s="1133"/>
      <c r="CE56" s="1133"/>
      <c r="CF56" s="1133"/>
      <c r="CG56" s="1133"/>
      <c r="CH56" s="1133"/>
      <c r="CI56" s="1133"/>
      <c r="CJ56" s="1133"/>
      <c r="CK56" s="1133"/>
      <c r="CL56" s="1133"/>
      <c r="CM56" s="1133"/>
      <c r="CN56" s="1133"/>
      <c r="CO56" s="1133"/>
      <c r="CP56" s="1133"/>
      <c r="CQ56" s="1133"/>
      <c r="CR56" s="1133"/>
      <c r="CS56" s="1133"/>
      <c r="CT56" s="1133"/>
      <c r="CU56" s="1133"/>
      <c r="CV56" s="1133"/>
      <c r="CW56" s="1133"/>
      <c r="CX56" s="1133"/>
      <c r="CY56" s="1133"/>
      <c r="CZ56" s="1133"/>
      <c r="DA56" s="1133"/>
      <c r="DB56" s="1133"/>
      <c r="DC56" s="1133"/>
    </row>
    <row r="57" spans="1:109" s="340" customFormat="1" ht="13" x14ac:dyDescent="0.2">
      <c r="B57" s="344"/>
      <c r="G57" s="1131"/>
      <c r="H57" s="1131"/>
      <c r="I57" s="1134"/>
      <c r="J57" s="1134"/>
      <c r="K57" s="1138"/>
      <c r="L57" s="1138"/>
      <c r="M57" s="1138"/>
      <c r="N57" s="1138"/>
      <c r="AM57" s="323"/>
      <c r="AN57" s="1137"/>
      <c r="AO57" s="1137"/>
      <c r="AP57" s="1137"/>
      <c r="AQ57" s="1137"/>
      <c r="AR57" s="1137"/>
      <c r="AS57" s="1137"/>
      <c r="AT57" s="1137"/>
      <c r="AU57" s="1137"/>
      <c r="AV57" s="1137"/>
      <c r="AW57" s="1137"/>
      <c r="AX57" s="1137"/>
      <c r="AY57" s="1137"/>
      <c r="AZ57" s="1137"/>
      <c r="BA57" s="1137"/>
      <c r="BB57" s="1136" t="s">
        <v>556</v>
      </c>
      <c r="BC57" s="1136"/>
      <c r="BD57" s="1136"/>
      <c r="BE57" s="1136"/>
      <c r="BF57" s="1136"/>
      <c r="BG57" s="1136"/>
      <c r="BH57" s="1136"/>
      <c r="BI57" s="1136"/>
      <c r="BJ57" s="1136"/>
      <c r="BK57" s="1136"/>
      <c r="BL57" s="1136"/>
      <c r="BM57" s="1136"/>
      <c r="BN57" s="1136"/>
      <c r="BO57" s="1136"/>
      <c r="BP57" s="1152"/>
      <c r="BQ57" s="1133"/>
      <c r="BR57" s="1133"/>
      <c r="BS57" s="1133"/>
      <c r="BT57" s="1133"/>
      <c r="BU57" s="1133"/>
      <c r="BV57" s="1133"/>
      <c r="BW57" s="1133"/>
      <c r="BX57" s="1133">
        <v>57.1</v>
      </c>
      <c r="BY57" s="1133"/>
      <c r="BZ57" s="1133"/>
      <c r="CA57" s="1133"/>
      <c r="CB57" s="1133"/>
      <c r="CC57" s="1133"/>
      <c r="CD57" s="1133"/>
      <c r="CE57" s="1133"/>
      <c r="CF57" s="1133">
        <v>58.7</v>
      </c>
      <c r="CG57" s="1133"/>
      <c r="CH57" s="1133"/>
      <c r="CI57" s="1133"/>
      <c r="CJ57" s="1133"/>
      <c r="CK57" s="1133"/>
      <c r="CL57" s="1133"/>
      <c r="CM57" s="1133"/>
      <c r="CN57" s="1133">
        <v>59.9</v>
      </c>
      <c r="CO57" s="1133"/>
      <c r="CP57" s="1133"/>
      <c r="CQ57" s="1133"/>
      <c r="CR57" s="1133"/>
      <c r="CS57" s="1133"/>
      <c r="CT57" s="1133"/>
      <c r="CU57" s="1133"/>
      <c r="CV57" s="1133">
        <v>60.6</v>
      </c>
      <c r="CW57" s="1133"/>
      <c r="CX57" s="1133"/>
      <c r="CY57" s="1133"/>
      <c r="CZ57" s="1133"/>
      <c r="DA57" s="1133"/>
      <c r="DB57" s="1133"/>
      <c r="DC57" s="1133"/>
      <c r="DD57" s="345"/>
      <c r="DE57" s="344"/>
    </row>
    <row r="58" spans="1:109" s="340" customFormat="1" ht="13" x14ac:dyDescent="0.2">
      <c r="A58" s="323"/>
      <c r="B58" s="344"/>
      <c r="G58" s="1131"/>
      <c r="H58" s="1131"/>
      <c r="I58" s="1134"/>
      <c r="J58" s="1134"/>
      <c r="K58" s="1138"/>
      <c r="L58" s="1138"/>
      <c r="M58" s="1138"/>
      <c r="N58" s="1138"/>
      <c r="AM58" s="323"/>
      <c r="AN58" s="1137"/>
      <c r="AO58" s="1137"/>
      <c r="AP58" s="1137"/>
      <c r="AQ58" s="1137"/>
      <c r="AR58" s="1137"/>
      <c r="AS58" s="1137"/>
      <c r="AT58" s="1137"/>
      <c r="AU58" s="1137"/>
      <c r="AV58" s="1137"/>
      <c r="AW58" s="1137"/>
      <c r="AX58" s="1137"/>
      <c r="AY58" s="1137"/>
      <c r="AZ58" s="1137"/>
      <c r="BA58" s="1137"/>
      <c r="BB58" s="1136"/>
      <c r="BC58" s="1136"/>
      <c r="BD58" s="1136"/>
      <c r="BE58" s="1136"/>
      <c r="BF58" s="1136"/>
      <c r="BG58" s="1136"/>
      <c r="BH58" s="1136"/>
      <c r="BI58" s="1136"/>
      <c r="BJ58" s="1136"/>
      <c r="BK58" s="1136"/>
      <c r="BL58" s="1136"/>
      <c r="BM58" s="1136"/>
      <c r="BN58" s="1136"/>
      <c r="BO58" s="1136"/>
      <c r="BP58" s="1133"/>
      <c r="BQ58" s="1133"/>
      <c r="BR58" s="1133"/>
      <c r="BS58" s="1133"/>
      <c r="BT58" s="1133"/>
      <c r="BU58" s="1133"/>
      <c r="BV58" s="1133"/>
      <c r="BW58" s="1133"/>
      <c r="BX58" s="1133"/>
      <c r="BY58" s="1133"/>
      <c r="BZ58" s="1133"/>
      <c r="CA58" s="1133"/>
      <c r="CB58" s="1133"/>
      <c r="CC58" s="1133"/>
      <c r="CD58" s="1133"/>
      <c r="CE58" s="1133"/>
      <c r="CF58" s="1133"/>
      <c r="CG58" s="1133"/>
      <c r="CH58" s="1133"/>
      <c r="CI58" s="1133"/>
      <c r="CJ58" s="1133"/>
      <c r="CK58" s="1133"/>
      <c r="CL58" s="1133"/>
      <c r="CM58" s="1133"/>
      <c r="CN58" s="1133"/>
      <c r="CO58" s="1133"/>
      <c r="CP58" s="1133"/>
      <c r="CQ58" s="1133"/>
      <c r="CR58" s="1133"/>
      <c r="CS58" s="1133"/>
      <c r="CT58" s="1133"/>
      <c r="CU58" s="1133"/>
      <c r="CV58" s="1133"/>
      <c r="CW58" s="1133"/>
      <c r="CX58" s="1133"/>
      <c r="CY58" s="1133"/>
      <c r="CZ58" s="1133"/>
      <c r="DA58" s="1133"/>
      <c r="DB58" s="1133"/>
      <c r="DC58" s="1133"/>
      <c r="DD58" s="345"/>
      <c r="DE58" s="344"/>
    </row>
    <row r="59" spans="1:109" s="340" customFormat="1" ht="13" x14ac:dyDescent="0.2">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ht="13" x14ac:dyDescent="0.2">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ht="13" x14ac:dyDescent="0.2">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ht="13" x14ac:dyDescent="0.2">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6.5" x14ac:dyDescent="0.2">
      <c r="B63" s="351" t="s">
        <v>558</v>
      </c>
    </row>
    <row r="64" spans="1:109" ht="13" x14ac:dyDescent="0.2">
      <c r="B64" s="332"/>
      <c r="G64" s="339"/>
      <c r="I64" s="352"/>
      <c r="J64" s="352"/>
      <c r="K64" s="352"/>
      <c r="L64" s="352"/>
      <c r="M64" s="352"/>
      <c r="N64" s="353"/>
      <c r="AM64" s="339"/>
      <c r="AN64" s="339" t="s">
        <v>552</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ht="13" x14ac:dyDescent="0.2">
      <c r="B65" s="332"/>
      <c r="AN65" s="1139" t="s">
        <v>563</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ht="13" x14ac:dyDescent="0.2">
      <c r="B66" s="332"/>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ht="13" x14ac:dyDescent="0.2">
      <c r="B67" s="332"/>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ht="13" x14ac:dyDescent="0.2">
      <c r="B68" s="332"/>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ht="13" x14ac:dyDescent="0.2">
      <c r="B69" s="332"/>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ht="13" x14ac:dyDescent="0.2">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ht="13" x14ac:dyDescent="0.2">
      <c r="B71" s="332"/>
      <c r="G71" s="357"/>
      <c r="I71" s="358"/>
      <c r="J71" s="355"/>
      <c r="K71" s="355"/>
      <c r="L71" s="356"/>
      <c r="M71" s="355"/>
      <c r="N71" s="356"/>
      <c r="AM71" s="357"/>
      <c r="AN71" s="323" t="s">
        <v>553</v>
      </c>
    </row>
    <row r="72" spans="2:107" ht="13" x14ac:dyDescent="0.2">
      <c r="B72" s="332"/>
      <c r="G72" s="1131"/>
      <c r="H72" s="1131"/>
      <c r="I72" s="1131"/>
      <c r="J72" s="1131"/>
      <c r="K72" s="342"/>
      <c r="L72" s="342"/>
      <c r="M72" s="343"/>
      <c r="N72" s="343"/>
      <c r="AN72" s="1149"/>
      <c r="AO72" s="1150"/>
      <c r="AP72" s="1150"/>
      <c r="AQ72" s="1150"/>
      <c r="AR72" s="1150"/>
      <c r="AS72" s="1150"/>
      <c r="AT72" s="1150"/>
      <c r="AU72" s="1150"/>
      <c r="AV72" s="1150"/>
      <c r="AW72" s="1150"/>
      <c r="AX72" s="1150"/>
      <c r="AY72" s="1150"/>
      <c r="AZ72" s="1150"/>
      <c r="BA72" s="1150"/>
      <c r="BB72" s="1150"/>
      <c r="BC72" s="1150"/>
      <c r="BD72" s="1150"/>
      <c r="BE72" s="1150"/>
      <c r="BF72" s="1150"/>
      <c r="BG72" s="1150"/>
      <c r="BH72" s="1150"/>
      <c r="BI72" s="1150"/>
      <c r="BJ72" s="1150"/>
      <c r="BK72" s="1150"/>
      <c r="BL72" s="1150"/>
      <c r="BM72" s="1150"/>
      <c r="BN72" s="1150"/>
      <c r="BO72" s="1151"/>
      <c r="BP72" s="1137" t="s">
        <v>528</v>
      </c>
      <c r="BQ72" s="1137"/>
      <c r="BR72" s="1137"/>
      <c r="BS72" s="1137"/>
      <c r="BT72" s="1137"/>
      <c r="BU72" s="1137"/>
      <c r="BV72" s="1137"/>
      <c r="BW72" s="1137"/>
      <c r="BX72" s="1137" t="s">
        <v>529</v>
      </c>
      <c r="BY72" s="1137"/>
      <c r="BZ72" s="1137"/>
      <c r="CA72" s="1137"/>
      <c r="CB72" s="1137"/>
      <c r="CC72" s="1137"/>
      <c r="CD72" s="1137"/>
      <c r="CE72" s="1137"/>
      <c r="CF72" s="1137" t="s">
        <v>447</v>
      </c>
      <c r="CG72" s="1137"/>
      <c r="CH72" s="1137"/>
      <c r="CI72" s="1137"/>
      <c r="CJ72" s="1137"/>
      <c r="CK72" s="1137"/>
      <c r="CL72" s="1137"/>
      <c r="CM72" s="1137"/>
      <c r="CN72" s="1137" t="s">
        <v>530</v>
      </c>
      <c r="CO72" s="1137"/>
      <c r="CP72" s="1137"/>
      <c r="CQ72" s="1137"/>
      <c r="CR72" s="1137"/>
      <c r="CS72" s="1137"/>
      <c r="CT72" s="1137"/>
      <c r="CU72" s="1137"/>
      <c r="CV72" s="1137" t="s">
        <v>531</v>
      </c>
      <c r="CW72" s="1137"/>
      <c r="CX72" s="1137"/>
      <c r="CY72" s="1137"/>
      <c r="CZ72" s="1137"/>
      <c r="DA72" s="1137"/>
      <c r="DB72" s="1137"/>
      <c r="DC72" s="1137"/>
    </row>
    <row r="73" spans="2:107" ht="13" x14ac:dyDescent="0.2">
      <c r="B73" s="332"/>
      <c r="G73" s="1148"/>
      <c r="H73" s="1148"/>
      <c r="I73" s="1148"/>
      <c r="J73" s="1148"/>
      <c r="K73" s="1132"/>
      <c r="L73" s="1132"/>
      <c r="M73" s="1132"/>
      <c r="N73" s="1132"/>
      <c r="AM73" s="341"/>
      <c r="AN73" s="1136" t="s">
        <v>554</v>
      </c>
      <c r="AO73" s="1136"/>
      <c r="AP73" s="1136"/>
      <c r="AQ73" s="1136"/>
      <c r="AR73" s="1136"/>
      <c r="AS73" s="1136"/>
      <c r="AT73" s="1136"/>
      <c r="AU73" s="1136"/>
      <c r="AV73" s="1136"/>
      <c r="AW73" s="1136"/>
      <c r="AX73" s="1136"/>
      <c r="AY73" s="1136"/>
      <c r="AZ73" s="1136"/>
      <c r="BA73" s="1136"/>
      <c r="BB73" s="1136" t="s">
        <v>555</v>
      </c>
      <c r="BC73" s="1136"/>
      <c r="BD73" s="1136"/>
      <c r="BE73" s="1136"/>
      <c r="BF73" s="1136"/>
      <c r="BG73" s="1136"/>
      <c r="BH73" s="1136"/>
      <c r="BI73" s="1136"/>
      <c r="BJ73" s="1136"/>
      <c r="BK73" s="1136"/>
      <c r="BL73" s="1136"/>
      <c r="BM73" s="1136"/>
      <c r="BN73" s="1136"/>
      <c r="BO73" s="1136"/>
      <c r="BP73" s="1133">
        <v>37.4</v>
      </c>
      <c r="BQ73" s="1133"/>
      <c r="BR73" s="1133"/>
      <c r="BS73" s="1133"/>
      <c r="BT73" s="1133"/>
      <c r="BU73" s="1133"/>
      <c r="BV73" s="1133"/>
      <c r="BW73" s="1133"/>
      <c r="BX73" s="1133">
        <v>43.7</v>
      </c>
      <c r="BY73" s="1133"/>
      <c r="BZ73" s="1133"/>
      <c r="CA73" s="1133"/>
      <c r="CB73" s="1133"/>
      <c r="CC73" s="1133"/>
      <c r="CD73" s="1133"/>
      <c r="CE73" s="1133"/>
      <c r="CF73" s="1133">
        <v>52.2</v>
      </c>
      <c r="CG73" s="1133"/>
      <c r="CH73" s="1133"/>
      <c r="CI73" s="1133"/>
      <c r="CJ73" s="1133"/>
      <c r="CK73" s="1133"/>
      <c r="CL73" s="1133"/>
      <c r="CM73" s="1133"/>
      <c r="CN73" s="1133">
        <v>52.4</v>
      </c>
      <c r="CO73" s="1133"/>
      <c r="CP73" s="1133"/>
      <c r="CQ73" s="1133"/>
      <c r="CR73" s="1133"/>
      <c r="CS73" s="1133"/>
      <c r="CT73" s="1133"/>
      <c r="CU73" s="1133"/>
      <c r="CV73" s="1133">
        <v>48.5</v>
      </c>
      <c r="CW73" s="1133"/>
      <c r="CX73" s="1133"/>
      <c r="CY73" s="1133"/>
      <c r="CZ73" s="1133"/>
      <c r="DA73" s="1133"/>
      <c r="DB73" s="1133"/>
      <c r="DC73" s="1133"/>
    </row>
    <row r="74" spans="2:107" ht="13" x14ac:dyDescent="0.2">
      <c r="B74" s="332"/>
      <c r="G74" s="1148"/>
      <c r="H74" s="1148"/>
      <c r="I74" s="1148"/>
      <c r="J74" s="1148"/>
      <c r="K74" s="1132"/>
      <c r="L74" s="1132"/>
      <c r="M74" s="1132"/>
      <c r="N74" s="1132"/>
      <c r="AM74" s="341"/>
      <c r="AN74" s="1136"/>
      <c r="AO74" s="1136"/>
      <c r="AP74" s="1136"/>
      <c r="AQ74" s="1136"/>
      <c r="AR74" s="1136"/>
      <c r="AS74" s="1136"/>
      <c r="AT74" s="1136"/>
      <c r="AU74" s="1136"/>
      <c r="AV74" s="1136"/>
      <c r="AW74" s="1136"/>
      <c r="AX74" s="1136"/>
      <c r="AY74" s="1136"/>
      <c r="AZ74" s="1136"/>
      <c r="BA74" s="1136"/>
      <c r="BB74" s="1136"/>
      <c r="BC74" s="1136"/>
      <c r="BD74" s="1136"/>
      <c r="BE74" s="1136"/>
      <c r="BF74" s="1136"/>
      <c r="BG74" s="1136"/>
      <c r="BH74" s="1136"/>
      <c r="BI74" s="1136"/>
      <c r="BJ74" s="1136"/>
      <c r="BK74" s="1136"/>
      <c r="BL74" s="1136"/>
      <c r="BM74" s="1136"/>
      <c r="BN74" s="1136"/>
      <c r="BO74" s="1136"/>
      <c r="BP74" s="1133"/>
      <c r="BQ74" s="1133"/>
      <c r="BR74" s="1133"/>
      <c r="BS74" s="1133"/>
      <c r="BT74" s="1133"/>
      <c r="BU74" s="1133"/>
      <c r="BV74" s="1133"/>
      <c r="BW74" s="1133"/>
      <c r="BX74" s="1133"/>
      <c r="BY74" s="1133"/>
      <c r="BZ74" s="1133"/>
      <c r="CA74" s="1133"/>
      <c r="CB74" s="1133"/>
      <c r="CC74" s="1133"/>
      <c r="CD74" s="1133"/>
      <c r="CE74" s="1133"/>
      <c r="CF74" s="1133"/>
      <c r="CG74" s="1133"/>
      <c r="CH74" s="1133"/>
      <c r="CI74" s="1133"/>
      <c r="CJ74" s="1133"/>
      <c r="CK74" s="1133"/>
      <c r="CL74" s="1133"/>
      <c r="CM74" s="1133"/>
      <c r="CN74" s="1133"/>
      <c r="CO74" s="1133"/>
      <c r="CP74" s="1133"/>
      <c r="CQ74" s="1133"/>
      <c r="CR74" s="1133"/>
      <c r="CS74" s="1133"/>
      <c r="CT74" s="1133"/>
      <c r="CU74" s="1133"/>
      <c r="CV74" s="1133"/>
      <c r="CW74" s="1133"/>
      <c r="CX74" s="1133"/>
      <c r="CY74" s="1133"/>
      <c r="CZ74" s="1133"/>
      <c r="DA74" s="1133"/>
      <c r="DB74" s="1133"/>
      <c r="DC74" s="1133"/>
    </row>
    <row r="75" spans="2:107" ht="13" x14ac:dyDescent="0.2">
      <c r="B75" s="332"/>
      <c r="G75" s="1148"/>
      <c r="H75" s="1148"/>
      <c r="I75" s="1131"/>
      <c r="J75" s="1131"/>
      <c r="K75" s="1138"/>
      <c r="L75" s="1138"/>
      <c r="M75" s="1138"/>
      <c r="N75" s="1138"/>
      <c r="AM75" s="341"/>
      <c r="AN75" s="1136"/>
      <c r="AO75" s="1136"/>
      <c r="AP75" s="1136"/>
      <c r="AQ75" s="1136"/>
      <c r="AR75" s="1136"/>
      <c r="AS75" s="1136"/>
      <c r="AT75" s="1136"/>
      <c r="AU75" s="1136"/>
      <c r="AV75" s="1136"/>
      <c r="AW75" s="1136"/>
      <c r="AX75" s="1136"/>
      <c r="AY75" s="1136"/>
      <c r="AZ75" s="1136"/>
      <c r="BA75" s="1136"/>
      <c r="BB75" s="1136" t="s">
        <v>559</v>
      </c>
      <c r="BC75" s="1136"/>
      <c r="BD75" s="1136"/>
      <c r="BE75" s="1136"/>
      <c r="BF75" s="1136"/>
      <c r="BG75" s="1136"/>
      <c r="BH75" s="1136"/>
      <c r="BI75" s="1136"/>
      <c r="BJ75" s="1136"/>
      <c r="BK75" s="1136"/>
      <c r="BL75" s="1136"/>
      <c r="BM75" s="1136"/>
      <c r="BN75" s="1136"/>
      <c r="BO75" s="1136"/>
      <c r="BP75" s="1133">
        <v>6.3</v>
      </c>
      <c r="BQ75" s="1133"/>
      <c r="BR75" s="1133"/>
      <c r="BS75" s="1133"/>
      <c r="BT75" s="1133"/>
      <c r="BU75" s="1133"/>
      <c r="BV75" s="1133"/>
      <c r="BW75" s="1133"/>
      <c r="BX75" s="1133">
        <v>7</v>
      </c>
      <c r="BY75" s="1133"/>
      <c r="BZ75" s="1133"/>
      <c r="CA75" s="1133"/>
      <c r="CB75" s="1133"/>
      <c r="CC75" s="1133"/>
      <c r="CD75" s="1133"/>
      <c r="CE75" s="1133"/>
      <c r="CF75" s="1133">
        <v>7.7</v>
      </c>
      <c r="CG75" s="1133"/>
      <c r="CH75" s="1133"/>
      <c r="CI75" s="1133"/>
      <c r="CJ75" s="1133"/>
      <c r="CK75" s="1133"/>
      <c r="CL75" s="1133"/>
      <c r="CM75" s="1133"/>
      <c r="CN75" s="1133">
        <v>8</v>
      </c>
      <c r="CO75" s="1133"/>
      <c r="CP75" s="1133"/>
      <c r="CQ75" s="1133"/>
      <c r="CR75" s="1133"/>
      <c r="CS75" s="1133"/>
      <c r="CT75" s="1133"/>
      <c r="CU75" s="1133"/>
      <c r="CV75" s="1133">
        <v>8.4</v>
      </c>
      <c r="CW75" s="1133"/>
      <c r="CX75" s="1133"/>
      <c r="CY75" s="1133"/>
      <c r="CZ75" s="1133"/>
      <c r="DA75" s="1133"/>
      <c r="DB75" s="1133"/>
      <c r="DC75" s="1133"/>
    </row>
    <row r="76" spans="2:107" ht="13" x14ac:dyDescent="0.2">
      <c r="B76" s="332"/>
      <c r="G76" s="1148"/>
      <c r="H76" s="1148"/>
      <c r="I76" s="1131"/>
      <c r="J76" s="1131"/>
      <c r="K76" s="1138"/>
      <c r="L76" s="1138"/>
      <c r="M76" s="1138"/>
      <c r="N76" s="1138"/>
      <c r="AM76" s="341"/>
      <c r="AN76" s="1136"/>
      <c r="AO76" s="1136"/>
      <c r="AP76" s="1136"/>
      <c r="AQ76" s="1136"/>
      <c r="AR76" s="1136"/>
      <c r="AS76" s="1136"/>
      <c r="AT76" s="1136"/>
      <c r="AU76" s="1136"/>
      <c r="AV76" s="1136"/>
      <c r="AW76" s="1136"/>
      <c r="AX76" s="1136"/>
      <c r="AY76" s="1136"/>
      <c r="AZ76" s="1136"/>
      <c r="BA76" s="1136"/>
      <c r="BB76" s="1136"/>
      <c r="BC76" s="1136"/>
      <c r="BD76" s="1136"/>
      <c r="BE76" s="1136"/>
      <c r="BF76" s="1136"/>
      <c r="BG76" s="1136"/>
      <c r="BH76" s="1136"/>
      <c r="BI76" s="1136"/>
      <c r="BJ76" s="1136"/>
      <c r="BK76" s="1136"/>
      <c r="BL76" s="1136"/>
      <c r="BM76" s="1136"/>
      <c r="BN76" s="1136"/>
      <c r="BO76" s="1136"/>
      <c r="BP76" s="1133"/>
      <c r="BQ76" s="1133"/>
      <c r="BR76" s="1133"/>
      <c r="BS76" s="1133"/>
      <c r="BT76" s="1133"/>
      <c r="BU76" s="1133"/>
      <c r="BV76" s="1133"/>
      <c r="BW76" s="1133"/>
      <c r="BX76" s="1133"/>
      <c r="BY76" s="1133"/>
      <c r="BZ76" s="1133"/>
      <c r="CA76" s="1133"/>
      <c r="CB76" s="1133"/>
      <c r="CC76" s="1133"/>
      <c r="CD76" s="1133"/>
      <c r="CE76" s="1133"/>
      <c r="CF76" s="1133"/>
      <c r="CG76" s="1133"/>
      <c r="CH76" s="1133"/>
      <c r="CI76" s="1133"/>
      <c r="CJ76" s="1133"/>
      <c r="CK76" s="1133"/>
      <c r="CL76" s="1133"/>
      <c r="CM76" s="1133"/>
      <c r="CN76" s="1133"/>
      <c r="CO76" s="1133"/>
      <c r="CP76" s="1133"/>
      <c r="CQ76" s="1133"/>
      <c r="CR76" s="1133"/>
      <c r="CS76" s="1133"/>
      <c r="CT76" s="1133"/>
      <c r="CU76" s="1133"/>
      <c r="CV76" s="1133"/>
      <c r="CW76" s="1133"/>
      <c r="CX76" s="1133"/>
      <c r="CY76" s="1133"/>
      <c r="CZ76" s="1133"/>
      <c r="DA76" s="1133"/>
      <c r="DB76" s="1133"/>
      <c r="DC76" s="1133"/>
    </row>
    <row r="77" spans="2:107" ht="13" x14ac:dyDescent="0.2">
      <c r="B77" s="332"/>
      <c r="G77" s="1131"/>
      <c r="H77" s="1131"/>
      <c r="I77" s="1131"/>
      <c r="J77" s="1131"/>
      <c r="K77" s="1132"/>
      <c r="L77" s="1132"/>
      <c r="M77" s="1132"/>
      <c r="N77" s="1132"/>
      <c r="AN77" s="1137" t="s">
        <v>557</v>
      </c>
      <c r="AO77" s="1137"/>
      <c r="AP77" s="1137"/>
      <c r="AQ77" s="1137"/>
      <c r="AR77" s="1137"/>
      <c r="AS77" s="1137"/>
      <c r="AT77" s="1137"/>
      <c r="AU77" s="1137"/>
      <c r="AV77" s="1137"/>
      <c r="AW77" s="1137"/>
      <c r="AX77" s="1137"/>
      <c r="AY77" s="1137"/>
      <c r="AZ77" s="1137"/>
      <c r="BA77" s="1137"/>
      <c r="BB77" s="1136" t="s">
        <v>555</v>
      </c>
      <c r="BC77" s="1136"/>
      <c r="BD77" s="1136"/>
      <c r="BE77" s="1136"/>
      <c r="BF77" s="1136"/>
      <c r="BG77" s="1136"/>
      <c r="BH77" s="1136"/>
      <c r="BI77" s="1136"/>
      <c r="BJ77" s="1136"/>
      <c r="BK77" s="1136"/>
      <c r="BL77" s="1136"/>
      <c r="BM77" s="1136"/>
      <c r="BN77" s="1136"/>
      <c r="BO77" s="1136"/>
      <c r="BP77" s="1133">
        <v>56.8</v>
      </c>
      <c r="BQ77" s="1133"/>
      <c r="BR77" s="1133"/>
      <c r="BS77" s="1133"/>
      <c r="BT77" s="1133"/>
      <c r="BU77" s="1133"/>
      <c r="BV77" s="1133"/>
      <c r="BW77" s="1133"/>
      <c r="BX77" s="1133">
        <v>52.3</v>
      </c>
      <c r="BY77" s="1133"/>
      <c r="BZ77" s="1133"/>
      <c r="CA77" s="1133"/>
      <c r="CB77" s="1133"/>
      <c r="CC77" s="1133"/>
      <c r="CD77" s="1133"/>
      <c r="CE77" s="1133"/>
      <c r="CF77" s="1133">
        <v>55.4</v>
      </c>
      <c r="CG77" s="1133"/>
      <c r="CH77" s="1133"/>
      <c r="CI77" s="1133"/>
      <c r="CJ77" s="1133"/>
      <c r="CK77" s="1133"/>
      <c r="CL77" s="1133"/>
      <c r="CM77" s="1133"/>
      <c r="CN77" s="1133">
        <v>52.7</v>
      </c>
      <c r="CO77" s="1133"/>
      <c r="CP77" s="1133"/>
      <c r="CQ77" s="1133"/>
      <c r="CR77" s="1133"/>
      <c r="CS77" s="1133"/>
      <c r="CT77" s="1133"/>
      <c r="CU77" s="1133"/>
      <c r="CV77" s="1133">
        <v>49.7</v>
      </c>
      <c r="CW77" s="1133"/>
      <c r="CX77" s="1133"/>
      <c r="CY77" s="1133"/>
      <c r="CZ77" s="1133"/>
      <c r="DA77" s="1133"/>
      <c r="DB77" s="1133"/>
      <c r="DC77" s="1133"/>
    </row>
    <row r="78" spans="2:107" ht="13" x14ac:dyDescent="0.2">
      <c r="B78" s="332"/>
      <c r="G78" s="1131"/>
      <c r="H78" s="1131"/>
      <c r="I78" s="1131"/>
      <c r="J78" s="1131"/>
      <c r="K78" s="1132"/>
      <c r="L78" s="1132"/>
      <c r="M78" s="1132"/>
      <c r="N78" s="1132"/>
      <c r="AN78" s="1137"/>
      <c r="AO78" s="1137"/>
      <c r="AP78" s="1137"/>
      <c r="AQ78" s="1137"/>
      <c r="AR78" s="1137"/>
      <c r="AS78" s="1137"/>
      <c r="AT78" s="1137"/>
      <c r="AU78" s="1137"/>
      <c r="AV78" s="1137"/>
      <c r="AW78" s="1137"/>
      <c r="AX78" s="1137"/>
      <c r="AY78" s="1137"/>
      <c r="AZ78" s="1137"/>
      <c r="BA78" s="1137"/>
      <c r="BB78" s="1136"/>
      <c r="BC78" s="1136"/>
      <c r="BD78" s="1136"/>
      <c r="BE78" s="1136"/>
      <c r="BF78" s="1136"/>
      <c r="BG78" s="1136"/>
      <c r="BH78" s="1136"/>
      <c r="BI78" s="1136"/>
      <c r="BJ78" s="1136"/>
      <c r="BK78" s="1136"/>
      <c r="BL78" s="1136"/>
      <c r="BM78" s="1136"/>
      <c r="BN78" s="1136"/>
      <c r="BO78" s="1136"/>
      <c r="BP78" s="1133"/>
      <c r="BQ78" s="1133"/>
      <c r="BR78" s="1133"/>
      <c r="BS78" s="1133"/>
      <c r="BT78" s="1133"/>
      <c r="BU78" s="1133"/>
      <c r="BV78" s="1133"/>
      <c r="BW78" s="1133"/>
      <c r="BX78" s="1133"/>
      <c r="BY78" s="1133"/>
      <c r="BZ78" s="1133"/>
      <c r="CA78" s="1133"/>
      <c r="CB78" s="1133"/>
      <c r="CC78" s="1133"/>
      <c r="CD78" s="1133"/>
      <c r="CE78" s="1133"/>
      <c r="CF78" s="1133"/>
      <c r="CG78" s="1133"/>
      <c r="CH78" s="1133"/>
      <c r="CI78" s="1133"/>
      <c r="CJ78" s="1133"/>
      <c r="CK78" s="1133"/>
      <c r="CL78" s="1133"/>
      <c r="CM78" s="1133"/>
      <c r="CN78" s="1133"/>
      <c r="CO78" s="1133"/>
      <c r="CP78" s="1133"/>
      <c r="CQ78" s="1133"/>
      <c r="CR78" s="1133"/>
      <c r="CS78" s="1133"/>
      <c r="CT78" s="1133"/>
      <c r="CU78" s="1133"/>
      <c r="CV78" s="1133"/>
      <c r="CW78" s="1133"/>
      <c r="CX78" s="1133"/>
      <c r="CY78" s="1133"/>
      <c r="CZ78" s="1133"/>
      <c r="DA78" s="1133"/>
      <c r="DB78" s="1133"/>
      <c r="DC78" s="1133"/>
    </row>
    <row r="79" spans="2:107" ht="13" x14ac:dyDescent="0.2">
      <c r="B79" s="332"/>
      <c r="G79" s="1131"/>
      <c r="H79" s="1131"/>
      <c r="I79" s="1134"/>
      <c r="J79" s="1134"/>
      <c r="K79" s="1135"/>
      <c r="L79" s="1135"/>
      <c r="M79" s="1135"/>
      <c r="N79" s="1135"/>
      <c r="AN79" s="1137"/>
      <c r="AO79" s="1137"/>
      <c r="AP79" s="1137"/>
      <c r="AQ79" s="1137"/>
      <c r="AR79" s="1137"/>
      <c r="AS79" s="1137"/>
      <c r="AT79" s="1137"/>
      <c r="AU79" s="1137"/>
      <c r="AV79" s="1137"/>
      <c r="AW79" s="1137"/>
      <c r="AX79" s="1137"/>
      <c r="AY79" s="1137"/>
      <c r="AZ79" s="1137"/>
      <c r="BA79" s="1137"/>
      <c r="BB79" s="1136" t="s">
        <v>559</v>
      </c>
      <c r="BC79" s="1136"/>
      <c r="BD79" s="1136"/>
      <c r="BE79" s="1136"/>
      <c r="BF79" s="1136"/>
      <c r="BG79" s="1136"/>
      <c r="BH79" s="1136"/>
      <c r="BI79" s="1136"/>
      <c r="BJ79" s="1136"/>
      <c r="BK79" s="1136"/>
      <c r="BL79" s="1136"/>
      <c r="BM79" s="1136"/>
      <c r="BN79" s="1136"/>
      <c r="BO79" s="1136"/>
      <c r="BP79" s="1133">
        <v>10.199999999999999</v>
      </c>
      <c r="BQ79" s="1133"/>
      <c r="BR79" s="1133"/>
      <c r="BS79" s="1133"/>
      <c r="BT79" s="1133"/>
      <c r="BU79" s="1133"/>
      <c r="BV79" s="1133"/>
      <c r="BW79" s="1133"/>
      <c r="BX79" s="1133">
        <v>10</v>
      </c>
      <c r="BY79" s="1133"/>
      <c r="BZ79" s="1133"/>
      <c r="CA79" s="1133"/>
      <c r="CB79" s="1133"/>
      <c r="CC79" s="1133"/>
      <c r="CD79" s="1133"/>
      <c r="CE79" s="1133"/>
      <c r="CF79" s="1133">
        <v>9.6999999999999993</v>
      </c>
      <c r="CG79" s="1133"/>
      <c r="CH79" s="1133"/>
      <c r="CI79" s="1133"/>
      <c r="CJ79" s="1133"/>
      <c r="CK79" s="1133"/>
      <c r="CL79" s="1133"/>
      <c r="CM79" s="1133"/>
      <c r="CN79" s="1133">
        <v>9.5</v>
      </c>
      <c r="CO79" s="1133"/>
      <c r="CP79" s="1133"/>
      <c r="CQ79" s="1133"/>
      <c r="CR79" s="1133"/>
      <c r="CS79" s="1133"/>
      <c r="CT79" s="1133"/>
      <c r="CU79" s="1133"/>
      <c r="CV79" s="1133">
        <v>9.1999999999999993</v>
      </c>
      <c r="CW79" s="1133"/>
      <c r="CX79" s="1133"/>
      <c r="CY79" s="1133"/>
      <c r="CZ79" s="1133"/>
      <c r="DA79" s="1133"/>
      <c r="DB79" s="1133"/>
      <c r="DC79" s="1133"/>
    </row>
    <row r="80" spans="2:107" ht="13" x14ac:dyDescent="0.2">
      <c r="B80" s="332"/>
      <c r="G80" s="1131"/>
      <c r="H80" s="1131"/>
      <c r="I80" s="1134"/>
      <c r="J80" s="1134"/>
      <c r="K80" s="1135"/>
      <c r="L80" s="1135"/>
      <c r="M80" s="1135"/>
      <c r="N80" s="1135"/>
      <c r="AN80" s="1137"/>
      <c r="AO80" s="1137"/>
      <c r="AP80" s="1137"/>
      <c r="AQ80" s="1137"/>
      <c r="AR80" s="1137"/>
      <c r="AS80" s="1137"/>
      <c r="AT80" s="1137"/>
      <c r="AU80" s="1137"/>
      <c r="AV80" s="1137"/>
      <c r="AW80" s="1137"/>
      <c r="AX80" s="1137"/>
      <c r="AY80" s="1137"/>
      <c r="AZ80" s="1137"/>
      <c r="BA80" s="1137"/>
      <c r="BB80" s="1136"/>
      <c r="BC80" s="1136"/>
      <c r="BD80" s="1136"/>
      <c r="BE80" s="1136"/>
      <c r="BF80" s="1136"/>
      <c r="BG80" s="1136"/>
      <c r="BH80" s="1136"/>
      <c r="BI80" s="1136"/>
      <c r="BJ80" s="1136"/>
      <c r="BK80" s="1136"/>
      <c r="BL80" s="1136"/>
      <c r="BM80" s="1136"/>
      <c r="BN80" s="1136"/>
      <c r="BO80" s="1136"/>
      <c r="BP80" s="1133"/>
      <c r="BQ80" s="1133"/>
      <c r="BR80" s="1133"/>
      <c r="BS80" s="1133"/>
      <c r="BT80" s="1133"/>
      <c r="BU80" s="1133"/>
      <c r="BV80" s="1133"/>
      <c r="BW80" s="1133"/>
      <c r="BX80" s="1133"/>
      <c r="BY80" s="1133"/>
      <c r="BZ80" s="1133"/>
      <c r="CA80" s="1133"/>
      <c r="CB80" s="1133"/>
      <c r="CC80" s="1133"/>
      <c r="CD80" s="1133"/>
      <c r="CE80" s="1133"/>
      <c r="CF80" s="1133"/>
      <c r="CG80" s="1133"/>
      <c r="CH80" s="1133"/>
      <c r="CI80" s="1133"/>
      <c r="CJ80" s="1133"/>
      <c r="CK80" s="1133"/>
      <c r="CL80" s="1133"/>
      <c r="CM80" s="1133"/>
      <c r="CN80" s="1133"/>
      <c r="CO80" s="1133"/>
      <c r="CP80" s="1133"/>
      <c r="CQ80" s="1133"/>
      <c r="CR80" s="1133"/>
      <c r="CS80" s="1133"/>
      <c r="CT80" s="1133"/>
      <c r="CU80" s="1133"/>
      <c r="CV80" s="1133"/>
      <c r="CW80" s="1133"/>
      <c r="CX80" s="1133"/>
      <c r="CY80" s="1133"/>
      <c r="CZ80" s="1133"/>
      <c r="DA80" s="1133"/>
      <c r="DB80" s="1133"/>
      <c r="DC80" s="1133"/>
    </row>
    <row r="81" spans="2:109" ht="13" x14ac:dyDescent="0.2">
      <c r="B81" s="332"/>
    </row>
    <row r="82" spans="2:109" ht="16.5" x14ac:dyDescent="0.2">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ht="13" x14ac:dyDescent="0.2">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ht="13" x14ac:dyDescent="0.2">
      <c r="DD84" s="323"/>
      <c r="DE84" s="323"/>
    </row>
    <row r="85" spans="2:109" ht="13" x14ac:dyDescent="0.2">
      <c r="DD85" s="323"/>
      <c r="DE85" s="323"/>
    </row>
    <row r="86" spans="2:109" ht="13" hidden="1" x14ac:dyDescent="0.2">
      <c r="DD86" s="323"/>
      <c r="DE86" s="323"/>
    </row>
    <row r="87" spans="2:109" ht="13" hidden="1" x14ac:dyDescent="0.2">
      <c r="K87" s="360"/>
      <c r="AQ87" s="360"/>
      <c r="BC87" s="360"/>
      <c r="BO87" s="360"/>
      <c r="CA87" s="360"/>
      <c r="CM87" s="360"/>
      <c r="CY87" s="360"/>
      <c r="DD87" s="323"/>
      <c r="DE87" s="323"/>
    </row>
    <row r="88" spans="2:109" ht="13" hidden="1" x14ac:dyDescent="0.2">
      <c r="DD88" s="323"/>
      <c r="DE88" s="323"/>
    </row>
    <row r="89" spans="2:109" ht="13" hidden="1" x14ac:dyDescent="0.2">
      <c r="DD89" s="323"/>
      <c r="DE89" s="323"/>
    </row>
    <row r="90" spans="2:109" ht="13" hidden="1" x14ac:dyDescent="0.2">
      <c r="DD90" s="323"/>
      <c r="DE90" s="323"/>
    </row>
    <row r="91" spans="2:109" ht="13" hidden="1" x14ac:dyDescent="0.2">
      <c r="DD91" s="323"/>
      <c r="DE91" s="323"/>
    </row>
    <row r="92" spans="2:109" ht="13.5" hidden="1" customHeight="1" x14ac:dyDescent="0.2">
      <c r="DD92" s="323"/>
      <c r="DE92" s="323"/>
    </row>
    <row r="93" spans="2:109" ht="13.5" hidden="1" customHeight="1" x14ac:dyDescent="0.2">
      <c r="DD93" s="323"/>
      <c r="DE93" s="323"/>
    </row>
    <row r="94" spans="2:109" ht="13.5" hidden="1" customHeight="1" x14ac:dyDescent="0.2">
      <c r="DD94" s="323"/>
      <c r="DE94" s="323"/>
    </row>
    <row r="95" spans="2:109" ht="13.5" hidden="1" customHeight="1" x14ac:dyDescent="0.2">
      <c r="DD95" s="323"/>
      <c r="DE95" s="323"/>
    </row>
    <row r="96" spans="2:109" ht="13.5" hidden="1" customHeight="1" x14ac:dyDescent="0.2">
      <c r="DD96" s="323"/>
      <c r="DE96" s="323"/>
    </row>
    <row r="97" s="323" customFormat="1" ht="13.5" hidden="1" customHeight="1" x14ac:dyDescent="0.2"/>
    <row r="98" s="323" customFormat="1" ht="13.5" hidden="1" customHeight="1" x14ac:dyDescent="0.2"/>
    <row r="99" s="323" customFormat="1" ht="13.5" hidden="1" customHeight="1" x14ac:dyDescent="0.2"/>
    <row r="100" s="323" customFormat="1" ht="13.5" hidden="1" customHeight="1" x14ac:dyDescent="0.2"/>
    <row r="101" s="323" customFormat="1" ht="13.5" hidden="1" customHeight="1" x14ac:dyDescent="0.2"/>
    <row r="102" s="323" customFormat="1" ht="13.5" hidden="1" customHeight="1" x14ac:dyDescent="0.2"/>
    <row r="103" s="323" customFormat="1" ht="13.5" hidden="1" customHeight="1" x14ac:dyDescent="0.2"/>
    <row r="104" s="323" customFormat="1" ht="13.5" hidden="1" customHeight="1" x14ac:dyDescent="0.2"/>
    <row r="105" s="323" customFormat="1" ht="13.5" hidden="1" customHeight="1" x14ac:dyDescent="0.2"/>
    <row r="106" s="323" customFormat="1" ht="13.5" hidden="1" customHeight="1" x14ac:dyDescent="0.2"/>
    <row r="107" s="323" customFormat="1" ht="13.5" hidden="1" customHeight="1" x14ac:dyDescent="0.2"/>
    <row r="108" s="323" customFormat="1" ht="13.5" hidden="1" customHeight="1" x14ac:dyDescent="0.2"/>
    <row r="109" s="323" customFormat="1" ht="13.5" hidden="1" customHeight="1" x14ac:dyDescent="0.2"/>
    <row r="110" s="323" customFormat="1" ht="13.5" hidden="1" customHeight="1" x14ac:dyDescent="0.2"/>
    <row r="111" s="323" customFormat="1" ht="13.5" hidden="1" customHeight="1" x14ac:dyDescent="0.2"/>
    <row r="112" s="323" customFormat="1" ht="13.5" hidden="1" customHeight="1" x14ac:dyDescent="0.2"/>
    <row r="113" s="323" customFormat="1" ht="13.5" hidden="1" customHeight="1" x14ac:dyDescent="0.2"/>
    <row r="114" s="323" customFormat="1" ht="13.5" hidden="1" customHeight="1" x14ac:dyDescent="0.2"/>
    <row r="115" s="323" customFormat="1" ht="13.5" hidden="1" customHeight="1" x14ac:dyDescent="0.2"/>
    <row r="116" s="323" customFormat="1" ht="13.5" hidden="1" customHeight="1" x14ac:dyDescent="0.2"/>
    <row r="117" s="323" customFormat="1" ht="13.5" hidden="1" customHeight="1" x14ac:dyDescent="0.2"/>
    <row r="118" s="323" customFormat="1" ht="13.5" hidden="1" customHeight="1" x14ac:dyDescent="0.2"/>
    <row r="119" s="323" customFormat="1" ht="13.5" hidden="1" customHeight="1" x14ac:dyDescent="0.2"/>
    <row r="120" s="323" customFormat="1" ht="13.5" hidden="1" customHeight="1" x14ac:dyDescent="0.2"/>
    <row r="121" s="323" customFormat="1" ht="13.5" hidden="1" customHeight="1" x14ac:dyDescent="0.2"/>
    <row r="122" s="323" customFormat="1" ht="13.5" hidden="1" customHeight="1" x14ac:dyDescent="0.2"/>
    <row r="123" s="323" customFormat="1" ht="13.5" hidden="1" customHeight="1" x14ac:dyDescent="0.2"/>
    <row r="124" s="323" customFormat="1" ht="13.5" hidden="1" customHeight="1" x14ac:dyDescent="0.2"/>
    <row r="125" s="323" customFormat="1" ht="13.5" hidden="1" customHeight="1" x14ac:dyDescent="0.2"/>
    <row r="126" s="323" customFormat="1" ht="13.5" hidden="1" customHeight="1" x14ac:dyDescent="0.2"/>
    <row r="127" s="323" customFormat="1" ht="13.5" hidden="1" customHeight="1" x14ac:dyDescent="0.2"/>
    <row r="128" s="323" customFormat="1" ht="13.5" hidden="1" customHeight="1" x14ac:dyDescent="0.2"/>
    <row r="129" s="323" customFormat="1" ht="13.5" hidden="1" customHeight="1" x14ac:dyDescent="0.2"/>
    <row r="130" s="323" customFormat="1" ht="13.5" hidden="1" customHeight="1" x14ac:dyDescent="0.2"/>
    <row r="131" s="323" customFormat="1" ht="13.5" hidden="1" customHeight="1" x14ac:dyDescent="0.2"/>
    <row r="132" s="323" customFormat="1" ht="13.5" hidden="1" customHeight="1" x14ac:dyDescent="0.2"/>
    <row r="133" s="323" customFormat="1" ht="13.5" hidden="1" customHeight="1" x14ac:dyDescent="0.2"/>
    <row r="134" s="323" customFormat="1" ht="13.5" hidden="1" customHeight="1" x14ac:dyDescent="0.2"/>
    <row r="135" s="323" customFormat="1" ht="13.5" hidden="1" customHeight="1" x14ac:dyDescent="0.2"/>
    <row r="136" s="323" customFormat="1" ht="13.5" hidden="1" customHeight="1" x14ac:dyDescent="0.2"/>
    <row r="137" s="323" customFormat="1" ht="13.5" hidden="1" customHeight="1" x14ac:dyDescent="0.2"/>
    <row r="138" s="323" customFormat="1" ht="13.5" hidden="1" customHeight="1" x14ac:dyDescent="0.2"/>
    <row r="139" s="323" customFormat="1" ht="13.5" hidden="1" customHeight="1" x14ac:dyDescent="0.2"/>
    <row r="140" s="323" customFormat="1" ht="13.5" hidden="1" customHeight="1" x14ac:dyDescent="0.2"/>
    <row r="141" s="323" customFormat="1" ht="13.5" hidden="1" customHeight="1" x14ac:dyDescent="0.2"/>
    <row r="142" s="323" customFormat="1" ht="13.5" hidden="1" customHeight="1" x14ac:dyDescent="0.2"/>
    <row r="143" s="323" customFormat="1" ht="13.5" hidden="1" customHeight="1" x14ac:dyDescent="0.2"/>
    <row r="144" s="323" customFormat="1" ht="13.5" hidden="1" customHeight="1" x14ac:dyDescent="0.2"/>
    <row r="145" s="323" customFormat="1" ht="13.5" hidden="1" customHeight="1" x14ac:dyDescent="0.2"/>
    <row r="146" s="323" customFormat="1" ht="13.5" hidden="1" customHeight="1" x14ac:dyDescent="0.2"/>
    <row r="147" s="323" customFormat="1" ht="13.5" hidden="1" customHeight="1" x14ac:dyDescent="0.2"/>
    <row r="148" s="323" customFormat="1" ht="13.5" hidden="1" customHeight="1" x14ac:dyDescent="0.2"/>
    <row r="149" s="323" customFormat="1" ht="13.5" hidden="1" customHeight="1" x14ac:dyDescent="0.2"/>
    <row r="150" s="323" customFormat="1" ht="13.5" hidden="1" customHeight="1" x14ac:dyDescent="0.2"/>
    <row r="151" s="323" customFormat="1" ht="13.5" hidden="1" customHeight="1" x14ac:dyDescent="0.2"/>
    <row r="152" s="323" customFormat="1" ht="13.5" hidden="1" customHeight="1" x14ac:dyDescent="0.2"/>
    <row r="153" s="323" customFormat="1" ht="13.5" hidden="1" customHeight="1" x14ac:dyDescent="0.2"/>
    <row r="154" s="323" customFormat="1" ht="13.5" hidden="1" customHeight="1" x14ac:dyDescent="0.2"/>
    <row r="155" s="323" customFormat="1" ht="13.5" hidden="1" customHeight="1" x14ac:dyDescent="0.2"/>
    <row r="156" s="323" customFormat="1" ht="13.5" hidden="1" customHeight="1" x14ac:dyDescent="0.2"/>
    <row r="157" s="323" customFormat="1" ht="13.5" hidden="1" customHeight="1" x14ac:dyDescent="0.2"/>
    <row r="158" s="323" customFormat="1" ht="13.5" hidden="1" customHeight="1" x14ac:dyDescent="0.2"/>
    <row r="159" s="323" customFormat="1" ht="13.5" hidden="1" customHeight="1" x14ac:dyDescent="0.2"/>
    <row r="160" s="323" customFormat="1" ht="13.5" hidden="1" customHeight="1" x14ac:dyDescent="0.2"/>
  </sheetData>
  <sheetProtection algorithmName="SHA-512" hashValue="bUT4jRkDQXaA+TVDdRDMUYxL1kMcRDp3V1XrkkG0uiKuPZ8fZHPQtF6msFVJSubYnyyqxn3q1pig89j6cPUfaQ==" saltValue="VE9X3VxOSIsvg/t3UKRd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325" customWidth="1"/>
    <col min="35" max="122" width="2.453125" style="326" customWidth="1"/>
    <col min="123" max="16384" width="2.453125" style="326" hidden="1"/>
  </cols>
  <sheetData>
    <row r="1" spans="1:34" ht="13.5" customHeight="1" x14ac:dyDescent="0.2">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3" x14ac:dyDescent="0.2">
      <c r="S2" s="326"/>
      <c r="AH2" s="326"/>
    </row>
    <row r="3" spans="1:34" ht="13"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ht="13" x14ac:dyDescent="0.2"/>
    <row r="5" spans="1:34" ht="13" x14ac:dyDescent="0.2"/>
    <row r="6" spans="1:34" ht="13" x14ac:dyDescent="0.2"/>
    <row r="7" spans="1:34" ht="13" x14ac:dyDescent="0.2"/>
    <row r="8" spans="1:34" ht="13" x14ac:dyDescent="0.2"/>
    <row r="9" spans="1:34" ht="13" x14ac:dyDescent="0.2">
      <c r="AH9" s="32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326"/>
    </row>
    <row r="18" spans="12:34" ht="13" x14ac:dyDescent="0.2"/>
    <row r="19" spans="12:34" ht="13" x14ac:dyDescent="0.2"/>
    <row r="20" spans="12:34" ht="13" x14ac:dyDescent="0.2">
      <c r="AH20" s="326"/>
    </row>
    <row r="21" spans="12:34" ht="13" x14ac:dyDescent="0.2">
      <c r="AH21" s="326"/>
    </row>
    <row r="22" spans="12:34" ht="13" x14ac:dyDescent="0.2"/>
    <row r="23" spans="12:34" ht="13" x14ac:dyDescent="0.2"/>
    <row r="24" spans="12:34" ht="13" x14ac:dyDescent="0.2">
      <c r="Q24" s="326"/>
    </row>
    <row r="25" spans="12:34" ht="13" x14ac:dyDescent="0.2"/>
    <row r="26" spans="12:34" ht="13" x14ac:dyDescent="0.2"/>
    <row r="27" spans="12:34" ht="13" x14ac:dyDescent="0.2"/>
    <row r="28" spans="12:34" ht="13" x14ac:dyDescent="0.2">
      <c r="O28" s="326"/>
      <c r="T28" s="326"/>
      <c r="AH28" s="326"/>
    </row>
    <row r="29" spans="12:34" ht="13" x14ac:dyDescent="0.2"/>
    <row r="30" spans="12:34" ht="13" x14ac:dyDescent="0.2"/>
    <row r="31" spans="12:34" ht="13" x14ac:dyDescent="0.2">
      <c r="Q31" s="326"/>
    </row>
    <row r="32" spans="12:34" ht="13" x14ac:dyDescent="0.2">
      <c r="L32" s="326"/>
    </row>
    <row r="33" spans="2:34" ht="13" x14ac:dyDescent="0.2">
      <c r="C33" s="326"/>
      <c r="E33" s="326"/>
      <c r="G33" s="326"/>
      <c r="I33" s="326"/>
      <c r="X33" s="326"/>
    </row>
    <row r="34" spans="2:34" ht="13" x14ac:dyDescent="0.2">
      <c r="B34" s="326"/>
      <c r="P34" s="326"/>
      <c r="R34" s="326"/>
      <c r="T34" s="326"/>
    </row>
    <row r="35" spans="2:34" ht="13" x14ac:dyDescent="0.2">
      <c r="D35" s="326"/>
      <c r="W35" s="326"/>
      <c r="AC35" s="326"/>
      <c r="AD35" s="326"/>
      <c r="AE35" s="326"/>
      <c r="AF35" s="326"/>
      <c r="AG35" s="326"/>
      <c r="AH35" s="326"/>
    </row>
    <row r="36" spans="2:34" ht="13" x14ac:dyDescent="0.2">
      <c r="H36" s="326"/>
      <c r="J36" s="326"/>
      <c r="K36" s="326"/>
      <c r="M36" s="326"/>
      <c r="Y36" s="326"/>
      <c r="Z36" s="326"/>
      <c r="AA36" s="326"/>
      <c r="AB36" s="326"/>
      <c r="AC36" s="326"/>
      <c r="AD36" s="326"/>
      <c r="AE36" s="326"/>
      <c r="AF36" s="326"/>
      <c r="AG36" s="326"/>
      <c r="AH36" s="326"/>
    </row>
    <row r="37" spans="2:34" ht="13" x14ac:dyDescent="0.2">
      <c r="AH37" s="326"/>
    </row>
    <row r="38" spans="2:34" ht="13" x14ac:dyDescent="0.2">
      <c r="AG38" s="326"/>
      <c r="AH38" s="326"/>
    </row>
    <row r="39" spans="2:34" ht="13" x14ac:dyDescent="0.2"/>
    <row r="40" spans="2:34" ht="13" x14ac:dyDescent="0.2">
      <c r="X40" s="326"/>
    </row>
    <row r="41" spans="2:34" ht="13" x14ac:dyDescent="0.2">
      <c r="R41" s="326"/>
    </row>
    <row r="42" spans="2:34" ht="13" x14ac:dyDescent="0.2">
      <c r="W42" s="326"/>
    </row>
    <row r="43" spans="2:34" ht="13" x14ac:dyDescent="0.2">
      <c r="Y43" s="326"/>
      <c r="Z43" s="326"/>
      <c r="AA43" s="326"/>
      <c r="AB43" s="326"/>
      <c r="AC43" s="326"/>
      <c r="AD43" s="326"/>
      <c r="AE43" s="326"/>
      <c r="AF43" s="326"/>
      <c r="AG43" s="326"/>
      <c r="AH43" s="326"/>
    </row>
    <row r="44" spans="2:34" ht="13" x14ac:dyDescent="0.2">
      <c r="AH44" s="326"/>
    </row>
    <row r="45" spans="2:34" ht="13" x14ac:dyDescent="0.2">
      <c r="X45" s="326"/>
    </row>
    <row r="46" spans="2:34" ht="13" x14ac:dyDescent="0.2"/>
    <row r="47" spans="2:34" ht="13" x14ac:dyDescent="0.2"/>
    <row r="48" spans="2:34" ht="13" x14ac:dyDescent="0.2">
      <c r="W48" s="326"/>
      <c r="Y48" s="326"/>
      <c r="Z48" s="326"/>
      <c r="AA48" s="326"/>
      <c r="AB48" s="326"/>
      <c r="AC48" s="326"/>
      <c r="AD48" s="326"/>
      <c r="AE48" s="326"/>
      <c r="AF48" s="326"/>
      <c r="AG48" s="326"/>
      <c r="AH48" s="326"/>
    </row>
    <row r="49" spans="28:34" ht="13" x14ac:dyDescent="0.2"/>
    <row r="50" spans="28:34" ht="13" x14ac:dyDescent="0.2">
      <c r="AE50" s="326"/>
      <c r="AF50" s="326"/>
      <c r="AG50" s="326"/>
      <c r="AH50" s="326"/>
    </row>
    <row r="51" spans="28:34" ht="13" x14ac:dyDescent="0.2">
      <c r="AC51" s="326"/>
      <c r="AD51" s="326"/>
      <c r="AE51" s="326"/>
      <c r="AF51" s="326"/>
      <c r="AG51" s="326"/>
      <c r="AH51" s="326"/>
    </row>
    <row r="52" spans="28:34" ht="13" x14ac:dyDescent="0.2"/>
    <row r="53" spans="28:34" ht="13" x14ac:dyDescent="0.2">
      <c r="AF53" s="326"/>
      <c r="AG53" s="326"/>
      <c r="AH53" s="326"/>
    </row>
    <row r="54" spans="28:34" ht="13" x14ac:dyDescent="0.2">
      <c r="AH54" s="326"/>
    </row>
    <row r="55" spans="28:34" ht="13" x14ac:dyDescent="0.2"/>
    <row r="56" spans="28:34" ht="13" x14ac:dyDescent="0.2">
      <c r="AB56" s="326"/>
      <c r="AC56" s="326"/>
      <c r="AD56" s="326"/>
      <c r="AE56" s="326"/>
      <c r="AF56" s="326"/>
      <c r="AG56" s="326"/>
      <c r="AH56" s="326"/>
    </row>
    <row r="57" spans="28:34" ht="13" x14ac:dyDescent="0.2">
      <c r="AH57" s="326"/>
    </row>
    <row r="58" spans="28:34" ht="13" x14ac:dyDescent="0.2">
      <c r="AH58" s="326"/>
    </row>
    <row r="59" spans="28:34" ht="13" x14ac:dyDescent="0.2"/>
    <row r="60" spans="28:34" ht="13" x14ac:dyDescent="0.2"/>
    <row r="61" spans="28:34" ht="13" x14ac:dyDescent="0.2"/>
    <row r="62" spans="28:34" ht="13" x14ac:dyDescent="0.2"/>
    <row r="63" spans="28:34" ht="13" x14ac:dyDescent="0.2">
      <c r="AH63" s="326"/>
    </row>
    <row r="64" spans="28:34" ht="13" x14ac:dyDescent="0.2">
      <c r="AG64" s="326"/>
      <c r="AH64" s="326"/>
    </row>
    <row r="65" spans="28:34" ht="13" x14ac:dyDescent="0.2"/>
    <row r="66" spans="28:34" ht="13" x14ac:dyDescent="0.2"/>
    <row r="67" spans="28:34" ht="13" x14ac:dyDescent="0.2"/>
    <row r="68" spans="28:34" ht="13" x14ac:dyDescent="0.2">
      <c r="AB68" s="326"/>
      <c r="AC68" s="326"/>
      <c r="AD68" s="326"/>
      <c r="AE68" s="326"/>
      <c r="AF68" s="326"/>
      <c r="AG68" s="326"/>
      <c r="AH68" s="326"/>
    </row>
    <row r="69" spans="28:34" ht="13" x14ac:dyDescent="0.2">
      <c r="AF69" s="326"/>
      <c r="AG69" s="326"/>
      <c r="AH69" s="326"/>
    </row>
    <row r="70" spans="28:34" ht="13" x14ac:dyDescent="0.2"/>
    <row r="71" spans="28:34" ht="13" x14ac:dyDescent="0.2"/>
    <row r="72" spans="28:34" ht="13" x14ac:dyDescent="0.2"/>
    <row r="73" spans="28:34" ht="13" x14ac:dyDescent="0.2"/>
    <row r="74" spans="28:34" ht="13" x14ac:dyDescent="0.2"/>
    <row r="75" spans="28:34" ht="13" x14ac:dyDescent="0.2">
      <c r="AH75" s="326"/>
    </row>
    <row r="76" spans="28:34" ht="13" x14ac:dyDescent="0.2">
      <c r="AF76" s="326"/>
      <c r="AG76" s="326"/>
      <c r="AH76" s="326"/>
    </row>
    <row r="77" spans="28:34" ht="13" x14ac:dyDescent="0.2">
      <c r="AG77" s="326"/>
      <c r="AH77" s="326"/>
    </row>
    <row r="78" spans="28:34" ht="13" x14ac:dyDescent="0.2"/>
    <row r="79" spans="28:34" ht="13" x14ac:dyDescent="0.2"/>
    <row r="80" spans="28:34" ht="13" x14ac:dyDescent="0.2"/>
    <row r="81" spans="25:34" ht="13" x14ac:dyDescent="0.2"/>
    <row r="82" spans="25:34" ht="13" x14ac:dyDescent="0.2">
      <c r="Y82" s="326"/>
    </row>
    <row r="83" spans="25:34" ht="13" x14ac:dyDescent="0.2">
      <c r="Y83" s="326"/>
      <c r="Z83" s="326"/>
      <c r="AA83" s="326"/>
      <c r="AB83" s="326"/>
      <c r="AC83" s="326"/>
      <c r="AD83" s="326"/>
      <c r="AE83" s="326"/>
      <c r="AF83" s="326"/>
      <c r="AG83" s="326"/>
      <c r="AH83" s="326"/>
    </row>
    <row r="84" spans="25:34" ht="13" x14ac:dyDescent="0.2"/>
    <row r="85" spans="25:34" ht="13" x14ac:dyDescent="0.2"/>
    <row r="86" spans="25:34" ht="13" x14ac:dyDescent="0.2"/>
    <row r="87" spans="25:34" ht="13" x14ac:dyDescent="0.2"/>
    <row r="88" spans="25:34" ht="13" x14ac:dyDescent="0.2">
      <c r="AH88" s="32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560</v>
      </c>
    </row>
  </sheetData>
  <sheetProtection algorithmName="SHA-512" hashValue="NH/SKjvi87wTXaXoY+4SJ1UuqK5dnCiXWVdE5KYK8I8OL0jZgL92UmihrRSTDYo8UA+jP1SPSOD4Imr5EC8nCw==" saltValue="PxMogZh78dZdFM606++1xA==" spinCount="100000" sheet="1" objects="1" scenarios="1"/>
  <dataConsolidate/>
  <phoneticPr fontId="45"/>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325" customWidth="1"/>
    <col min="35" max="122" width="2.453125" style="326" customWidth="1"/>
    <col min="123" max="16384" width="2.453125" style="326" hidden="1"/>
  </cols>
  <sheetData>
    <row r="1" spans="2:34" ht="13.5" customHeight="1" x14ac:dyDescent="0.2">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ht="13" x14ac:dyDescent="0.2">
      <c r="S2" s="326"/>
      <c r="AH2" s="326"/>
    </row>
    <row r="3" spans="2:34" ht="13"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ht="13" x14ac:dyDescent="0.2"/>
    <row r="5" spans="2:34" ht="13" x14ac:dyDescent="0.2"/>
    <row r="6" spans="2:34" ht="13" x14ac:dyDescent="0.2"/>
    <row r="7" spans="2:34" ht="13" x14ac:dyDescent="0.2"/>
    <row r="8" spans="2:34" ht="13" x14ac:dyDescent="0.2"/>
    <row r="9" spans="2:34" ht="13" x14ac:dyDescent="0.2">
      <c r="AH9" s="32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326"/>
    </row>
    <row r="18" spans="12:34" ht="13" x14ac:dyDescent="0.2"/>
    <row r="19" spans="12:34" ht="13" x14ac:dyDescent="0.2"/>
    <row r="20" spans="12:34" ht="13" x14ac:dyDescent="0.2">
      <c r="AH20" s="326"/>
    </row>
    <row r="21" spans="12:34" ht="13" x14ac:dyDescent="0.2">
      <c r="AH21" s="326"/>
    </row>
    <row r="22" spans="12:34" ht="13" x14ac:dyDescent="0.2"/>
    <row r="23" spans="12:34" ht="13" x14ac:dyDescent="0.2"/>
    <row r="24" spans="12:34" ht="13" x14ac:dyDescent="0.2">
      <c r="Q24" s="326"/>
    </row>
    <row r="25" spans="12:34" ht="13" x14ac:dyDescent="0.2"/>
    <row r="26" spans="12:34" ht="13" x14ac:dyDescent="0.2"/>
    <row r="27" spans="12:34" ht="13" x14ac:dyDescent="0.2"/>
    <row r="28" spans="12:34" ht="13" x14ac:dyDescent="0.2">
      <c r="O28" s="326"/>
      <c r="T28" s="326"/>
      <c r="AH28" s="326"/>
    </row>
    <row r="29" spans="12:34" ht="13" x14ac:dyDescent="0.2"/>
    <row r="30" spans="12:34" ht="13" x14ac:dyDescent="0.2"/>
    <row r="31" spans="12:34" ht="13" x14ac:dyDescent="0.2">
      <c r="Q31" s="326"/>
    </row>
    <row r="32" spans="12:34" ht="13" x14ac:dyDescent="0.2">
      <c r="L32" s="326"/>
    </row>
    <row r="33" spans="2:34" ht="13" x14ac:dyDescent="0.2">
      <c r="C33" s="326"/>
      <c r="E33" s="326"/>
      <c r="G33" s="326"/>
      <c r="I33" s="326"/>
      <c r="X33" s="326"/>
    </row>
    <row r="34" spans="2:34" ht="13" x14ac:dyDescent="0.2">
      <c r="B34" s="326"/>
      <c r="P34" s="326"/>
      <c r="R34" s="326"/>
      <c r="T34" s="326"/>
    </row>
    <row r="35" spans="2:34" ht="13" x14ac:dyDescent="0.2">
      <c r="D35" s="326"/>
      <c r="W35" s="326"/>
      <c r="AC35" s="326"/>
      <c r="AD35" s="326"/>
      <c r="AE35" s="326"/>
      <c r="AF35" s="326"/>
      <c r="AG35" s="326"/>
      <c r="AH35" s="326"/>
    </row>
    <row r="36" spans="2:34" ht="13" x14ac:dyDescent="0.2">
      <c r="H36" s="326"/>
      <c r="J36" s="326"/>
      <c r="K36" s="326"/>
      <c r="M36" s="326"/>
      <c r="Y36" s="326"/>
      <c r="Z36" s="326"/>
      <c r="AA36" s="326"/>
      <c r="AB36" s="326"/>
      <c r="AC36" s="326"/>
      <c r="AD36" s="326"/>
      <c r="AE36" s="326"/>
      <c r="AF36" s="326"/>
      <c r="AG36" s="326"/>
      <c r="AH36" s="326"/>
    </row>
    <row r="37" spans="2:34" ht="13" x14ac:dyDescent="0.2">
      <c r="AH37" s="326"/>
    </row>
    <row r="38" spans="2:34" ht="13" x14ac:dyDescent="0.2">
      <c r="AG38" s="326"/>
      <c r="AH38" s="326"/>
    </row>
    <row r="39" spans="2:34" ht="13" x14ac:dyDescent="0.2"/>
    <row r="40" spans="2:34" ht="13" x14ac:dyDescent="0.2">
      <c r="X40" s="326"/>
    </row>
    <row r="41" spans="2:34" ht="13" x14ac:dyDescent="0.2">
      <c r="R41" s="326"/>
    </row>
    <row r="42" spans="2:34" ht="13" x14ac:dyDescent="0.2">
      <c r="W42" s="326"/>
    </row>
    <row r="43" spans="2:34" ht="13" x14ac:dyDescent="0.2">
      <c r="Y43" s="326"/>
      <c r="Z43" s="326"/>
      <c r="AA43" s="326"/>
      <c r="AB43" s="326"/>
      <c r="AC43" s="326"/>
      <c r="AD43" s="326"/>
      <c r="AE43" s="326"/>
      <c r="AF43" s="326"/>
      <c r="AG43" s="326"/>
      <c r="AH43" s="326"/>
    </row>
    <row r="44" spans="2:34" ht="13" x14ac:dyDescent="0.2">
      <c r="AH44" s="326"/>
    </row>
    <row r="45" spans="2:34" ht="13" x14ac:dyDescent="0.2">
      <c r="X45" s="326"/>
    </row>
    <row r="46" spans="2:34" ht="13" x14ac:dyDescent="0.2"/>
    <row r="47" spans="2:34" ht="13" x14ac:dyDescent="0.2"/>
    <row r="48" spans="2:34" ht="13" x14ac:dyDescent="0.2">
      <c r="W48" s="326"/>
      <c r="Y48" s="326"/>
      <c r="Z48" s="326"/>
      <c r="AA48" s="326"/>
      <c r="AB48" s="326"/>
      <c r="AC48" s="326"/>
      <c r="AD48" s="326"/>
      <c r="AE48" s="326"/>
      <c r="AF48" s="326"/>
      <c r="AG48" s="326"/>
      <c r="AH48" s="326"/>
    </row>
    <row r="49" spans="28:34" ht="13" x14ac:dyDescent="0.2"/>
    <row r="50" spans="28:34" ht="13" x14ac:dyDescent="0.2">
      <c r="AE50" s="326"/>
      <c r="AF50" s="326"/>
      <c r="AG50" s="326"/>
      <c r="AH50" s="326"/>
    </row>
    <row r="51" spans="28:34" ht="13" x14ac:dyDescent="0.2">
      <c r="AC51" s="326"/>
      <c r="AD51" s="326"/>
      <c r="AE51" s="326"/>
      <c r="AF51" s="326"/>
      <c r="AG51" s="326"/>
      <c r="AH51" s="326"/>
    </row>
    <row r="52" spans="28:34" ht="13" x14ac:dyDescent="0.2"/>
    <row r="53" spans="28:34" ht="13" x14ac:dyDescent="0.2">
      <c r="AF53" s="326"/>
      <c r="AG53" s="326"/>
      <c r="AH53" s="326"/>
    </row>
    <row r="54" spans="28:34" ht="13" x14ac:dyDescent="0.2">
      <c r="AH54" s="326"/>
    </row>
    <row r="55" spans="28:34" ht="13" x14ac:dyDescent="0.2"/>
    <row r="56" spans="28:34" ht="13" x14ac:dyDescent="0.2">
      <c r="AB56" s="326"/>
      <c r="AC56" s="326"/>
      <c r="AD56" s="326"/>
      <c r="AE56" s="326"/>
      <c r="AF56" s="326"/>
      <c r="AG56" s="326"/>
      <c r="AH56" s="326"/>
    </row>
    <row r="57" spans="28:34" ht="13" x14ac:dyDescent="0.2">
      <c r="AH57" s="326"/>
    </row>
    <row r="58" spans="28:34" ht="13" x14ac:dyDescent="0.2">
      <c r="AH58" s="326"/>
    </row>
    <row r="59" spans="28:34" ht="13" x14ac:dyDescent="0.2">
      <c r="AG59" s="326"/>
      <c r="AH59" s="326"/>
    </row>
    <row r="60" spans="28:34" ht="13" x14ac:dyDescent="0.2"/>
    <row r="61" spans="28:34" ht="13" x14ac:dyDescent="0.2"/>
    <row r="62" spans="28:34" ht="13" x14ac:dyDescent="0.2"/>
    <row r="63" spans="28:34" ht="13" x14ac:dyDescent="0.2">
      <c r="AH63" s="326"/>
    </row>
    <row r="64" spans="28:34" ht="13" x14ac:dyDescent="0.2">
      <c r="AG64" s="326"/>
      <c r="AH64" s="326"/>
    </row>
    <row r="65" spans="28:34" ht="13" x14ac:dyDescent="0.2"/>
    <row r="66" spans="28:34" ht="13" x14ac:dyDescent="0.2"/>
    <row r="67" spans="28:34" ht="13" x14ac:dyDescent="0.2"/>
    <row r="68" spans="28:34" ht="13" x14ac:dyDescent="0.2">
      <c r="AB68" s="326"/>
      <c r="AC68" s="326"/>
      <c r="AD68" s="326"/>
      <c r="AE68" s="326"/>
      <c r="AF68" s="326"/>
      <c r="AG68" s="326"/>
      <c r="AH68" s="326"/>
    </row>
    <row r="69" spans="28:34" ht="13" x14ac:dyDescent="0.2">
      <c r="AF69" s="326"/>
      <c r="AG69" s="326"/>
      <c r="AH69" s="326"/>
    </row>
    <row r="70" spans="28:34" ht="13" x14ac:dyDescent="0.2"/>
    <row r="71" spans="28:34" ht="13" x14ac:dyDescent="0.2"/>
    <row r="72" spans="28:34" ht="13" x14ac:dyDescent="0.2"/>
    <row r="73" spans="28:34" ht="13" x14ac:dyDescent="0.2"/>
    <row r="74" spans="28:34" ht="13" x14ac:dyDescent="0.2"/>
    <row r="75" spans="28:34" ht="13" x14ac:dyDescent="0.2">
      <c r="AH75" s="326"/>
    </row>
    <row r="76" spans="28:34" ht="13" x14ac:dyDescent="0.2">
      <c r="AF76" s="326"/>
      <c r="AG76" s="326"/>
      <c r="AH76" s="326"/>
    </row>
    <row r="77" spans="28:34" ht="13" x14ac:dyDescent="0.2">
      <c r="AG77" s="326"/>
      <c r="AH77" s="326"/>
    </row>
    <row r="78" spans="28:34" ht="13" x14ac:dyDescent="0.2"/>
    <row r="79" spans="28:34" ht="13" x14ac:dyDescent="0.2"/>
    <row r="80" spans="28:34" ht="13" x14ac:dyDescent="0.2"/>
    <row r="81" spans="25:34" ht="13" x14ac:dyDescent="0.2"/>
    <row r="82" spans="25:34" ht="13" x14ac:dyDescent="0.2">
      <c r="Y82" s="326"/>
    </row>
    <row r="83" spans="25:34" ht="13" x14ac:dyDescent="0.2">
      <c r="Y83" s="326"/>
      <c r="Z83" s="326"/>
      <c r="AA83" s="326"/>
      <c r="AB83" s="326"/>
      <c r="AC83" s="326"/>
      <c r="AD83" s="326"/>
      <c r="AE83" s="326"/>
      <c r="AF83" s="326"/>
      <c r="AG83" s="326"/>
      <c r="AH83" s="326"/>
    </row>
    <row r="84" spans="25:34" ht="13" x14ac:dyDescent="0.2"/>
    <row r="85" spans="25:34" ht="13" x14ac:dyDescent="0.2"/>
    <row r="86" spans="25:34" ht="13" x14ac:dyDescent="0.2"/>
    <row r="87" spans="25:34" ht="13" x14ac:dyDescent="0.2"/>
    <row r="88" spans="25:34" ht="13" x14ac:dyDescent="0.2">
      <c r="AH88" s="32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561</v>
      </c>
    </row>
  </sheetData>
  <sheetProtection algorithmName="SHA-512" hashValue="GPchIggdNeQIXhgawI1CWD3AwZMx8FejaPr6y2MH0eVQ5KYGoRy+FoWOROSu0Pdw0r4z0WmQol9wPPZg9ZXLbg==" saltValue="g6VC4feHr5zbU8VfSCV4ig==" spinCount="100000" sheet="1" objects="1" scenarios="1"/>
  <dataConsolidate/>
  <phoneticPr fontId="45"/>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298" customWidth="1"/>
    <col min="2" max="8" width="13.36328125" style="298" customWidth="1"/>
    <col min="9" max="16384" width="11.08984375" style="298"/>
  </cols>
  <sheetData>
    <row r="1" spans="1:8" x14ac:dyDescent="0.2">
      <c r="A1" s="114"/>
      <c r="B1" s="120"/>
      <c r="C1" s="124"/>
      <c r="D1" s="130"/>
      <c r="E1" s="140"/>
      <c r="F1" s="140"/>
      <c r="G1" s="140"/>
      <c r="H1" s="174"/>
    </row>
    <row r="2" spans="1:8" x14ac:dyDescent="0.2">
      <c r="A2" s="115"/>
      <c r="B2" s="121"/>
      <c r="C2" s="305"/>
      <c r="D2" s="131" t="s">
        <v>82</v>
      </c>
      <c r="E2" s="141"/>
      <c r="F2" s="313" t="s">
        <v>527</v>
      </c>
      <c r="G2" s="165"/>
      <c r="H2" s="175"/>
    </row>
    <row r="3" spans="1:8" x14ac:dyDescent="0.2">
      <c r="A3" s="131" t="s">
        <v>243</v>
      </c>
      <c r="B3" s="123"/>
      <c r="C3" s="306"/>
      <c r="D3" s="309">
        <v>77347</v>
      </c>
      <c r="E3" s="311"/>
      <c r="F3" s="314">
        <v>81768</v>
      </c>
      <c r="G3" s="316"/>
      <c r="H3" s="319"/>
    </row>
    <row r="4" spans="1:8" x14ac:dyDescent="0.2">
      <c r="A4" s="116"/>
      <c r="B4" s="122"/>
      <c r="C4" s="307"/>
      <c r="D4" s="310">
        <v>28466</v>
      </c>
      <c r="E4" s="312"/>
      <c r="F4" s="315">
        <v>37917</v>
      </c>
      <c r="G4" s="317"/>
      <c r="H4" s="320"/>
    </row>
    <row r="5" spans="1:8" x14ac:dyDescent="0.2">
      <c r="A5" s="131" t="s">
        <v>137</v>
      </c>
      <c r="B5" s="123"/>
      <c r="C5" s="306"/>
      <c r="D5" s="309">
        <v>54330</v>
      </c>
      <c r="E5" s="311"/>
      <c r="F5" s="314">
        <v>65876</v>
      </c>
      <c r="G5" s="316"/>
      <c r="H5" s="319"/>
    </row>
    <row r="6" spans="1:8" x14ac:dyDescent="0.2">
      <c r="A6" s="116"/>
      <c r="B6" s="122"/>
      <c r="C6" s="307"/>
      <c r="D6" s="310">
        <v>23675</v>
      </c>
      <c r="E6" s="312"/>
      <c r="F6" s="315">
        <v>36484</v>
      </c>
      <c r="G6" s="317"/>
      <c r="H6" s="320"/>
    </row>
    <row r="7" spans="1:8" x14ac:dyDescent="0.2">
      <c r="A7" s="131" t="s">
        <v>241</v>
      </c>
      <c r="B7" s="123"/>
      <c r="C7" s="306"/>
      <c r="D7" s="309">
        <v>55398</v>
      </c>
      <c r="E7" s="311"/>
      <c r="F7" s="314">
        <v>68468</v>
      </c>
      <c r="G7" s="316"/>
      <c r="H7" s="319"/>
    </row>
    <row r="8" spans="1:8" x14ac:dyDescent="0.2">
      <c r="A8" s="116"/>
      <c r="B8" s="122"/>
      <c r="C8" s="307"/>
      <c r="D8" s="310">
        <v>13901</v>
      </c>
      <c r="E8" s="312"/>
      <c r="F8" s="315">
        <v>34140</v>
      </c>
      <c r="G8" s="317"/>
      <c r="H8" s="320"/>
    </row>
    <row r="9" spans="1:8" x14ac:dyDescent="0.2">
      <c r="A9" s="131" t="s">
        <v>525</v>
      </c>
      <c r="B9" s="123"/>
      <c r="C9" s="306"/>
      <c r="D9" s="309">
        <v>54836</v>
      </c>
      <c r="E9" s="311"/>
      <c r="F9" s="314">
        <v>69729</v>
      </c>
      <c r="G9" s="316"/>
      <c r="H9" s="319"/>
    </row>
    <row r="10" spans="1:8" x14ac:dyDescent="0.2">
      <c r="A10" s="116"/>
      <c r="B10" s="122"/>
      <c r="C10" s="307"/>
      <c r="D10" s="310">
        <v>26979</v>
      </c>
      <c r="E10" s="312"/>
      <c r="F10" s="315">
        <v>38908</v>
      </c>
      <c r="G10" s="317"/>
      <c r="H10" s="320"/>
    </row>
    <row r="11" spans="1:8" x14ac:dyDescent="0.2">
      <c r="A11" s="131" t="s">
        <v>526</v>
      </c>
      <c r="B11" s="123"/>
      <c r="C11" s="306"/>
      <c r="D11" s="309">
        <v>76410</v>
      </c>
      <c r="E11" s="311"/>
      <c r="F11" s="314">
        <v>74581</v>
      </c>
      <c r="G11" s="316"/>
      <c r="H11" s="319"/>
    </row>
    <row r="12" spans="1:8" x14ac:dyDescent="0.2">
      <c r="A12" s="116"/>
      <c r="B12" s="122"/>
      <c r="C12" s="308"/>
      <c r="D12" s="310">
        <v>33995</v>
      </c>
      <c r="E12" s="312"/>
      <c r="F12" s="315">
        <v>41563</v>
      </c>
      <c r="G12" s="317"/>
      <c r="H12" s="320"/>
    </row>
    <row r="13" spans="1:8" x14ac:dyDescent="0.2">
      <c r="A13" s="131"/>
      <c r="B13" s="123"/>
      <c r="C13" s="306"/>
      <c r="D13" s="309">
        <v>63664</v>
      </c>
      <c r="E13" s="311"/>
      <c r="F13" s="314">
        <v>72084</v>
      </c>
      <c r="G13" s="318"/>
      <c r="H13" s="319"/>
    </row>
    <row r="14" spans="1:8" x14ac:dyDescent="0.2">
      <c r="A14" s="116"/>
      <c r="B14" s="122"/>
      <c r="C14" s="307"/>
      <c r="D14" s="310">
        <v>25403</v>
      </c>
      <c r="E14" s="312"/>
      <c r="F14" s="315">
        <v>37802</v>
      </c>
      <c r="G14" s="317"/>
      <c r="H14" s="320"/>
    </row>
    <row r="17" spans="1:11" x14ac:dyDescent="0.2">
      <c r="A17" s="298" t="s">
        <v>25</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90</v>
      </c>
      <c r="B19" s="299">
        <f>ROUND(VALUE(SUBSTITUTE(実質収支比率等に係る経年分析!F$48,"▲","-")),2)</f>
        <v>7.3</v>
      </c>
      <c r="C19" s="299">
        <f>ROUND(VALUE(SUBSTITUTE(実質収支比率等に係る経年分析!G$48,"▲","-")),2)</f>
        <v>6.6</v>
      </c>
      <c r="D19" s="299">
        <f>ROUND(VALUE(SUBSTITUTE(実質収支比率等に係る経年分析!H$48,"▲","-")),2)</f>
        <v>5.45</v>
      </c>
      <c r="E19" s="299">
        <f>ROUND(VALUE(SUBSTITUTE(実質収支比率等に係る経年分析!I$48,"▲","-")),2)</f>
        <v>7.42</v>
      </c>
      <c r="F19" s="299">
        <f>ROUND(VALUE(SUBSTITUTE(実質収支比率等に係る経年分析!J$48,"▲","-")),2)</f>
        <v>6.33</v>
      </c>
    </row>
    <row r="20" spans="1:11" x14ac:dyDescent="0.2">
      <c r="A20" s="299" t="s">
        <v>38</v>
      </c>
      <c r="B20" s="299">
        <f>ROUND(VALUE(SUBSTITUTE(実質収支比率等に係る経年分析!F$47,"▲","-")),2)</f>
        <v>23.26</v>
      </c>
      <c r="C20" s="299">
        <f>ROUND(VALUE(SUBSTITUTE(実質収支比率等に係る経年分析!G$47,"▲","-")),2)</f>
        <v>19.510000000000002</v>
      </c>
      <c r="D20" s="299">
        <f>ROUND(VALUE(SUBSTITUTE(実質収支比率等に係る経年分析!H$47,"▲","-")),2)</f>
        <v>17.010000000000002</v>
      </c>
      <c r="E20" s="299">
        <f>ROUND(VALUE(SUBSTITUTE(実質収支比率等に係る経年分析!I$47,"▲","-")),2)</f>
        <v>15.21</v>
      </c>
      <c r="F20" s="299">
        <f>ROUND(VALUE(SUBSTITUTE(実質収支比率等に係る経年分析!J$47,"▲","-")),2)</f>
        <v>16.13</v>
      </c>
    </row>
    <row r="21" spans="1:11" x14ac:dyDescent="0.2">
      <c r="A21" s="299" t="s">
        <v>113</v>
      </c>
      <c r="B21" s="299">
        <f>IF(ISNUMBER(VALUE(SUBSTITUTE(実質収支比率等に係る経年分析!F$49,"▲","-"))),ROUND(VALUE(SUBSTITUTE(実質収支比率等に係る経年分析!F$49,"▲","-")),2),NA())</f>
        <v>0.82</v>
      </c>
      <c r="C21" s="299">
        <f>IF(ISNUMBER(VALUE(SUBSTITUTE(実質収支比率等に係る経年分析!G$49,"▲","-"))),ROUND(VALUE(SUBSTITUTE(実質収支比率等に係る経年分析!G$49,"▲","-")),2),NA())</f>
        <v>-5.07</v>
      </c>
      <c r="D21" s="299">
        <f>IF(ISNUMBER(VALUE(SUBSTITUTE(実質収支比率等に係る経年分析!H$49,"▲","-"))),ROUND(VALUE(SUBSTITUTE(実質収支比率等に係る経年分析!H$49,"▲","-")),2),NA())</f>
        <v>-3.88</v>
      </c>
      <c r="E21" s="299">
        <f>IF(ISNUMBER(VALUE(SUBSTITUTE(実質収支比率等に係る経年分析!I$49,"▲","-"))),ROUND(VALUE(SUBSTITUTE(実質収支比率等に係る経年分析!I$49,"▲","-")),2),NA())</f>
        <v>0.04</v>
      </c>
      <c r="F21" s="299">
        <f>IF(ISNUMBER(VALUE(SUBSTITUTE(実質収支比率等に係る経年分析!J$49,"▲","-"))),ROUND(VALUE(SUBSTITUTE(実質収支比率等に係る経年分析!J$49,"▲","-")),2),NA())</f>
        <v>-0.08</v>
      </c>
    </row>
    <row r="24" spans="1:11" x14ac:dyDescent="0.2">
      <c r="A24" s="298" t="s">
        <v>102</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115</v>
      </c>
      <c r="C26" s="300" t="s">
        <v>67</v>
      </c>
      <c r="D26" s="300" t="s">
        <v>115</v>
      </c>
      <c r="E26" s="300" t="s">
        <v>67</v>
      </c>
      <c r="F26" s="300" t="s">
        <v>115</v>
      </c>
      <c r="G26" s="300" t="s">
        <v>67</v>
      </c>
      <c r="H26" s="300" t="s">
        <v>115</v>
      </c>
      <c r="I26" s="300" t="s">
        <v>67</v>
      </c>
      <c r="J26" s="300" t="s">
        <v>115</v>
      </c>
      <c r="K26" s="300" t="s">
        <v>67</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0.7</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後期高齢者医療特別会計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7.0000000000000007E-2</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0.01</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0.01</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0.01</v>
      </c>
    </row>
    <row r="30" spans="1:11" x14ac:dyDescent="0.2">
      <c r="A30" s="300" t="str">
        <f>IF(連結実質赤字比率に係る赤字・黒字の構成分析!C$40="",NA(),連結実質赤字比率に係る赤字・黒字の構成分析!C$40)</f>
        <v>農業集落排水事業特別会計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0.12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0.08</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0.05</v>
      </c>
    </row>
    <row r="31" spans="1:11" x14ac:dyDescent="0.2">
      <c r="A31" s="300" t="str">
        <f>IF(連結実質赤字比率に係る赤字・黒字の構成分析!C$39="",NA(),連結実質赤字比率に係る赤字・黒字の構成分析!C$39)</f>
        <v>下水道事業特別会計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0.08</v>
      </c>
    </row>
    <row r="32" spans="1:11" x14ac:dyDescent="0.2">
      <c r="A32" s="300" t="str">
        <f>IF(連結実質赤字比率に係る赤字・黒字の構成分析!C$38="",NA(),連結実質赤字比率に係る赤字・黒字の構成分析!C$38)</f>
        <v>介護保険事業特別会計（保険事業勘定）</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1.08</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0.45</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0.65</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0.26</v>
      </c>
    </row>
    <row r="33" spans="1:16" x14ac:dyDescent="0.2">
      <c r="A33" s="300" t="str">
        <f>IF(連結実質赤字比率に係る赤字・黒字の構成分析!C$37="",NA(),連結実質赤字比率に係る赤字・黒字の構成分析!C$37)</f>
        <v>簡易水道事業特別会計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0.23</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0.17</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0.26</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0.26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0.26</v>
      </c>
    </row>
    <row r="34" spans="1:16" x14ac:dyDescent="0.2">
      <c r="A34" s="300" t="str">
        <f>IF(連結実質赤字比率に係る赤字・黒字の構成分析!C$36="",NA(),連結実質赤字比率に係る赤字・黒字の構成分析!C$36)</f>
        <v>国民健康保険事業特別会計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1.67</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2.71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1.46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0.53</v>
      </c>
    </row>
    <row r="35" spans="1:16" x14ac:dyDescent="0.2">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7.3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6.59</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5.44</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7.42</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6.32</v>
      </c>
    </row>
    <row r="36" spans="1:16" x14ac:dyDescent="0.2">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7.66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7.95</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8.1300000000000008</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8.32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8.41</v>
      </c>
    </row>
    <row r="39" spans="1:16" x14ac:dyDescent="0.2">
      <c r="A39" s="298" t="s">
        <v>13</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116</v>
      </c>
      <c r="C41" s="301"/>
      <c r="D41" s="301" t="s">
        <v>118</v>
      </c>
      <c r="E41" s="301" t="s">
        <v>116</v>
      </c>
      <c r="F41" s="301"/>
      <c r="G41" s="301" t="s">
        <v>118</v>
      </c>
      <c r="H41" s="301" t="s">
        <v>116</v>
      </c>
      <c r="I41" s="301"/>
      <c r="J41" s="301" t="s">
        <v>118</v>
      </c>
      <c r="K41" s="301" t="s">
        <v>116</v>
      </c>
      <c r="L41" s="301"/>
      <c r="M41" s="301" t="s">
        <v>118</v>
      </c>
      <c r="N41" s="301" t="s">
        <v>116</v>
      </c>
      <c r="O41" s="301"/>
      <c r="P41" s="301" t="s">
        <v>118</v>
      </c>
    </row>
    <row r="42" spans="1:16" x14ac:dyDescent="0.2">
      <c r="A42" s="301" t="s">
        <v>120</v>
      </c>
      <c r="B42" s="301"/>
      <c r="C42" s="301"/>
      <c r="D42" s="301">
        <f>'実質公債費比率（分子）の構造'!K$52</f>
        <v>1658</v>
      </c>
      <c r="E42" s="301"/>
      <c r="F42" s="301"/>
      <c r="G42" s="301">
        <f>'実質公債費比率（分子）の構造'!L$52</f>
        <v>1630</v>
      </c>
      <c r="H42" s="301"/>
      <c r="I42" s="301"/>
      <c r="J42" s="301">
        <f>'実質公債費比率（分子）の構造'!M$52</f>
        <v>1655</v>
      </c>
      <c r="K42" s="301"/>
      <c r="L42" s="301"/>
      <c r="M42" s="301">
        <f>'実質公債費比率（分子）の構造'!N$52</f>
        <v>1643</v>
      </c>
      <c r="N42" s="301"/>
      <c r="O42" s="301"/>
      <c r="P42" s="301">
        <f>'実質公債費比率（分子）の構造'!O$52</f>
        <v>1618</v>
      </c>
    </row>
    <row r="43" spans="1:16" x14ac:dyDescent="0.2">
      <c r="A43" s="301" t="s">
        <v>52</v>
      </c>
      <c r="B43" s="301">
        <f>'実質公債費比率（分子）の構造'!K$51</f>
        <v>0</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x14ac:dyDescent="0.2">
      <c r="A44" s="301" t="s">
        <v>45</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2">
      <c r="A45" s="301" t="s">
        <v>0</v>
      </c>
      <c r="B45" s="301">
        <f>'実質公債費比率（分子）の構造'!K$49</f>
        <v>249</v>
      </c>
      <c r="C45" s="301"/>
      <c r="D45" s="301"/>
      <c r="E45" s="301">
        <f>'実質公債費比率（分子）の構造'!L$49</f>
        <v>249</v>
      </c>
      <c r="F45" s="301"/>
      <c r="G45" s="301"/>
      <c r="H45" s="301">
        <f>'実質公債費比率（分子）の構造'!M$49</f>
        <v>250</v>
      </c>
      <c r="I45" s="301"/>
      <c r="J45" s="301"/>
      <c r="K45" s="301">
        <f>'実質公債費比率（分子）の構造'!N$49</f>
        <v>250</v>
      </c>
      <c r="L45" s="301"/>
      <c r="M45" s="301"/>
      <c r="N45" s="301">
        <f>'実質公債費比率（分子）の構造'!O$49</f>
        <v>250</v>
      </c>
      <c r="O45" s="301"/>
      <c r="P45" s="301"/>
    </row>
    <row r="46" spans="1:16" x14ac:dyDescent="0.2">
      <c r="A46" s="301" t="s">
        <v>43</v>
      </c>
      <c r="B46" s="301">
        <f>'実質公債費比率（分子）の構造'!K$48</f>
        <v>451</v>
      </c>
      <c r="C46" s="301"/>
      <c r="D46" s="301"/>
      <c r="E46" s="301">
        <f>'実質公債費比率（分子）の構造'!L$48</f>
        <v>506</v>
      </c>
      <c r="F46" s="301"/>
      <c r="G46" s="301"/>
      <c r="H46" s="301">
        <f>'実質公債費比率（分子）の構造'!M$48</f>
        <v>509</v>
      </c>
      <c r="I46" s="301"/>
      <c r="J46" s="301"/>
      <c r="K46" s="301">
        <f>'実質公債費比率（分子）の構造'!N$48</f>
        <v>487</v>
      </c>
      <c r="L46" s="301"/>
      <c r="M46" s="301"/>
      <c r="N46" s="301">
        <f>'実質公債費比率（分子）の構造'!O$48</f>
        <v>526</v>
      </c>
      <c r="O46" s="301"/>
      <c r="P46" s="301"/>
    </row>
    <row r="47" spans="1:16" x14ac:dyDescent="0.2">
      <c r="A47" s="301" t="s">
        <v>37</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27</v>
      </c>
      <c r="B49" s="301">
        <f>'実質公債費比率（分子）の構造'!K$45</f>
        <v>1610</v>
      </c>
      <c r="C49" s="301"/>
      <c r="D49" s="301"/>
      <c r="E49" s="301">
        <f>'実質公債費比率（分子）の構造'!L$45</f>
        <v>1561</v>
      </c>
      <c r="F49" s="301"/>
      <c r="G49" s="301"/>
      <c r="H49" s="301">
        <f>'実質公債費比率（分子）の構造'!M$45</f>
        <v>1606</v>
      </c>
      <c r="I49" s="301"/>
      <c r="J49" s="301"/>
      <c r="K49" s="301">
        <f>'実質公債費比率（分子）の構造'!N$45</f>
        <v>1591</v>
      </c>
      <c r="L49" s="301"/>
      <c r="M49" s="301"/>
      <c r="N49" s="301">
        <f>'実質公債費比率（分子）の構造'!O$45</f>
        <v>1623</v>
      </c>
      <c r="O49" s="301"/>
      <c r="P49" s="301"/>
    </row>
    <row r="50" spans="1:16" x14ac:dyDescent="0.2">
      <c r="A50" s="301" t="s">
        <v>59</v>
      </c>
      <c r="B50" s="301" t="e">
        <f>NA()</f>
        <v>#N/A</v>
      </c>
      <c r="C50" s="301">
        <f>IF(ISNUMBER('実質公債費比率（分子）の構造'!K$53),'実質公債費比率（分子）の構造'!K$53,NA())</f>
        <v>652</v>
      </c>
      <c r="D50" s="301" t="e">
        <f>NA()</f>
        <v>#N/A</v>
      </c>
      <c r="E50" s="301" t="e">
        <f>NA()</f>
        <v>#N/A</v>
      </c>
      <c r="F50" s="301">
        <f>IF(ISNUMBER('実質公債費比率（分子）の構造'!L$53),'実質公債費比率（分子）の構造'!L$53,NA())</f>
        <v>686</v>
      </c>
      <c r="G50" s="301" t="e">
        <f>NA()</f>
        <v>#N/A</v>
      </c>
      <c r="H50" s="301" t="e">
        <f>NA()</f>
        <v>#N/A</v>
      </c>
      <c r="I50" s="301">
        <f>IF(ISNUMBER('実質公債費比率（分子）の構造'!M$53),'実質公債費比率（分子）の構造'!M$53,NA())</f>
        <v>710</v>
      </c>
      <c r="J50" s="301" t="e">
        <f>NA()</f>
        <v>#N/A</v>
      </c>
      <c r="K50" s="301" t="e">
        <f>NA()</f>
        <v>#N/A</v>
      </c>
      <c r="L50" s="301">
        <f>IF(ISNUMBER('実質公債費比率（分子）の構造'!N$53),'実質公債費比率（分子）の構造'!N$53,NA())</f>
        <v>685</v>
      </c>
      <c r="M50" s="301" t="e">
        <f>NA()</f>
        <v>#N/A</v>
      </c>
      <c r="N50" s="301" t="e">
        <f>NA()</f>
        <v>#N/A</v>
      </c>
      <c r="O50" s="301">
        <f>IF(ISNUMBER('実質公債費比率（分子）の構造'!O$53),'実質公債費比率（分子）の構造'!O$53,NA())</f>
        <v>781</v>
      </c>
      <c r="P50" s="301" t="e">
        <f>NA()</f>
        <v>#N/A</v>
      </c>
    </row>
    <row r="53" spans="1:16" x14ac:dyDescent="0.2">
      <c r="A53" s="298" t="s">
        <v>121</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125</v>
      </c>
      <c r="C55" s="300"/>
      <c r="D55" s="300" t="s">
        <v>128</v>
      </c>
      <c r="E55" s="300" t="s">
        <v>125</v>
      </c>
      <c r="F55" s="300"/>
      <c r="G55" s="300" t="s">
        <v>128</v>
      </c>
      <c r="H55" s="300" t="s">
        <v>125</v>
      </c>
      <c r="I55" s="300"/>
      <c r="J55" s="300" t="s">
        <v>128</v>
      </c>
      <c r="K55" s="300" t="s">
        <v>125</v>
      </c>
      <c r="L55" s="300"/>
      <c r="M55" s="300" t="s">
        <v>128</v>
      </c>
      <c r="N55" s="300" t="s">
        <v>125</v>
      </c>
      <c r="O55" s="300"/>
      <c r="P55" s="300" t="s">
        <v>128</v>
      </c>
    </row>
    <row r="56" spans="1:16" x14ac:dyDescent="0.2">
      <c r="A56" s="300" t="s">
        <v>47</v>
      </c>
      <c r="B56" s="300"/>
      <c r="C56" s="300"/>
      <c r="D56" s="300">
        <f>'将来負担比率（分子）の構造'!I$52</f>
        <v>16219</v>
      </c>
      <c r="E56" s="300"/>
      <c r="F56" s="300"/>
      <c r="G56" s="300">
        <f>'将来負担比率（分子）の構造'!J$52</f>
        <v>15857</v>
      </c>
      <c r="H56" s="300"/>
      <c r="I56" s="300"/>
      <c r="J56" s="300">
        <f>'将来負担比率（分子）の構造'!K$52</f>
        <v>15315</v>
      </c>
      <c r="K56" s="300"/>
      <c r="L56" s="300"/>
      <c r="M56" s="300">
        <f>'将来負担比率（分子）の構造'!L$52</f>
        <v>15009</v>
      </c>
      <c r="N56" s="300"/>
      <c r="O56" s="300"/>
      <c r="P56" s="300">
        <f>'将来負担比率（分子）の構造'!M$52</f>
        <v>14964</v>
      </c>
    </row>
    <row r="57" spans="1:16" x14ac:dyDescent="0.2">
      <c r="A57" s="300" t="s">
        <v>98</v>
      </c>
      <c r="B57" s="300"/>
      <c r="C57" s="300"/>
      <c r="D57" s="300">
        <f>'将来負担比率（分子）の構造'!I$51</f>
        <v>1659</v>
      </c>
      <c r="E57" s="300"/>
      <c r="F57" s="300"/>
      <c r="G57" s="300">
        <f>'将来負担比率（分子）の構造'!J$51</f>
        <v>1680</v>
      </c>
      <c r="H57" s="300"/>
      <c r="I57" s="300"/>
      <c r="J57" s="300">
        <f>'将来負担比率（分子）の構造'!K$51</f>
        <v>1670</v>
      </c>
      <c r="K57" s="300"/>
      <c r="L57" s="300"/>
      <c r="M57" s="300">
        <f>'将来負担比率（分子）の構造'!L$51</f>
        <v>1743</v>
      </c>
      <c r="N57" s="300"/>
      <c r="O57" s="300"/>
      <c r="P57" s="300">
        <f>'将来負担比率（分子）の構造'!M$51</f>
        <v>1724</v>
      </c>
    </row>
    <row r="58" spans="1:16" x14ac:dyDescent="0.2">
      <c r="A58" s="300" t="s">
        <v>95</v>
      </c>
      <c r="B58" s="300"/>
      <c r="C58" s="300"/>
      <c r="D58" s="300">
        <f>'将来負担比率（分子）の構造'!I$50</f>
        <v>5899</v>
      </c>
      <c r="E58" s="300"/>
      <c r="F58" s="300"/>
      <c r="G58" s="300">
        <f>'将来負担比率（分子）の構造'!J$50</f>
        <v>5244</v>
      </c>
      <c r="H58" s="300"/>
      <c r="I58" s="300"/>
      <c r="J58" s="300">
        <f>'将来負担比率（分子）の構造'!K$50</f>
        <v>4861</v>
      </c>
      <c r="K58" s="300"/>
      <c r="L58" s="300"/>
      <c r="M58" s="300">
        <f>'将来負担比率（分子）の構造'!L$50</f>
        <v>4421</v>
      </c>
      <c r="N58" s="300"/>
      <c r="O58" s="300"/>
      <c r="P58" s="300">
        <f>'将来負担比率（分子）の構造'!M$50</f>
        <v>4310</v>
      </c>
    </row>
    <row r="59" spans="1:16" x14ac:dyDescent="0.2">
      <c r="A59" s="300" t="s">
        <v>91</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76</v>
      </c>
      <c r="B61" s="300" t="str">
        <f>'将来負担比率（分子）の構造'!I$46</f>
        <v>-</v>
      </c>
      <c r="C61" s="300"/>
      <c r="D61" s="300"/>
      <c r="E61" s="300" t="str">
        <f>'将来負担比率（分子）の構造'!J$46</f>
        <v>-</v>
      </c>
      <c r="F61" s="300"/>
      <c r="G61" s="300"/>
      <c r="H61" s="300">
        <f>'将来負担比率（分子）の構造'!K$46</f>
        <v>322</v>
      </c>
      <c r="I61" s="300"/>
      <c r="J61" s="300"/>
      <c r="K61" s="300">
        <f>'将来負担比率（分子）の構造'!L$46</f>
        <v>420</v>
      </c>
      <c r="L61" s="300"/>
      <c r="M61" s="300"/>
      <c r="N61" s="300">
        <f>'将来負担比率（分子）の構造'!M$46</f>
        <v>550</v>
      </c>
      <c r="O61" s="300"/>
      <c r="P61" s="300"/>
    </row>
    <row r="62" spans="1:16" x14ac:dyDescent="0.2">
      <c r="A62" s="300" t="s">
        <v>77</v>
      </c>
      <c r="B62" s="300">
        <f>'将来負担比率（分子）の構造'!I$45</f>
        <v>3975</v>
      </c>
      <c r="C62" s="300"/>
      <c r="D62" s="300"/>
      <c r="E62" s="300">
        <f>'将来負担比率（分子）の構造'!J$45</f>
        <v>3939</v>
      </c>
      <c r="F62" s="300"/>
      <c r="G62" s="300"/>
      <c r="H62" s="300">
        <f>'将来負担比率（分子）の構造'!K$45</f>
        <v>3876</v>
      </c>
      <c r="I62" s="300"/>
      <c r="J62" s="300"/>
      <c r="K62" s="300">
        <f>'将来負担比率（分子）の構造'!L$45</f>
        <v>3716</v>
      </c>
      <c r="L62" s="300"/>
      <c r="M62" s="300"/>
      <c r="N62" s="300">
        <f>'将来負担比率（分子）の構造'!M$45</f>
        <v>3678</v>
      </c>
      <c r="O62" s="300"/>
      <c r="P62" s="300"/>
    </row>
    <row r="63" spans="1:16" x14ac:dyDescent="0.2">
      <c r="A63" s="300" t="s">
        <v>75</v>
      </c>
      <c r="B63" s="300">
        <f>'将来負担比率（分子）の構造'!I$44</f>
        <v>1106</v>
      </c>
      <c r="C63" s="300"/>
      <c r="D63" s="300"/>
      <c r="E63" s="300">
        <f>'将来負担比率（分子）の構造'!J$44</f>
        <v>874</v>
      </c>
      <c r="F63" s="300"/>
      <c r="G63" s="300"/>
      <c r="H63" s="300">
        <f>'将来負担比率（分子）の構造'!K$44</f>
        <v>642</v>
      </c>
      <c r="I63" s="300"/>
      <c r="J63" s="300"/>
      <c r="K63" s="300">
        <f>'将来負担比率（分子）の構造'!L$44</f>
        <v>404</v>
      </c>
      <c r="L63" s="300"/>
      <c r="M63" s="300"/>
      <c r="N63" s="300">
        <f>'将来負担比率（分子）の構造'!M$44</f>
        <v>161</v>
      </c>
      <c r="O63" s="300"/>
      <c r="P63" s="300"/>
    </row>
    <row r="64" spans="1:16" x14ac:dyDescent="0.2">
      <c r="A64" s="300" t="s">
        <v>73</v>
      </c>
      <c r="B64" s="300">
        <f>'将来負担比率（分子）の構造'!I$43</f>
        <v>7088</v>
      </c>
      <c r="C64" s="300"/>
      <c r="D64" s="300"/>
      <c r="E64" s="300">
        <f>'将来負担比率（分子）の構造'!J$43</f>
        <v>7383</v>
      </c>
      <c r="F64" s="300"/>
      <c r="G64" s="300"/>
      <c r="H64" s="300">
        <f>'将来負担比率（分子）の構造'!K$43</f>
        <v>7767</v>
      </c>
      <c r="I64" s="300"/>
      <c r="J64" s="300"/>
      <c r="K64" s="300">
        <f>'将来負担比率（分子）の構造'!L$43</f>
        <v>7827</v>
      </c>
      <c r="L64" s="300"/>
      <c r="M64" s="300"/>
      <c r="N64" s="300">
        <f>'将来負担比率（分子）の構造'!M$43</f>
        <v>7795</v>
      </c>
      <c r="O64" s="300"/>
      <c r="P64" s="300"/>
    </row>
    <row r="65" spans="1:16" x14ac:dyDescent="0.2">
      <c r="A65" s="300" t="s">
        <v>72</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2">
      <c r="A66" s="300" t="s">
        <v>65</v>
      </c>
      <c r="B66" s="300">
        <f>'将来負担比率（分子）の構造'!I$41</f>
        <v>14948</v>
      </c>
      <c r="C66" s="300"/>
      <c r="D66" s="300"/>
      <c r="E66" s="300">
        <f>'将来負担比率（分子）の構造'!J$41</f>
        <v>14415</v>
      </c>
      <c r="F66" s="300"/>
      <c r="G66" s="300"/>
      <c r="H66" s="300">
        <f>'将来負担比率（分子）の構造'!K$41</f>
        <v>13756</v>
      </c>
      <c r="I66" s="300"/>
      <c r="J66" s="300"/>
      <c r="K66" s="300">
        <f>'将来負担比率（分子）の構造'!L$41</f>
        <v>13307</v>
      </c>
      <c r="L66" s="300"/>
      <c r="M66" s="300"/>
      <c r="N66" s="300">
        <f>'将来負担比率（分子）の構造'!M$41</f>
        <v>13014</v>
      </c>
      <c r="O66" s="300"/>
      <c r="P66" s="300"/>
    </row>
    <row r="67" spans="1:16" x14ac:dyDescent="0.2">
      <c r="A67" s="300" t="s">
        <v>100</v>
      </c>
      <c r="B67" s="300" t="e">
        <f>NA()</f>
        <v>#N/A</v>
      </c>
      <c r="C67" s="300">
        <f>IF(ISNUMBER('将来負担比率（分子）の構造'!I$53),IF('将来負担比率（分子）の構造'!I$53&lt;0,0,'将来負担比率（分子）の構造'!I$53),NA())</f>
        <v>3339</v>
      </c>
      <c r="D67" s="300" t="e">
        <f>NA()</f>
        <v>#N/A</v>
      </c>
      <c r="E67" s="300" t="e">
        <f>NA()</f>
        <v>#N/A</v>
      </c>
      <c r="F67" s="300">
        <f>IF(ISNUMBER('将来負担比率（分子）の構造'!J$53),IF('将来負担比率（分子）の構造'!J$53&lt;0,0,'将来負担比率（分子）の構造'!J$53),NA())</f>
        <v>3830</v>
      </c>
      <c r="G67" s="300" t="e">
        <f>NA()</f>
        <v>#N/A</v>
      </c>
      <c r="H67" s="300" t="e">
        <f>NA()</f>
        <v>#N/A</v>
      </c>
      <c r="I67" s="300">
        <f>IF(ISNUMBER('将来負担比率（分子）の構造'!K$53),IF('将来負担比率（分子）の構造'!K$53&lt;0,0,'将来負担比率（分子）の構造'!K$53),NA())</f>
        <v>4517</v>
      </c>
      <c r="J67" s="300" t="e">
        <f>NA()</f>
        <v>#N/A</v>
      </c>
      <c r="K67" s="300" t="e">
        <f>NA()</f>
        <v>#N/A</v>
      </c>
      <c r="L67" s="300">
        <f>IF(ISNUMBER('将来負担比率（分子）の構造'!L$53),IF('将来負担比率（分子）の構造'!L$53&lt;0,0,'将来負担比率（分子）の構造'!L$53),NA())</f>
        <v>4500</v>
      </c>
      <c r="M67" s="300" t="e">
        <f>NA()</f>
        <v>#N/A</v>
      </c>
      <c r="N67" s="300" t="e">
        <f>NA()</f>
        <v>#N/A</v>
      </c>
      <c r="O67" s="300">
        <f>IF(ISNUMBER('将来負担比率（分子）の構造'!M$53),IF('将来負担比率（分子）の構造'!M$53&lt;0,0,'将来負担比率（分子）の構造'!M$53),NA())</f>
        <v>4200</v>
      </c>
      <c r="P67" s="300" t="e">
        <f>NA()</f>
        <v>#N/A</v>
      </c>
    </row>
    <row r="70" spans="1:16" x14ac:dyDescent="0.2">
      <c r="A70" s="303" t="s">
        <v>129</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130</v>
      </c>
      <c r="B72" s="304">
        <f>基金残高に係る経年分析!F55</f>
        <v>1734</v>
      </c>
      <c r="C72" s="304">
        <f>基金残高に係る経年分析!G55</f>
        <v>1542</v>
      </c>
      <c r="D72" s="304">
        <f>基金残高に係る経年分析!H55</f>
        <v>1642</v>
      </c>
    </row>
    <row r="73" spans="1:16" x14ac:dyDescent="0.2">
      <c r="A73" s="302" t="s">
        <v>131</v>
      </c>
      <c r="B73" s="304">
        <f>基金残高に係る経年分析!F56</f>
        <v>428</v>
      </c>
      <c r="C73" s="304">
        <f>基金残高に係る経年分析!G56</f>
        <v>429</v>
      </c>
      <c r="D73" s="304">
        <f>基金残高に係る経年分析!H56</f>
        <v>429</v>
      </c>
    </row>
    <row r="74" spans="1:16" x14ac:dyDescent="0.2">
      <c r="A74" s="302" t="s">
        <v>133</v>
      </c>
      <c r="B74" s="304">
        <f>基金残高に係る経年分析!F57</f>
        <v>2643</v>
      </c>
      <c r="C74" s="304">
        <f>基金残高に係る経年分析!G57</f>
        <v>2346</v>
      </c>
      <c r="D74" s="304">
        <f>基金残高に係る経年分析!H57</f>
        <v>2139</v>
      </c>
    </row>
  </sheetData>
  <sheetProtection algorithmName="SHA-512" hashValue="ynQ0r2PrnpueLGuvA7mL4puqb6TQeTu/5GSjDYrj/pf8pb3ixE1bXc27VyiyJUeuaV1XboA63FCJj2d7Cx6d1Q==" saltValue="pjnYh8IDalIclA8+zCrAE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114</v>
      </c>
      <c r="DI1" s="594"/>
      <c r="DJ1" s="594"/>
      <c r="DK1" s="594"/>
      <c r="DL1" s="594"/>
      <c r="DM1" s="594"/>
      <c r="DN1" s="595"/>
      <c r="DO1" s="1"/>
      <c r="DP1" s="593" t="s">
        <v>310</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2">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83" t="s">
        <v>117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155</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314</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2">
      <c r="B4" s="383" t="s">
        <v>8</v>
      </c>
      <c r="C4" s="384"/>
      <c r="D4" s="384"/>
      <c r="E4" s="384"/>
      <c r="F4" s="384"/>
      <c r="G4" s="384"/>
      <c r="H4" s="384"/>
      <c r="I4" s="384"/>
      <c r="J4" s="384"/>
      <c r="K4" s="384"/>
      <c r="L4" s="384"/>
      <c r="M4" s="384"/>
      <c r="N4" s="384"/>
      <c r="O4" s="384"/>
      <c r="P4" s="384"/>
      <c r="Q4" s="433"/>
      <c r="R4" s="383" t="s">
        <v>317</v>
      </c>
      <c r="S4" s="384"/>
      <c r="T4" s="384"/>
      <c r="U4" s="384"/>
      <c r="V4" s="384"/>
      <c r="W4" s="384"/>
      <c r="X4" s="384"/>
      <c r="Y4" s="433"/>
      <c r="Z4" s="383" t="s">
        <v>320</v>
      </c>
      <c r="AA4" s="384"/>
      <c r="AB4" s="384"/>
      <c r="AC4" s="433"/>
      <c r="AD4" s="383" t="s">
        <v>264</v>
      </c>
      <c r="AE4" s="384"/>
      <c r="AF4" s="384"/>
      <c r="AG4" s="384"/>
      <c r="AH4" s="384"/>
      <c r="AI4" s="384"/>
      <c r="AJ4" s="384"/>
      <c r="AK4" s="433"/>
      <c r="AL4" s="383" t="s">
        <v>320</v>
      </c>
      <c r="AM4" s="384"/>
      <c r="AN4" s="384"/>
      <c r="AO4" s="433"/>
      <c r="AP4" s="596" t="s">
        <v>323</v>
      </c>
      <c r="AQ4" s="596"/>
      <c r="AR4" s="596"/>
      <c r="AS4" s="596"/>
      <c r="AT4" s="596"/>
      <c r="AU4" s="596"/>
      <c r="AV4" s="596"/>
      <c r="AW4" s="596"/>
      <c r="AX4" s="596"/>
      <c r="AY4" s="596"/>
      <c r="AZ4" s="596"/>
      <c r="BA4" s="596"/>
      <c r="BB4" s="596"/>
      <c r="BC4" s="596"/>
      <c r="BD4" s="596"/>
      <c r="BE4" s="596"/>
      <c r="BF4" s="596"/>
      <c r="BG4" s="596" t="s">
        <v>300</v>
      </c>
      <c r="BH4" s="596"/>
      <c r="BI4" s="596"/>
      <c r="BJ4" s="596"/>
      <c r="BK4" s="596"/>
      <c r="BL4" s="596"/>
      <c r="BM4" s="596"/>
      <c r="BN4" s="596"/>
      <c r="BO4" s="596" t="s">
        <v>320</v>
      </c>
      <c r="BP4" s="596"/>
      <c r="BQ4" s="596"/>
      <c r="BR4" s="596"/>
      <c r="BS4" s="596" t="s">
        <v>311</v>
      </c>
      <c r="BT4" s="596"/>
      <c r="BU4" s="596"/>
      <c r="BV4" s="596"/>
      <c r="BW4" s="596"/>
      <c r="BX4" s="596"/>
      <c r="BY4" s="596"/>
      <c r="BZ4" s="596"/>
      <c r="CA4" s="596"/>
      <c r="CB4" s="596"/>
      <c r="CD4" s="383" t="s">
        <v>324</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2">
      <c r="B5" s="597" t="s">
        <v>319</v>
      </c>
      <c r="C5" s="598"/>
      <c r="D5" s="598"/>
      <c r="E5" s="598"/>
      <c r="F5" s="598"/>
      <c r="G5" s="598"/>
      <c r="H5" s="598"/>
      <c r="I5" s="598"/>
      <c r="J5" s="598"/>
      <c r="K5" s="598"/>
      <c r="L5" s="598"/>
      <c r="M5" s="598"/>
      <c r="N5" s="598"/>
      <c r="O5" s="598"/>
      <c r="P5" s="598"/>
      <c r="Q5" s="599"/>
      <c r="R5" s="600">
        <v>3914392</v>
      </c>
      <c r="S5" s="601"/>
      <c r="T5" s="601"/>
      <c r="U5" s="601"/>
      <c r="V5" s="601"/>
      <c r="W5" s="601"/>
      <c r="X5" s="601"/>
      <c r="Y5" s="602"/>
      <c r="Z5" s="603">
        <v>20.7</v>
      </c>
      <c r="AA5" s="603"/>
      <c r="AB5" s="603"/>
      <c r="AC5" s="603"/>
      <c r="AD5" s="604">
        <v>3811007</v>
      </c>
      <c r="AE5" s="604"/>
      <c r="AF5" s="604"/>
      <c r="AG5" s="604"/>
      <c r="AH5" s="604"/>
      <c r="AI5" s="604"/>
      <c r="AJ5" s="604"/>
      <c r="AK5" s="604"/>
      <c r="AL5" s="605">
        <v>38.4</v>
      </c>
      <c r="AM5" s="606"/>
      <c r="AN5" s="606"/>
      <c r="AO5" s="607"/>
      <c r="AP5" s="597" t="s">
        <v>325</v>
      </c>
      <c r="AQ5" s="598"/>
      <c r="AR5" s="598"/>
      <c r="AS5" s="598"/>
      <c r="AT5" s="598"/>
      <c r="AU5" s="598"/>
      <c r="AV5" s="598"/>
      <c r="AW5" s="598"/>
      <c r="AX5" s="598"/>
      <c r="AY5" s="598"/>
      <c r="AZ5" s="598"/>
      <c r="BA5" s="598"/>
      <c r="BB5" s="598"/>
      <c r="BC5" s="598"/>
      <c r="BD5" s="598"/>
      <c r="BE5" s="598"/>
      <c r="BF5" s="599"/>
      <c r="BG5" s="608">
        <v>3805181</v>
      </c>
      <c r="BH5" s="389"/>
      <c r="BI5" s="389"/>
      <c r="BJ5" s="389"/>
      <c r="BK5" s="389"/>
      <c r="BL5" s="389"/>
      <c r="BM5" s="389"/>
      <c r="BN5" s="609"/>
      <c r="BO5" s="610">
        <v>97.2</v>
      </c>
      <c r="BP5" s="610"/>
      <c r="BQ5" s="610"/>
      <c r="BR5" s="610"/>
      <c r="BS5" s="611">
        <v>42220</v>
      </c>
      <c r="BT5" s="611"/>
      <c r="BU5" s="611"/>
      <c r="BV5" s="611"/>
      <c r="BW5" s="611"/>
      <c r="BX5" s="611"/>
      <c r="BY5" s="611"/>
      <c r="BZ5" s="611"/>
      <c r="CA5" s="611"/>
      <c r="CB5" s="612"/>
      <c r="CD5" s="383" t="s">
        <v>323</v>
      </c>
      <c r="CE5" s="384"/>
      <c r="CF5" s="384"/>
      <c r="CG5" s="384"/>
      <c r="CH5" s="384"/>
      <c r="CI5" s="384"/>
      <c r="CJ5" s="384"/>
      <c r="CK5" s="384"/>
      <c r="CL5" s="384"/>
      <c r="CM5" s="384"/>
      <c r="CN5" s="384"/>
      <c r="CO5" s="384"/>
      <c r="CP5" s="384"/>
      <c r="CQ5" s="433"/>
      <c r="CR5" s="383" t="s">
        <v>328</v>
      </c>
      <c r="CS5" s="384"/>
      <c r="CT5" s="384"/>
      <c r="CU5" s="384"/>
      <c r="CV5" s="384"/>
      <c r="CW5" s="384"/>
      <c r="CX5" s="384"/>
      <c r="CY5" s="433"/>
      <c r="CZ5" s="383" t="s">
        <v>320</v>
      </c>
      <c r="DA5" s="384"/>
      <c r="DB5" s="384"/>
      <c r="DC5" s="433"/>
      <c r="DD5" s="383" t="s">
        <v>329</v>
      </c>
      <c r="DE5" s="384"/>
      <c r="DF5" s="384"/>
      <c r="DG5" s="384"/>
      <c r="DH5" s="384"/>
      <c r="DI5" s="384"/>
      <c r="DJ5" s="384"/>
      <c r="DK5" s="384"/>
      <c r="DL5" s="384"/>
      <c r="DM5" s="384"/>
      <c r="DN5" s="384"/>
      <c r="DO5" s="384"/>
      <c r="DP5" s="433"/>
      <c r="DQ5" s="383" t="s">
        <v>331</v>
      </c>
      <c r="DR5" s="384"/>
      <c r="DS5" s="384"/>
      <c r="DT5" s="384"/>
      <c r="DU5" s="384"/>
      <c r="DV5" s="384"/>
      <c r="DW5" s="384"/>
      <c r="DX5" s="384"/>
      <c r="DY5" s="384"/>
      <c r="DZ5" s="384"/>
      <c r="EA5" s="384"/>
      <c r="EB5" s="384"/>
      <c r="EC5" s="433"/>
    </row>
    <row r="6" spans="2:143" ht="11.25" customHeight="1" x14ac:dyDescent="0.2">
      <c r="B6" s="615" t="s">
        <v>332</v>
      </c>
      <c r="C6" s="616"/>
      <c r="D6" s="616"/>
      <c r="E6" s="616"/>
      <c r="F6" s="616"/>
      <c r="G6" s="616"/>
      <c r="H6" s="616"/>
      <c r="I6" s="616"/>
      <c r="J6" s="616"/>
      <c r="K6" s="616"/>
      <c r="L6" s="616"/>
      <c r="M6" s="616"/>
      <c r="N6" s="616"/>
      <c r="O6" s="616"/>
      <c r="P6" s="616"/>
      <c r="Q6" s="617"/>
      <c r="R6" s="608">
        <v>202066</v>
      </c>
      <c r="S6" s="389"/>
      <c r="T6" s="389"/>
      <c r="U6" s="389"/>
      <c r="V6" s="389"/>
      <c r="W6" s="389"/>
      <c r="X6" s="389"/>
      <c r="Y6" s="609"/>
      <c r="Z6" s="610">
        <v>1.1000000000000001</v>
      </c>
      <c r="AA6" s="610"/>
      <c r="AB6" s="610"/>
      <c r="AC6" s="610"/>
      <c r="AD6" s="611">
        <v>202066</v>
      </c>
      <c r="AE6" s="611"/>
      <c r="AF6" s="611"/>
      <c r="AG6" s="611"/>
      <c r="AH6" s="611"/>
      <c r="AI6" s="611"/>
      <c r="AJ6" s="611"/>
      <c r="AK6" s="611"/>
      <c r="AL6" s="618">
        <v>2</v>
      </c>
      <c r="AM6" s="395"/>
      <c r="AN6" s="395"/>
      <c r="AO6" s="619"/>
      <c r="AP6" s="615" t="s">
        <v>108</v>
      </c>
      <c r="AQ6" s="616"/>
      <c r="AR6" s="616"/>
      <c r="AS6" s="616"/>
      <c r="AT6" s="616"/>
      <c r="AU6" s="616"/>
      <c r="AV6" s="616"/>
      <c r="AW6" s="616"/>
      <c r="AX6" s="616"/>
      <c r="AY6" s="616"/>
      <c r="AZ6" s="616"/>
      <c r="BA6" s="616"/>
      <c r="BB6" s="616"/>
      <c r="BC6" s="616"/>
      <c r="BD6" s="616"/>
      <c r="BE6" s="616"/>
      <c r="BF6" s="617"/>
      <c r="BG6" s="608">
        <v>3805181</v>
      </c>
      <c r="BH6" s="389"/>
      <c r="BI6" s="389"/>
      <c r="BJ6" s="389"/>
      <c r="BK6" s="389"/>
      <c r="BL6" s="389"/>
      <c r="BM6" s="389"/>
      <c r="BN6" s="609"/>
      <c r="BO6" s="610">
        <v>97.2</v>
      </c>
      <c r="BP6" s="610"/>
      <c r="BQ6" s="610"/>
      <c r="BR6" s="610"/>
      <c r="BS6" s="611">
        <v>42220</v>
      </c>
      <c r="BT6" s="611"/>
      <c r="BU6" s="611"/>
      <c r="BV6" s="611"/>
      <c r="BW6" s="611"/>
      <c r="BX6" s="611"/>
      <c r="BY6" s="611"/>
      <c r="BZ6" s="611"/>
      <c r="CA6" s="611"/>
      <c r="CB6" s="612"/>
      <c r="CD6" s="597" t="s">
        <v>333</v>
      </c>
      <c r="CE6" s="598"/>
      <c r="CF6" s="598"/>
      <c r="CG6" s="598"/>
      <c r="CH6" s="598"/>
      <c r="CI6" s="598"/>
      <c r="CJ6" s="598"/>
      <c r="CK6" s="598"/>
      <c r="CL6" s="598"/>
      <c r="CM6" s="598"/>
      <c r="CN6" s="598"/>
      <c r="CO6" s="598"/>
      <c r="CP6" s="598"/>
      <c r="CQ6" s="599"/>
      <c r="CR6" s="608">
        <v>188646</v>
      </c>
      <c r="CS6" s="389"/>
      <c r="CT6" s="389"/>
      <c r="CU6" s="389"/>
      <c r="CV6" s="389"/>
      <c r="CW6" s="389"/>
      <c r="CX6" s="389"/>
      <c r="CY6" s="609"/>
      <c r="CZ6" s="605">
        <v>1</v>
      </c>
      <c r="DA6" s="606"/>
      <c r="DB6" s="606"/>
      <c r="DC6" s="620"/>
      <c r="DD6" s="613" t="s">
        <v>208</v>
      </c>
      <c r="DE6" s="389"/>
      <c r="DF6" s="389"/>
      <c r="DG6" s="389"/>
      <c r="DH6" s="389"/>
      <c r="DI6" s="389"/>
      <c r="DJ6" s="389"/>
      <c r="DK6" s="389"/>
      <c r="DL6" s="389"/>
      <c r="DM6" s="389"/>
      <c r="DN6" s="389"/>
      <c r="DO6" s="389"/>
      <c r="DP6" s="609"/>
      <c r="DQ6" s="613">
        <v>188525</v>
      </c>
      <c r="DR6" s="389"/>
      <c r="DS6" s="389"/>
      <c r="DT6" s="389"/>
      <c r="DU6" s="389"/>
      <c r="DV6" s="389"/>
      <c r="DW6" s="389"/>
      <c r="DX6" s="389"/>
      <c r="DY6" s="389"/>
      <c r="DZ6" s="389"/>
      <c r="EA6" s="389"/>
      <c r="EB6" s="389"/>
      <c r="EC6" s="614"/>
    </row>
    <row r="7" spans="2:143" ht="11.25" customHeight="1" x14ac:dyDescent="0.2">
      <c r="B7" s="615" t="s">
        <v>48</v>
      </c>
      <c r="C7" s="616"/>
      <c r="D7" s="616"/>
      <c r="E7" s="616"/>
      <c r="F7" s="616"/>
      <c r="G7" s="616"/>
      <c r="H7" s="616"/>
      <c r="I7" s="616"/>
      <c r="J7" s="616"/>
      <c r="K7" s="616"/>
      <c r="L7" s="616"/>
      <c r="M7" s="616"/>
      <c r="N7" s="616"/>
      <c r="O7" s="616"/>
      <c r="P7" s="616"/>
      <c r="Q7" s="617"/>
      <c r="R7" s="608">
        <v>3438</v>
      </c>
      <c r="S7" s="389"/>
      <c r="T7" s="389"/>
      <c r="U7" s="389"/>
      <c r="V7" s="389"/>
      <c r="W7" s="389"/>
      <c r="X7" s="389"/>
      <c r="Y7" s="609"/>
      <c r="Z7" s="610">
        <v>0</v>
      </c>
      <c r="AA7" s="610"/>
      <c r="AB7" s="610"/>
      <c r="AC7" s="610"/>
      <c r="AD7" s="611">
        <v>3438</v>
      </c>
      <c r="AE7" s="611"/>
      <c r="AF7" s="611"/>
      <c r="AG7" s="611"/>
      <c r="AH7" s="611"/>
      <c r="AI7" s="611"/>
      <c r="AJ7" s="611"/>
      <c r="AK7" s="611"/>
      <c r="AL7" s="618">
        <v>0</v>
      </c>
      <c r="AM7" s="395"/>
      <c r="AN7" s="395"/>
      <c r="AO7" s="619"/>
      <c r="AP7" s="615" t="s">
        <v>334</v>
      </c>
      <c r="AQ7" s="616"/>
      <c r="AR7" s="616"/>
      <c r="AS7" s="616"/>
      <c r="AT7" s="616"/>
      <c r="AU7" s="616"/>
      <c r="AV7" s="616"/>
      <c r="AW7" s="616"/>
      <c r="AX7" s="616"/>
      <c r="AY7" s="616"/>
      <c r="AZ7" s="616"/>
      <c r="BA7" s="616"/>
      <c r="BB7" s="616"/>
      <c r="BC7" s="616"/>
      <c r="BD7" s="616"/>
      <c r="BE7" s="616"/>
      <c r="BF7" s="617"/>
      <c r="BG7" s="608">
        <v>1681684</v>
      </c>
      <c r="BH7" s="389"/>
      <c r="BI7" s="389"/>
      <c r="BJ7" s="389"/>
      <c r="BK7" s="389"/>
      <c r="BL7" s="389"/>
      <c r="BM7" s="389"/>
      <c r="BN7" s="609"/>
      <c r="BO7" s="610">
        <v>43</v>
      </c>
      <c r="BP7" s="610"/>
      <c r="BQ7" s="610"/>
      <c r="BR7" s="610"/>
      <c r="BS7" s="611">
        <v>42220</v>
      </c>
      <c r="BT7" s="611"/>
      <c r="BU7" s="611"/>
      <c r="BV7" s="611"/>
      <c r="BW7" s="611"/>
      <c r="BX7" s="611"/>
      <c r="BY7" s="611"/>
      <c r="BZ7" s="611"/>
      <c r="CA7" s="611"/>
      <c r="CB7" s="612"/>
      <c r="CD7" s="615" t="s">
        <v>336</v>
      </c>
      <c r="CE7" s="616"/>
      <c r="CF7" s="616"/>
      <c r="CG7" s="616"/>
      <c r="CH7" s="616"/>
      <c r="CI7" s="616"/>
      <c r="CJ7" s="616"/>
      <c r="CK7" s="616"/>
      <c r="CL7" s="616"/>
      <c r="CM7" s="616"/>
      <c r="CN7" s="616"/>
      <c r="CO7" s="616"/>
      <c r="CP7" s="616"/>
      <c r="CQ7" s="617"/>
      <c r="CR7" s="608">
        <v>2370014</v>
      </c>
      <c r="CS7" s="389"/>
      <c r="CT7" s="389"/>
      <c r="CU7" s="389"/>
      <c r="CV7" s="389"/>
      <c r="CW7" s="389"/>
      <c r="CX7" s="389"/>
      <c r="CY7" s="609"/>
      <c r="CZ7" s="610">
        <v>13.1</v>
      </c>
      <c r="DA7" s="610"/>
      <c r="DB7" s="610"/>
      <c r="DC7" s="610"/>
      <c r="DD7" s="613">
        <v>136246</v>
      </c>
      <c r="DE7" s="389"/>
      <c r="DF7" s="389"/>
      <c r="DG7" s="389"/>
      <c r="DH7" s="389"/>
      <c r="DI7" s="389"/>
      <c r="DJ7" s="389"/>
      <c r="DK7" s="389"/>
      <c r="DL7" s="389"/>
      <c r="DM7" s="389"/>
      <c r="DN7" s="389"/>
      <c r="DO7" s="389"/>
      <c r="DP7" s="609"/>
      <c r="DQ7" s="613">
        <v>1958717</v>
      </c>
      <c r="DR7" s="389"/>
      <c r="DS7" s="389"/>
      <c r="DT7" s="389"/>
      <c r="DU7" s="389"/>
      <c r="DV7" s="389"/>
      <c r="DW7" s="389"/>
      <c r="DX7" s="389"/>
      <c r="DY7" s="389"/>
      <c r="DZ7" s="389"/>
      <c r="EA7" s="389"/>
      <c r="EB7" s="389"/>
      <c r="EC7" s="614"/>
    </row>
    <row r="8" spans="2:143" ht="11.25" customHeight="1" x14ac:dyDescent="0.2">
      <c r="B8" s="615" t="s">
        <v>337</v>
      </c>
      <c r="C8" s="616"/>
      <c r="D8" s="616"/>
      <c r="E8" s="616"/>
      <c r="F8" s="616"/>
      <c r="G8" s="616"/>
      <c r="H8" s="616"/>
      <c r="I8" s="616"/>
      <c r="J8" s="616"/>
      <c r="K8" s="616"/>
      <c r="L8" s="616"/>
      <c r="M8" s="616"/>
      <c r="N8" s="616"/>
      <c r="O8" s="616"/>
      <c r="P8" s="616"/>
      <c r="Q8" s="617"/>
      <c r="R8" s="608">
        <v>18900</v>
      </c>
      <c r="S8" s="389"/>
      <c r="T8" s="389"/>
      <c r="U8" s="389"/>
      <c r="V8" s="389"/>
      <c r="W8" s="389"/>
      <c r="X8" s="389"/>
      <c r="Y8" s="609"/>
      <c r="Z8" s="610">
        <v>0.1</v>
      </c>
      <c r="AA8" s="610"/>
      <c r="AB8" s="610"/>
      <c r="AC8" s="610"/>
      <c r="AD8" s="611">
        <v>18900</v>
      </c>
      <c r="AE8" s="611"/>
      <c r="AF8" s="611"/>
      <c r="AG8" s="611"/>
      <c r="AH8" s="611"/>
      <c r="AI8" s="611"/>
      <c r="AJ8" s="611"/>
      <c r="AK8" s="611"/>
      <c r="AL8" s="618">
        <v>0.2</v>
      </c>
      <c r="AM8" s="395"/>
      <c r="AN8" s="395"/>
      <c r="AO8" s="619"/>
      <c r="AP8" s="615" t="s">
        <v>126</v>
      </c>
      <c r="AQ8" s="616"/>
      <c r="AR8" s="616"/>
      <c r="AS8" s="616"/>
      <c r="AT8" s="616"/>
      <c r="AU8" s="616"/>
      <c r="AV8" s="616"/>
      <c r="AW8" s="616"/>
      <c r="AX8" s="616"/>
      <c r="AY8" s="616"/>
      <c r="AZ8" s="616"/>
      <c r="BA8" s="616"/>
      <c r="BB8" s="616"/>
      <c r="BC8" s="616"/>
      <c r="BD8" s="616"/>
      <c r="BE8" s="616"/>
      <c r="BF8" s="617"/>
      <c r="BG8" s="608">
        <v>61429</v>
      </c>
      <c r="BH8" s="389"/>
      <c r="BI8" s="389"/>
      <c r="BJ8" s="389"/>
      <c r="BK8" s="389"/>
      <c r="BL8" s="389"/>
      <c r="BM8" s="389"/>
      <c r="BN8" s="609"/>
      <c r="BO8" s="610">
        <v>1.6</v>
      </c>
      <c r="BP8" s="610"/>
      <c r="BQ8" s="610"/>
      <c r="BR8" s="610"/>
      <c r="BS8" s="613" t="s">
        <v>208</v>
      </c>
      <c r="BT8" s="389"/>
      <c r="BU8" s="389"/>
      <c r="BV8" s="389"/>
      <c r="BW8" s="389"/>
      <c r="BX8" s="389"/>
      <c r="BY8" s="389"/>
      <c r="BZ8" s="389"/>
      <c r="CA8" s="389"/>
      <c r="CB8" s="614"/>
      <c r="CD8" s="615" t="s">
        <v>341</v>
      </c>
      <c r="CE8" s="616"/>
      <c r="CF8" s="616"/>
      <c r="CG8" s="616"/>
      <c r="CH8" s="616"/>
      <c r="CI8" s="616"/>
      <c r="CJ8" s="616"/>
      <c r="CK8" s="616"/>
      <c r="CL8" s="616"/>
      <c r="CM8" s="616"/>
      <c r="CN8" s="616"/>
      <c r="CO8" s="616"/>
      <c r="CP8" s="616"/>
      <c r="CQ8" s="617"/>
      <c r="CR8" s="608">
        <v>5494516</v>
      </c>
      <c r="CS8" s="389"/>
      <c r="CT8" s="389"/>
      <c r="CU8" s="389"/>
      <c r="CV8" s="389"/>
      <c r="CW8" s="389"/>
      <c r="CX8" s="389"/>
      <c r="CY8" s="609"/>
      <c r="CZ8" s="610">
        <v>30.5</v>
      </c>
      <c r="DA8" s="610"/>
      <c r="DB8" s="610"/>
      <c r="DC8" s="610"/>
      <c r="DD8" s="613">
        <v>197094</v>
      </c>
      <c r="DE8" s="389"/>
      <c r="DF8" s="389"/>
      <c r="DG8" s="389"/>
      <c r="DH8" s="389"/>
      <c r="DI8" s="389"/>
      <c r="DJ8" s="389"/>
      <c r="DK8" s="389"/>
      <c r="DL8" s="389"/>
      <c r="DM8" s="389"/>
      <c r="DN8" s="389"/>
      <c r="DO8" s="389"/>
      <c r="DP8" s="609"/>
      <c r="DQ8" s="613">
        <v>2761592</v>
      </c>
      <c r="DR8" s="389"/>
      <c r="DS8" s="389"/>
      <c r="DT8" s="389"/>
      <c r="DU8" s="389"/>
      <c r="DV8" s="389"/>
      <c r="DW8" s="389"/>
      <c r="DX8" s="389"/>
      <c r="DY8" s="389"/>
      <c r="DZ8" s="389"/>
      <c r="EA8" s="389"/>
      <c r="EB8" s="389"/>
      <c r="EC8" s="614"/>
    </row>
    <row r="9" spans="2:143" ht="11.25" customHeight="1" x14ac:dyDescent="0.2">
      <c r="B9" s="615" t="s">
        <v>339</v>
      </c>
      <c r="C9" s="616"/>
      <c r="D9" s="616"/>
      <c r="E9" s="616"/>
      <c r="F9" s="616"/>
      <c r="G9" s="616"/>
      <c r="H9" s="616"/>
      <c r="I9" s="616"/>
      <c r="J9" s="616"/>
      <c r="K9" s="616"/>
      <c r="L9" s="616"/>
      <c r="M9" s="616"/>
      <c r="N9" s="616"/>
      <c r="O9" s="616"/>
      <c r="P9" s="616"/>
      <c r="Q9" s="617"/>
      <c r="R9" s="608">
        <v>10605</v>
      </c>
      <c r="S9" s="389"/>
      <c r="T9" s="389"/>
      <c r="U9" s="389"/>
      <c r="V9" s="389"/>
      <c r="W9" s="389"/>
      <c r="X9" s="389"/>
      <c r="Y9" s="609"/>
      <c r="Z9" s="610">
        <v>0.1</v>
      </c>
      <c r="AA9" s="610"/>
      <c r="AB9" s="610"/>
      <c r="AC9" s="610"/>
      <c r="AD9" s="611">
        <v>10605</v>
      </c>
      <c r="AE9" s="611"/>
      <c r="AF9" s="611"/>
      <c r="AG9" s="611"/>
      <c r="AH9" s="611"/>
      <c r="AI9" s="611"/>
      <c r="AJ9" s="611"/>
      <c r="AK9" s="611"/>
      <c r="AL9" s="618">
        <v>0.1</v>
      </c>
      <c r="AM9" s="395"/>
      <c r="AN9" s="395"/>
      <c r="AO9" s="619"/>
      <c r="AP9" s="615" t="s">
        <v>342</v>
      </c>
      <c r="AQ9" s="616"/>
      <c r="AR9" s="616"/>
      <c r="AS9" s="616"/>
      <c r="AT9" s="616"/>
      <c r="AU9" s="616"/>
      <c r="AV9" s="616"/>
      <c r="AW9" s="616"/>
      <c r="AX9" s="616"/>
      <c r="AY9" s="616"/>
      <c r="AZ9" s="616"/>
      <c r="BA9" s="616"/>
      <c r="BB9" s="616"/>
      <c r="BC9" s="616"/>
      <c r="BD9" s="616"/>
      <c r="BE9" s="616"/>
      <c r="BF9" s="617"/>
      <c r="BG9" s="608">
        <v>1390016</v>
      </c>
      <c r="BH9" s="389"/>
      <c r="BI9" s="389"/>
      <c r="BJ9" s="389"/>
      <c r="BK9" s="389"/>
      <c r="BL9" s="389"/>
      <c r="BM9" s="389"/>
      <c r="BN9" s="609"/>
      <c r="BO9" s="610">
        <v>35.5</v>
      </c>
      <c r="BP9" s="610"/>
      <c r="BQ9" s="610"/>
      <c r="BR9" s="610"/>
      <c r="BS9" s="613" t="s">
        <v>208</v>
      </c>
      <c r="BT9" s="389"/>
      <c r="BU9" s="389"/>
      <c r="BV9" s="389"/>
      <c r="BW9" s="389"/>
      <c r="BX9" s="389"/>
      <c r="BY9" s="389"/>
      <c r="BZ9" s="389"/>
      <c r="CA9" s="389"/>
      <c r="CB9" s="614"/>
      <c r="CD9" s="615" t="s">
        <v>345</v>
      </c>
      <c r="CE9" s="616"/>
      <c r="CF9" s="616"/>
      <c r="CG9" s="616"/>
      <c r="CH9" s="616"/>
      <c r="CI9" s="616"/>
      <c r="CJ9" s="616"/>
      <c r="CK9" s="616"/>
      <c r="CL9" s="616"/>
      <c r="CM9" s="616"/>
      <c r="CN9" s="616"/>
      <c r="CO9" s="616"/>
      <c r="CP9" s="616"/>
      <c r="CQ9" s="617"/>
      <c r="CR9" s="608">
        <v>1503143</v>
      </c>
      <c r="CS9" s="389"/>
      <c r="CT9" s="389"/>
      <c r="CU9" s="389"/>
      <c r="CV9" s="389"/>
      <c r="CW9" s="389"/>
      <c r="CX9" s="389"/>
      <c r="CY9" s="609"/>
      <c r="CZ9" s="610">
        <v>8.3000000000000007</v>
      </c>
      <c r="DA9" s="610"/>
      <c r="DB9" s="610"/>
      <c r="DC9" s="610"/>
      <c r="DD9" s="613">
        <v>83860</v>
      </c>
      <c r="DE9" s="389"/>
      <c r="DF9" s="389"/>
      <c r="DG9" s="389"/>
      <c r="DH9" s="389"/>
      <c r="DI9" s="389"/>
      <c r="DJ9" s="389"/>
      <c r="DK9" s="389"/>
      <c r="DL9" s="389"/>
      <c r="DM9" s="389"/>
      <c r="DN9" s="389"/>
      <c r="DO9" s="389"/>
      <c r="DP9" s="609"/>
      <c r="DQ9" s="613">
        <v>1353177</v>
      </c>
      <c r="DR9" s="389"/>
      <c r="DS9" s="389"/>
      <c r="DT9" s="389"/>
      <c r="DU9" s="389"/>
      <c r="DV9" s="389"/>
      <c r="DW9" s="389"/>
      <c r="DX9" s="389"/>
      <c r="DY9" s="389"/>
      <c r="DZ9" s="389"/>
      <c r="EA9" s="389"/>
      <c r="EB9" s="389"/>
      <c r="EC9" s="614"/>
    </row>
    <row r="10" spans="2:143" ht="11.25" customHeight="1" x14ac:dyDescent="0.2">
      <c r="B10" s="615" t="s">
        <v>132</v>
      </c>
      <c r="C10" s="616"/>
      <c r="D10" s="616"/>
      <c r="E10" s="616"/>
      <c r="F10" s="616"/>
      <c r="G10" s="616"/>
      <c r="H10" s="616"/>
      <c r="I10" s="616"/>
      <c r="J10" s="616"/>
      <c r="K10" s="616"/>
      <c r="L10" s="616"/>
      <c r="M10" s="616"/>
      <c r="N10" s="616"/>
      <c r="O10" s="616"/>
      <c r="P10" s="616"/>
      <c r="Q10" s="617"/>
      <c r="R10" s="608" t="s">
        <v>208</v>
      </c>
      <c r="S10" s="389"/>
      <c r="T10" s="389"/>
      <c r="U10" s="389"/>
      <c r="V10" s="389"/>
      <c r="W10" s="389"/>
      <c r="X10" s="389"/>
      <c r="Y10" s="609"/>
      <c r="Z10" s="610" t="s">
        <v>208</v>
      </c>
      <c r="AA10" s="610"/>
      <c r="AB10" s="610"/>
      <c r="AC10" s="610"/>
      <c r="AD10" s="611" t="s">
        <v>208</v>
      </c>
      <c r="AE10" s="611"/>
      <c r="AF10" s="611"/>
      <c r="AG10" s="611"/>
      <c r="AH10" s="611"/>
      <c r="AI10" s="611"/>
      <c r="AJ10" s="611"/>
      <c r="AK10" s="611"/>
      <c r="AL10" s="618" t="s">
        <v>208</v>
      </c>
      <c r="AM10" s="395"/>
      <c r="AN10" s="395"/>
      <c r="AO10" s="619"/>
      <c r="AP10" s="615" t="s">
        <v>198</v>
      </c>
      <c r="AQ10" s="616"/>
      <c r="AR10" s="616"/>
      <c r="AS10" s="616"/>
      <c r="AT10" s="616"/>
      <c r="AU10" s="616"/>
      <c r="AV10" s="616"/>
      <c r="AW10" s="616"/>
      <c r="AX10" s="616"/>
      <c r="AY10" s="616"/>
      <c r="AZ10" s="616"/>
      <c r="BA10" s="616"/>
      <c r="BB10" s="616"/>
      <c r="BC10" s="616"/>
      <c r="BD10" s="616"/>
      <c r="BE10" s="616"/>
      <c r="BF10" s="617"/>
      <c r="BG10" s="608">
        <v>105769</v>
      </c>
      <c r="BH10" s="389"/>
      <c r="BI10" s="389"/>
      <c r="BJ10" s="389"/>
      <c r="BK10" s="389"/>
      <c r="BL10" s="389"/>
      <c r="BM10" s="389"/>
      <c r="BN10" s="609"/>
      <c r="BO10" s="610">
        <v>2.7</v>
      </c>
      <c r="BP10" s="610"/>
      <c r="BQ10" s="610"/>
      <c r="BR10" s="610"/>
      <c r="BS10" s="613">
        <v>17592</v>
      </c>
      <c r="BT10" s="389"/>
      <c r="BU10" s="389"/>
      <c r="BV10" s="389"/>
      <c r="BW10" s="389"/>
      <c r="BX10" s="389"/>
      <c r="BY10" s="389"/>
      <c r="BZ10" s="389"/>
      <c r="CA10" s="389"/>
      <c r="CB10" s="614"/>
      <c r="CD10" s="615" t="s">
        <v>49</v>
      </c>
      <c r="CE10" s="616"/>
      <c r="CF10" s="616"/>
      <c r="CG10" s="616"/>
      <c r="CH10" s="616"/>
      <c r="CI10" s="616"/>
      <c r="CJ10" s="616"/>
      <c r="CK10" s="616"/>
      <c r="CL10" s="616"/>
      <c r="CM10" s="616"/>
      <c r="CN10" s="616"/>
      <c r="CO10" s="616"/>
      <c r="CP10" s="616"/>
      <c r="CQ10" s="617"/>
      <c r="CR10" s="608">
        <v>144775</v>
      </c>
      <c r="CS10" s="389"/>
      <c r="CT10" s="389"/>
      <c r="CU10" s="389"/>
      <c r="CV10" s="389"/>
      <c r="CW10" s="389"/>
      <c r="CX10" s="389"/>
      <c r="CY10" s="609"/>
      <c r="CZ10" s="610">
        <v>0.8</v>
      </c>
      <c r="DA10" s="610"/>
      <c r="DB10" s="610"/>
      <c r="DC10" s="610"/>
      <c r="DD10" s="613" t="s">
        <v>208</v>
      </c>
      <c r="DE10" s="389"/>
      <c r="DF10" s="389"/>
      <c r="DG10" s="389"/>
      <c r="DH10" s="389"/>
      <c r="DI10" s="389"/>
      <c r="DJ10" s="389"/>
      <c r="DK10" s="389"/>
      <c r="DL10" s="389"/>
      <c r="DM10" s="389"/>
      <c r="DN10" s="389"/>
      <c r="DO10" s="389"/>
      <c r="DP10" s="609"/>
      <c r="DQ10" s="613">
        <v>45880</v>
      </c>
      <c r="DR10" s="389"/>
      <c r="DS10" s="389"/>
      <c r="DT10" s="389"/>
      <c r="DU10" s="389"/>
      <c r="DV10" s="389"/>
      <c r="DW10" s="389"/>
      <c r="DX10" s="389"/>
      <c r="DY10" s="389"/>
      <c r="DZ10" s="389"/>
      <c r="EA10" s="389"/>
      <c r="EB10" s="389"/>
      <c r="EC10" s="614"/>
    </row>
    <row r="11" spans="2:143" ht="11.25" customHeight="1" x14ac:dyDescent="0.2">
      <c r="B11" s="615" t="s">
        <v>106</v>
      </c>
      <c r="C11" s="616"/>
      <c r="D11" s="616"/>
      <c r="E11" s="616"/>
      <c r="F11" s="616"/>
      <c r="G11" s="616"/>
      <c r="H11" s="616"/>
      <c r="I11" s="616"/>
      <c r="J11" s="616"/>
      <c r="K11" s="616"/>
      <c r="L11" s="616"/>
      <c r="M11" s="616"/>
      <c r="N11" s="616"/>
      <c r="O11" s="616"/>
      <c r="P11" s="616"/>
      <c r="Q11" s="617"/>
      <c r="R11" s="608">
        <v>572989</v>
      </c>
      <c r="S11" s="389"/>
      <c r="T11" s="389"/>
      <c r="U11" s="389"/>
      <c r="V11" s="389"/>
      <c r="W11" s="389"/>
      <c r="X11" s="389"/>
      <c r="Y11" s="609"/>
      <c r="Z11" s="618">
        <v>3</v>
      </c>
      <c r="AA11" s="395"/>
      <c r="AB11" s="395"/>
      <c r="AC11" s="621"/>
      <c r="AD11" s="613">
        <v>572989</v>
      </c>
      <c r="AE11" s="389"/>
      <c r="AF11" s="389"/>
      <c r="AG11" s="389"/>
      <c r="AH11" s="389"/>
      <c r="AI11" s="389"/>
      <c r="AJ11" s="389"/>
      <c r="AK11" s="609"/>
      <c r="AL11" s="618">
        <v>5.8</v>
      </c>
      <c r="AM11" s="395"/>
      <c r="AN11" s="395"/>
      <c r="AO11" s="619"/>
      <c r="AP11" s="615" t="s">
        <v>347</v>
      </c>
      <c r="AQ11" s="616"/>
      <c r="AR11" s="616"/>
      <c r="AS11" s="616"/>
      <c r="AT11" s="616"/>
      <c r="AU11" s="616"/>
      <c r="AV11" s="616"/>
      <c r="AW11" s="616"/>
      <c r="AX11" s="616"/>
      <c r="AY11" s="616"/>
      <c r="AZ11" s="616"/>
      <c r="BA11" s="616"/>
      <c r="BB11" s="616"/>
      <c r="BC11" s="616"/>
      <c r="BD11" s="616"/>
      <c r="BE11" s="616"/>
      <c r="BF11" s="617"/>
      <c r="BG11" s="608">
        <v>124470</v>
      </c>
      <c r="BH11" s="389"/>
      <c r="BI11" s="389"/>
      <c r="BJ11" s="389"/>
      <c r="BK11" s="389"/>
      <c r="BL11" s="389"/>
      <c r="BM11" s="389"/>
      <c r="BN11" s="609"/>
      <c r="BO11" s="610">
        <v>3.2</v>
      </c>
      <c r="BP11" s="610"/>
      <c r="BQ11" s="610"/>
      <c r="BR11" s="610"/>
      <c r="BS11" s="613">
        <v>24628</v>
      </c>
      <c r="BT11" s="389"/>
      <c r="BU11" s="389"/>
      <c r="BV11" s="389"/>
      <c r="BW11" s="389"/>
      <c r="BX11" s="389"/>
      <c r="BY11" s="389"/>
      <c r="BZ11" s="389"/>
      <c r="CA11" s="389"/>
      <c r="CB11" s="614"/>
      <c r="CD11" s="615" t="s">
        <v>350</v>
      </c>
      <c r="CE11" s="616"/>
      <c r="CF11" s="616"/>
      <c r="CG11" s="616"/>
      <c r="CH11" s="616"/>
      <c r="CI11" s="616"/>
      <c r="CJ11" s="616"/>
      <c r="CK11" s="616"/>
      <c r="CL11" s="616"/>
      <c r="CM11" s="616"/>
      <c r="CN11" s="616"/>
      <c r="CO11" s="616"/>
      <c r="CP11" s="616"/>
      <c r="CQ11" s="617"/>
      <c r="CR11" s="608">
        <v>1323416</v>
      </c>
      <c r="CS11" s="389"/>
      <c r="CT11" s="389"/>
      <c r="CU11" s="389"/>
      <c r="CV11" s="389"/>
      <c r="CW11" s="389"/>
      <c r="CX11" s="389"/>
      <c r="CY11" s="609"/>
      <c r="CZ11" s="610">
        <v>7.3</v>
      </c>
      <c r="DA11" s="610"/>
      <c r="DB11" s="610"/>
      <c r="DC11" s="610"/>
      <c r="DD11" s="613">
        <v>407919</v>
      </c>
      <c r="DE11" s="389"/>
      <c r="DF11" s="389"/>
      <c r="DG11" s="389"/>
      <c r="DH11" s="389"/>
      <c r="DI11" s="389"/>
      <c r="DJ11" s="389"/>
      <c r="DK11" s="389"/>
      <c r="DL11" s="389"/>
      <c r="DM11" s="389"/>
      <c r="DN11" s="389"/>
      <c r="DO11" s="389"/>
      <c r="DP11" s="609"/>
      <c r="DQ11" s="613">
        <v>606523</v>
      </c>
      <c r="DR11" s="389"/>
      <c r="DS11" s="389"/>
      <c r="DT11" s="389"/>
      <c r="DU11" s="389"/>
      <c r="DV11" s="389"/>
      <c r="DW11" s="389"/>
      <c r="DX11" s="389"/>
      <c r="DY11" s="389"/>
      <c r="DZ11" s="389"/>
      <c r="EA11" s="389"/>
      <c r="EB11" s="389"/>
      <c r="EC11" s="614"/>
    </row>
    <row r="12" spans="2:143" ht="11.25" customHeight="1" x14ac:dyDescent="0.2">
      <c r="B12" s="615" t="s">
        <v>150</v>
      </c>
      <c r="C12" s="616"/>
      <c r="D12" s="616"/>
      <c r="E12" s="616"/>
      <c r="F12" s="616"/>
      <c r="G12" s="616"/>
      <c r="H12" s="616"/>
      <c r="I12" s="616"/>
      <c r="J12" s="616"/>
      <c r="K12" s="616"/>
      <c r="L12" s="616"/>
      <c r="M12" s="616"/>
      <c r="N12" s="616"/>
      <c r="O12" s="616"/>
      <c r="P12" s="616"/>
      <c r="Q12" s="617"/>
      <c r="R12" s="608" t="s">
        <v>208</v>
      </c>
      <c r="S12" s="389"/>
      <c r="T12" s="389"/>
      <c r="U12" s="389"/>
      <c r="V12" s="389"/>
      <c r="W12" s="389"/>
      <c r="X12" s="389"/>
      <c r="Y12" s="609"/>
      <c r="Z12" s="610" t="s">
        <v>208</v>
      </c>
      <c r="AA12" s="610"/>
      <c r="AB12" s="610"/>
      <c r="AC12" s="610"/>
      <c r="AD12" s="611" t="s">
        <v>208</v>
      </c>
      <c r="AE12" s="611"/>
      <c r="AF12" s="611"/>
      <c r="AG12" s="611"/>
      <c r="AH12" s="611"/>
      <c r="AI12" s="611"/>
      <c r="AJ12" s="611"/>
      <c r="AK12" s="611"/>
      <c r="AL12" s="618" t="s">
        <v>208</v>
      </c>
      <c r="AM12" s="395"/>
      <c r="AN12" s="395"/>
      <c r="AO12" s="619"/>
      <c r="AP12" s="615" t="s">
        <v>351</v>
      </c>
      <c r="AQ12" s="616"/>
      <c r="AR12" s="616"/>
      <c r="AS12" s="616"/>
      <c r="AT12" s="616"/>
      <c r="AU12" s="616"/>
      <c r="AV12" s="616"/>
      <c r="AW12" s="616"/>
      <c r="AX12" s="616"/>
      <c r="AY12" s="616"/>
      <c r="AZ12" s="616"/>
      <c r="BA12" s="616"/>
      <c r="BB12" s="616"/>
      <c r="BC12" s="616"/>
      <c r="BD12" s="616"/>
      <c r="BE12" s="616"/>
      <c r="BF12" s="617"/>
      <c r="BG12" s="608">
        <v>1814620</v>
      </c>
      <c r="BH12" s="389"/>
      <c r="BI12" s="389"/>
      <c r="BJ12" s="389"/>
      <c r="BK12" s="389"/>
      <c r="BL12" s="389"/>
      <c r="BM12" s="389"/>
      <c r="BN12" s="609"/>
      <c r="BO12" s="610">
        <v>46.4</v>
      </c>
      <c r="BP12" s="610"/>
      <c r="BQ12" s="610"/>
      <c r="BR12" s="610"/>
      <c r="BS12" s="613" t="s">
        <v>208</v>
      </c>
      <c r="BT12" s="389"/>
      <c r="BU12" s="389"/>
      <c r="BV12" s="389"/>
      <c r="BW12" s="389"/>
      <c r="BX12" s="389"/>
      <c r="BY12" s="389"/>
      <c r="BZ12" s="389"/>
      <c r="CA12" s="389"/>
      <c r="CB12" s="614"/>
      <c r="CD12" s="615" t="s">
        <v>92</v>
      </c>
      <c r="CE12" s="616"/>
      <c r="CF12" s="616"/>
      <c r="CG12" s="616"/>
      <c r="CH12" s="616"/>
      <c r="CI12" s="616"/>
      <c r="CJ12" s="616"/>
      <c r="CK12" s="616"/>
      <c r="CL12" s="616"/>
      <c r="CM12" s="616"/>
      <c r="CN12" s="616"/>
      <c r="CO12" s="616"/>
      <c r="CP12" s="616"/>
      <c r="CQ12" s="617"/>
      <c r="CR12" s="608">
        <v>857761</v>
      </c>
      <c r="CS12" s="389"/>
      <c r="CT12" s="389"/>
      <c r="CU12" s="389"/>
      <c r="CV12" s="389"/>
      <c r="CW12" s="389"/>
      <c r="CX12" s="389"/>
      <c r="CY12" s="609"/>
      <c r="CZ12" s="610">
        <v>4.8</v>
      </c>
      <c r="DA12" s="610"/>
      <c r="DB12" s="610"/>
      <c r="DC12" s="610"/>
      <c r="DD12" s="613">
        <v>266966</v>
      </c>
      <c r="DE12" s="389"/>
      <c r="DF12" s="389"/>
      <c r="DG12" s="389"/>
      <c r="DH12" s="389"/>
      <c r="DI12" s="389"/>
      <c r="DJ12" s="389"/>
      <c r="DK12" s="389"/>
      <c r="DL12" s="389"/>
      <c r="DM12" s="389"/>
      <c r="DN12" s="389"/>
      <c r="DO12" s="389"/>
      <c r="DP12" s="609"/>
      <c r="DQ12" s="613">
        <v>473027</v>
      </c>
      <c r="DR12" s="389"/>
      <c r="DS12" s="389"/>
      <c r="DT12" s="389"/>
      <c r="DU12" s="389"/>
      <c r="DV12" s="389"/>
      <c r="DW12" s="389"/>
      <c r="DX12" s="389"/>
      <c r="DY12" s="389"/>
      <c r="DZ12" s="389"/>
      <c r="EA12" s="389"/>
      <c r="EB12" s="389"/>
      <c r="EC12" s="614"/>
    </row>
    <row r="13" spans="2:143" ht="11.25" customHeight="1" x14ac:dyDescent="0.2">
      <c r="B13" s="615" t="s">
        <v>352</v>
      </c>
      <c r="C13" s="616"/>
      <c r="D13" s="616"/>
      <c r="E13" s="616"/>
      <c r="F13" s="616"/>
      <c r="G13" s="616"/>
      <c r="H13" s="616"/>
      <c r="I13" s="616"/>
      <c r="J13" s="616"/>
      <c r="K13" s="616"/>
      <c r="L13" s="616"/>
      <c r="M13" s="616"/>
      <c r="N13" s="616"/>
      <c r="O13" s="616"/>
      <c r="P13" s="616"/>
      <c r="Q13" s="617"/>
      <c r="R13" s="608" t="s">
        <v>208</v>
      </c>
      <c r="S13" s="389"/>
      <c r="T13" s="389"/>
      <c r="U13" s="389"/>
      <c r="V13" s="389"/>
      <c r="W13" s="389"/>
      <c r="X13" s="389"/>
      <c r="Y13" s="609"/>
      <c r="Z13" s="610" t="s">
        <v>208</v>
      </c>
      <c r="AA13" s="610"/>
      <c r="AB13" s="610"/>
      <c r="AC13" s="610"/>
      <c r="AD13" s="611" t="s">
        <v>208</v>
      </c>
      <c r="AE13" s="611"/>
      <c r="AF13" s="611"/>
      <c r="AG13" s="611"/>
      <c r="AH13" s="611"/>
      <c r="AI13" s="611"/>
      <c r="AJ13" s="611"/>
      <c r="AK13" s="611"/>
      <c r="AL13" s="618" t="s">
        <v>208</v>
      </c>
      <c r="AM13" s="395"/>
      <c r="AN13" s="395"/>
      <c r="AO13" s="619"/>
      <c r="AP13" s="615" t="s">
        <v>354</v>
      </c>
      <c r="AQ13" s="616"/>
      <c r="AR13" s="616"/>
      <c r="AS13" s="616"/>
      <c r="AT13" s="616"/>
      <c r="AU13" s="616"/>
      <c r="AV13" s="616"/>
      <c r="AW13" s="616"/>
      <c r="AX13" s="616"/>
      <c r="AY13" s="616"/>
      <c r="AZ13" s="616"/>
      <c r="BA13" s="616"/>
      <c r="BB13" s="616"/>
      <c r="BC13" s="616"/>
      <c r="BD13" s="616"/>
      <c r="BE13" s="616"/>
      <c r="BF13" s="617"/>
      <c r="BG13" s="608">
        <v>1807849</v>
      </c>
      <c r="BH13" s="389"/>
      <c r="BI13" s="389"/>
      <c r="BJ13" s="389"/>
      <c r="BK13" s="389"/>
      <c r="BL13" s="389"/>
      <c r="BM13" s="389"/>
      <c r="BN13" s="609"/>
      <c r="BO13" s="610">
        <v>46.2</v>
      </c>
      <c r="BP13" s="610"/>
      <c r="BQ13" s="610"/>
      <c r="BR13" s="610"/>
      <c r="BS13" s="613" t="s">
        <v>208</v>
      </c>
      <c r="BT13" s="389"/>
      <c r="BU13" s="389"/>
      <c r="BV13" s="389"/>
      <c r="BW13" s="389"/>
      <c r="BX13" s="389"/>
      <c r="BY13" s="389"/>
      <c r="BZ13" s="389"/>
      <c r="CA13" s="389"/>
      <c r="CB13" s="614"/>
      <c r="CD13" s="615" t="s">
        <v>355</v>
      </c>
      <c r="CE13" s="616"/>
      <c r="CF13" s="616"/>
      <c r="CG13" s="616"/>
      <c r="CH13" s="616"/>
      <c r="CI13" s="616"/>
      <c r="CJ13" s="616"/>
      <c r="CK13" s="616"/>
      <c r="CL13" s="616"/>
      <c r="CM13" s="616"/>
      <c r="CN13" s="616"/>
      <c r="CO13" s="616"/>
      <c r="CP13" s="616"/>
      <c r="CQ13" s="617"/>
      <c r="CR13" s="608">
        <v>2343493</v>
      </c>
      <c r="CS13" s="389"/>
      <c r="CT13" s="389"/>
      <c r="CU13" s="389"/>
      <c r="CV13" s="389"/>
      <c r="CW13" s="389"/>
      <c r="CX13" s="389"/>
      <c r="CY13" s="609"/>
      <c r="CZ13" s="610">
        <v>13</v>
      </c>
      <c r="DA13" s="610"/>
      <c r="DB13" s="610"/>
      <c r="DC13" s="610"/>
      <c r="DD13" s="613">
        <v>1321304</v>
      </c>
      <c r="DE13" s="389"/>
      <c r="DF13" s="389"/>
      <c r="DG13" s="389"/>
      <c r="DH13" s="389"/>
      <c r="DI13" s="389"/>
      <c r="DJ13" s="389"/>
      <c r="DK13" s="389"/>
      <c r="DL13" s="389"/>
      <c r="DM13" s="389"/>
      <c r="DN13" s="389"/>
      <c r="DO13" s="389"/>
      <c r="DP13" s="609"/>
      <c r="DQ13" s="613">
        <v>1071556</v>
      </c>
      <c r="DR13" s="389"/>
      <c r="DS13" s="389"/>
      <c r="DT13" s="389"/>
      <c r="DU13" s="389"/>
      <c r="DV13" s="389"/>
      <c r="DW13" s="389"/>
      <c r="DX13" s="389"/>
      <c r="DY13" s="389"/>
      <c r="DZ13" s="389"/>
      <c r="EA13" s="389"/>
      <c r="EB13" s="389"/>
      <c r="EC13" s="614"/>
    </row>
    <row r="14" spans="2:143" ht="11.25" customHeight="1" x14ac:dyDescent="0.2">
      <c r="B14" s="615" t="s">
        <v>358</v>
      </c>
      <c r="C14" s="616"/>
      <c r="D14" s="616"/>
      <c r="E14" s="616"/>
      <c r="F14" s="616"/>
      <c r="G14" s="616"/>
      <c r="H14" s="616"/>
      <c r="I14" s="616"/>
      <c r="J14" s="616"/>
      <c r="K14" s="616"/>
      <c r="L14" s="616"/>
      <c r="M14" s="616"/>
      <c r="N14" s="616"/>
      <c r="O14" s="616"/>
      <c r="P14" s="616"/>
      <c r="Q14" s="617"/>
      <c r="R14" s="608">
        <v>28559</v>
      </c>
      <c r="S14" s="389"/>
      <c r="T14" s="389"/>
      <c r="U14" s="389"/>
      <c r="V14" s="389"/>
      <c r="W14" s="389"/>
      <c r="X14" s="389"/>
      <c r="Y14" s="609"/>
      <c r="Z14" s="610">
        <v>0.2</v>
      </c>
      <c r="AA14" s="610"/>
      <c r="AB14" s="610"/>
      <c r="AC14" s="610"/>
      <c r="AD14" s="611">
        <v>28559</v>
      </c>
      <c r="AE14" s="611"/>
      <c r="AF14" s="611"/>
      <c r="AG14" s="611"/>
      <c r="AH14" s="611"/>
      <c r="AI14" s="611"/>
      <c r="AJ14" s="611"/>
      <c r="AK14" s="611"/>
      <c r="AL14" s="618">
        <v>0.3</v>
      </c>
      <c r="AM14" s="395"/>
      <c r="AN14" s="395"/>
      <c r="AO14" s="619"/>
      <c r="AP14" s="615" t="s">
        <v>227</v>
      </c>
      <c r="AQ14" s="616"/>
      <c r="AR14" s="616"/>
      <c r="AS14" s="616"/>
      <c r="AT14" s="616"/>
      <c r="AU14" s="616"/>
      <c r="AV14" s="616"/>
      <c r="AW14" s="616"/>
      <c r="AX14" s="616"/>
      <c r="AY14" s="616"/>
      <c r="AZ14" s="616"/>
      <c r="BA14" s="616"/>
      <c r="BB14" s="616"/>
      <c r="BC14" s="616"/>
      <c r="BD14" s="616"/>
      <c r="BE14" s="616"/>
      <c r="BF14" s="617"/>
      <c r="BG14" s="608">
        <v>117136</v>
      </c>
      <c r="BH14" s="389"/>
      <c r="BI14" s="389"/>
      <c r="BJ14" s="389"/>
      <c r="BK14" s="389"/>
      <c r="BL14" s="389"/>
      <c r="BM14" s="389"/>
      <c r="BN14" s="609"/>
      <c r="BO14" s="610">
        <v>3</v>
      </c>
      <c r="BP14" s="610"/>
      <c r="BQ14" s="610"/>
      <c r="BR14" s="610"/>
      <c r="BS14" s="613" t="s">
        <v>208</v>
      </c>
      <c r="BT14" s="389"/>
      <c r="BU14" s="389"/>
      <c r="BV14" s="389"/>
      <c r="BW14" s="389"/>
      <c r="BX14" s="389"/>
      <c r="BY14" s="389"/>
      <c r="BZ14" s="389"/>
      <c r="CA14" s="389"/>
      <c r="CB14" s="614"/>
      <c r="CD14" s="615" t="s">
        <v>359</v>
      </c>
      <c r="CE14" s="616"/>
      <c r="CF14" s="616"/>
      <c r="CG14" s="616"/>
      <c r="CH14" s="616"/>
      <c r="CI14" s="616"/>
      <c r="CJ14" s="616"/>
      <c r="CK14" s="616"/>
      <c r="CL14" s="616"/>
      <c r="CM14" s="616"/>
      <c r="CN14" s="616"/>
      <c r="CO14" s="616"/>
      <c r="CP14" s="616"/>
      <c r="CQ14" s="617"/>
      <c r="CR14" s="608">
        <v>660367</v>
      </c>
      <c r="CS14" s="389"/>
      <c r="CT14" s="389"/>
      <c r="CU14" s="389"/>
      <c r="CV14" s="389"/>
      <c r="CW14" s="389"/>
      <c r="CX14" s="389"/>
      <c r="CY14" s="609"/>
      <c r="CZ14" s="610">
        <v>3.7</v>
      </c>
      <c r="DA14" s="610"/>
      <c r="DB14" s="610"/>
      <c r="DC14" s="610"/>
      <c r="DD14" s="613">
        <v>85198</v>
      </c>
      <c r="DE14" s="389"/>
      <c r="DF14" s="389"/>
      <c r="DG14" s="389"/>
      <c r="DH14" s="389"/>
      <c r="DI14" s="389"/>
      <c r="DJ14" s="389"/>
      <c r="DK14" s="389"/>
      <c r="DL14" s="389"/>
      <c r="DM14" s="389"/>
      <c r="DN14" s="389"/>
      <c r="DO14" s="389"/>
      <c r="DP14" s="609"/>
      <c r="DQ14" s="613">
        <v>579091</v>
      </c>
      <c r="DR14" s="389"/>
      <c r="DS14" s="389"/>
      <c r="DT14" s="389"/>
      <c r="DU14" s="389"/>
      <c r="DV14" s="389"/>
      <c r="DW14" s="389"/>
      <c r="DX14" s="389"/>
      <c r="DY14" s="389"/>
      <c r="DZ14" s="389"/>
      <c r="EA14" s="389"/>
      <c r="EB14" s="389"/>
      <c r="EC14" s="614"/>
    </row>
    <row r="15" spans="2:143" ht="11.25" customHeight="1" x14ac:dyDescent="0.2">
      <c r="B15" s="615" t="s">
        <v>326</v>
      </c>
      <c r="C15" s="616"/>
      <c r="D15" s="616"/>
      <c r="E15" s="616"/>
      <c r="F15" s="616"/>
      <c r="G15" s="616"/>
      <c r="H15" s="616"/>
      <c r="I15" s="616"/>
      <c r="J15" s="616"/>
      <c r="K15" s="616"/>
      <c r="L15" s="616"/>
      <c r="M15" s="616"/>
      <c r="N15" s="616"/>
      <c r="O15" s="616"/>
      <c r="P15" s="616"/>
      <c r="Q15" s="617"/>
      <c r="R15" s="608" t="s">
        <v>208</v>
      </c>
      <c r="S15" s="389"/>
      <c r="T15" s="389"/>
      <c r="U15" s="389"/>
      <c r="V15" s="389"/>
      <c r="W15" s="389"/>
      <c r="X15" s="389"/>
      <c r="Y15" s="609"/>
      <c r="Z15" s="610" t="s">
        <v>208</v>
      </c>
      <c r="AA15" s="610"/>
      <c r="AB15" s="610"/>
      <c r="AC15" s="610"/>
      <c r="AD15" s="611" t="s">
        <v>208</v>
      </c>
      <c r="AE15" s="611"/>
      <c r="AF15" s="611"/>
      <c r="AG15" s="611"/>
      <c r="AH15" s="611"/>
      <c r="AI15" s="611"/>
      <c r="AJ15" s="611"/>
      <c r="AK15" s="611"/>
      <c r="AL15" s="618" t="s">
        <v>208</v>
      </c>
      <c r="AM15" s="395"/>
      <c r="AN15" s="395"/>
      <c r="AO15" s="619"/>
      <c r="AP15" s="615" t="s">
        <v>360</v>
      </c>
      <c r="AQ15" s="616"/>
      <c r="AR15" s="616"/>
      <c r="AS15" s="616"/>
      <c r="AT15" s="616"/>
      <c r="AU15" s="616"/>
      <c r="AV15" s="616"/>
      <c r="AW15" s="616"/>
      <c r="AX15" s="616"/>
      <c r="AY15" s="616"/>
      <c r="AZ15" s="616"/>
      <c r="BA15" s="616"/>
      <c r="BB15" s="616"/>
      <c r="BC15" s="616"/>
      <c r="BD15" s="616"/>
      <c r="BE15" s="616"/>
      <c r="BF15" s="617"/>
      <c r="BG15" s="608">
        <v>191741</v>
      </c>
      <c r="BH15" s="389"/>
      <c r="BI15" s="389"/>
      <c r="BJ15" s="389"/>
      <c r="BK15" s="389"/>
      <c r="BL15" s="389"/>
      <c r="BM15" s="389"/>
      <c r="BN15" s="609"/>
      <c r="BO15" s="610">
        <v>4.9000000000000004</v>
      </c>
      <c r="BP15" s="610"/>
      <c r="BQ15" s="610"/>
      <c r="BR15" s="610"/>
      <c r="BS15" s="613" t="s">
        <v>208</v>
      </c>
      <c r="BT15" s="389"/>
      <c r="BU15" s="389"/>
      <c r="BV15" s="389"/>
      <c r="BW15" s="389"/>
      <c r="BX15" s="389"/>
      <c r="BY15" s="389"/>
      <c r="BZ15" s="389"/>
      <c r="CA15" s="389"/>
      <c r="CB15" s="614"/>
      <c r="CD15" s="615" t="s">
        <v>361</v>
      </c>
      <c r="CE15" s="616"/>
      <c r="CF15" s="616"/>
      <c r="CG15" s="616"/>
      <c r="CH15" s="616"/>
      <c r="CI15" s="616"/>
      <c r="CJ15" s="616"/>
      <c r="CK15" s="616"/>
      <c r="CL15" s="616"/>
      <c r="CM15" s="616"/>
      <c r="CN15" s="616"/>
      <c r="CO15" s="616"/>
      <c r="CP15" s="616"/>
      <c r="CQ15" s="617"/>
      <c r="CR15" s="608">
        <v>1409027</v>
      </c>
      <c r="CS15" s="389"/>
      <c r="CT15" s="389"/>
      <c r="CU15" s="389"/>
      <c r="CV15" s="389"/>
      <c r="CW15" s="389"/>
      <c r="CX15" s="389"/>
      <c r="CY15" s="609"/>
      <c r="CZ15" s="610">
        <v>7.8</v>
      </c>
      <c r="DA15" s="610"/>
      <c r="DB15" s="610"/>
      <c r="DC15" s="610"/>
      <c r="DD15" s="613">
        <v>15456</v>
      </c>
      <c r="DE15" s="389"/>
      <c r="DF15" s="389"/>
      <c r="DG15" s="389"/>
      <c r="DH15" s="389"/>
      <c r="DI15" s="389"/>
      <c r="DJ15" s="389"/>
      <c r="DK15" s="389"/>
      <c r="DL15" s="389"/>
      <c r="DM15" s="389"/>
      <c r="DN15" s="389"/>
      <c r="DO15" s="389"/>
      <c r="DP15" s="609"/>
      <c r="DQ15" s="613">
        <v>1323299</v>
      </c>
      <c r="DR15" s="389"/>
      <c r="DS15" s="389"/>
      <c r="DT15" s="389"/>
      <c r="DU15" s="389"/>
      <c r="DV15" s="389"/>
      <c r="DW15" s="389"/>
      <c r="DX15" s="389"/>
      <c r="DY15" s="389"/>
      <c r="DZ15" s="389"/>
      <c r="EA15" s="389"/>
      <c r="EB15" s="389"/>
      <c r="EC15" s="614"/>
    </row>
    <row r="16" spans="2:143" ht="11.25" customHeight="1" x14ac:dyDescent="0.2">
      <c r="B16" s="615" t="s">
        <v>362</v>
      </c>
      <c r="C16" s="616"/>
      <c r="D16" s="616"/>
      <c r="E16" s="616"/>
      <c r="F16" s="616"/>
      <c r="G16" s="616"/>
      <c r="H16" s="616"/>
      <c r="I16" s="616"/>
      <c r="J16" s="616"/>
      <c r="K16" s="616"/>
      <c r="L16" s="616"/>
      <c r="M16" s="616"/>
      <c r="N16" s="616"/>
      <c r="O16" s="616"/>
      <c r="P16" s="616"/>
      <c r="Q16" s="617"/>
      <c r="R16" s="608">
        <v>9284</v>
      </c>
      <c r="S16" s="389"/>
      <c r="T16" s="389"/>
      <c r="U16" s="389"/>
      <c r="V16" s="389"/>
      <c r="W16" s="389"/>
      <c r="X16" s="389"/>
      <c r="Y16" s="609"/>
      <c r="Z16" s="610">
        <v>0</v>
      </c>
      <c r="AA16" s="610"/>
      <c r="AB16" s="610"/>
      <c r="AC16" s="610"/>
      <c r="AD16" s="611">
        <v>9284</v>
      </c>
      <c r="AE16" s="611"/>
      <c r="AF16" s="611"/>
      <c r="AG16" s="611"/>
      <c r="AH16" s="611"/>
      <c r="AI16" s="611"/>
      <c r="AJ16" s="611"/>
      <c r="AK16" s="611"/>
      <c r="AL16" s="618">
        <v>0.1</v>
      </c>
      <c r="AM16" s="395"/>
      <c r="AN16" s="395"/>
      <c r="AO16" s="619"/>
      <c r="AP16" s="615" t="s">
        <v>363</v>
      </c>
      <c r="AQ16" s="616"/>
      <c r="AR16" s="616"/>
      <c r="AS16" s="616"/>
      <c r="AT16" s="616"/>
      <c r="AU16" s="616"/>
      <c r="AV16" s="616"/>
      <c r="AW16" s="616"/>
      <c r="AX16" s="616"/>
      <c r="AY16" s="616"/>
      <c r="AZ16" s="616"/>
      <c r="BA16" s="616"/>
      <c r="BB16" s="616"/>
      <c r="BC16" s="616"/>
      <c r="BD16" s="616"/>
      <c r="BE16" s="616"/>
      <c r="BF16" s="617"/>
      <c r="BG16" s="608" t="s">
        <v>208</v>
      </c>
      <c r="BH16" s="389"/>
      <c r="BI16" s="389"/>
      <c r="BJ16" s="389"/>
      <c r="BK16" s="389"/>
      <c r="BL16" s="389"/>
      <c r="BM16" s="389"/>
      <c r="BN16" s="609"/>
      <c r="BO16" s="610" t="s">
        <v>208</v>
      </c>
      <c r="BP16" s="610"/>
      <c r="BQ16" s="610"/>
      <c r="BR16" s="610"/>
      <c r="BS16" s="613" t="s">
        <v>208</v>
      </c>
      <c r="BT16" s="389"/>
      <c r="BU16" s="389"/>
      <c r="BV16" s="389"/>
      <c r="BW16" s="389"/>
      <c r="BX16" s="389"/>
      <c r="BY16" s="389"/>
      <c r="BZ16" s="389"/>
      <c r="CA16" s="389"/>
      <c r="CB16" s="614"/>
      <c r="CD16" s="615" t="s">
        <v>364</v>
      </c>
      <c r="CE16" s="616"/>
      <c r="CF16" s="616"/>
      <c r="CG16" s="616"/>
      <c r="CH16" s="616"/>
      <c r="CI16" s="616"/>
      <c r="CJ16" s="616"/>
      <c r="CK16" s="616"/>
      <c r="CL16" s="616"/>
      <c r="CM16" s="616"/>
      <c r="CN16" s="616"/>
      <c r="CO16" s="616"/>
      <c r="CP16" s="616"/>
      <c r="CQ16" s="617"/>
      <c r="CR16" s="608">
        <v>126166</v>
      </c>
      <c r="CS16" s="389"/>
      <c r="CT16" s="389"/>
      <c r="CU16" s="389"/>
      <c r="CV16" s="389"/>
      <c r="CW16" s="389"/>
      <c r="CX16" s="389"/>
      <c r="CY16" s="609"/>
      <c r="CZ16" s="610">
        <v>0.7</v>
      </c>
      <c r="DA16" s="610"/>
      <c r="DB16" s="610"/>
      <c r="DC16" s="610"/>
      <c r="DD16" s="613" t="s">
        <v>208</v>
      </c>
      <c r="DE16" s="389"/>
      <c r="DF16" s="389"/>
      <c r="DG16" s="389"/>
      <c r="DH16" s="389"/>
      <c r="DI16" s="389"/>
      <c r="DJ16" s="389"/>
      <c r="DK16" s="389"/>
      <c r="DL16" s="389"/>
      <c r="DM16" s="389"/>
      <c r="DN16" s="389"/>
      <c r="DO16" s="389"/>
      <c r="DP16" s="609"/>
      <c r="DQ16" s="613">
        <v>3288</v>
      </c>
      <c r="DR16" s="389"/>
      <c r="DS16" s="389"/>
      <c r="DT16" s="389"/>
      <c r="DU16" s="389"/>
      <c r="DV16" s="389"/>
      <c r="DW16" s="389"/>
      <c r="DX16" s="389"/>
      <c r="DY16" s="389"/>
      <c r="DZ16" s="389"/>
      <c r="EA16" s="389"/>
      <c r="EB16" s="389"/>
      <c r="EC16" s="614"/>
    </row>
    <row r="17" spans="2:133" ht="11.25" customHeight="1" x14ac:dyDescent="0.2">
      <c r="B17" s="615" t="s">
        <v>365</v>
      </c>
      <c r="C17" s="616"/>
      <c r="D17" s="616"/>
      <c r="E17" s="616"/>
      <c r="F17" s="616"/>
      <c r="G17" s="616"/>
      <c r="H17" s="616"/>
      <c r="I17" s="616"/>
      <c r="J17" s="616"/>
      <c r="K17" s="616"/>
      <c r="L17" s="616"/>
      <c r="M17" s="616"/>
      <c r="N17" s="616"/>
      <c r="O17" s="616"/>
      <c r="P17" s="616"/>
      <c r="Q17" s="617"/>
      <c r="R17" s="608">
        <v>63736</v>
      </c>
      <c r="S17" s="389"/>
      <c r="T17" s="389"/>
      <c r="U17" s="389"/>
      <c r="V17" s="389"/>
      <c r="W17" s="389"/>
      <c r="X17" s="389"/>
      <c r="Y17" s="609"/>
      <c r="Z17" s="610">
        <v>0.3</v>
      </c>
      <c r="AA17" s="610"/>
      <c r="AB17" s="610"/>
      <c r="AC17" s="610"/>
      <c r="AD17" s="611">
        <v>63736</v>
      </c>
      <c r="AE17" s="611"/>
      <c r="AF17" s="611"/>
      <c r="AG17" s="611"/>
      <c r="AH17" s="611"/>
      <c r="AI17" s="611"/>
      <c r="AJ17" s="611"/>
      <c r="AK17" s="611"/>
      <c r="AL17" s="618">
        <v>0.6</v>
      </c>
      <c r="AM17" s="395"/>
      <c r="AN17" s="395"/>
      <c r="AO17" s="619"/>
      <c r="AP17" s="615" t="s">
        <v>366</v>
      </c>
      <c r="AQ17" s="616"/>
      <c r="AR17" s="616"/>
      <c r="AS17" s="616"/>
      <c r="AT17" s="616"/>
      <c r="AU17" s="616"/>
      <c r="AV17" s="616"/>
      <c r="AW17" s="616"/>
      <c r="AX17" s="616"/>
      <c r="AY17" s="616"/>
      <c r="AZ17" s="616"/>
      <c r="BA17" s="616"/>
      <c r="BB17" s="616"/>
      <c r="BC17" s="616"/>
      <c r="BD17" s="616"/>
      <c r="BE17" s="616"/>
      <c r="BF17" s="617"/>
      <c r="BG17" s="608" t="s">
        <v>208</v>
      </c>
      <c r="BH17" s="389"/>
      <c r="BI17" s="389"/>
      <c r="BJ17" s="389"/>
      <c r="BK17" s="389"/>
      <c r="BL17" s="389"/>
      <c r="BM17" s="389"/>
      <c r="BN17" s="609"/>
      <c r="BO17" s="610" t="s">
        <v>208</v>
      </c>
      <c r="BP17" s="610"/>
      <c r="BQ17" s="610"/>
      <c r="BR17" s="610"/>
      <c r="BS17" s="613" t="s">
        <v>208</v>
      </c>
      <c r="BT17" s="389"/>
      <c r="BU17" s="389"/>
      <c r="BV17" s="389"/>
      <c r="BW17" s="389"/>
      <c r="BX17" s="389"/>
      <c r="BY17" s="389"/>
      <c r="BZ17" s="389"/>
      <c r="CA17" s="389"/>
      <c r="CB17" s="614"/>
      <c r="CD17" s="615" t="s">
        <v>368</v>
      </c>
      <c r="CE17" s="616"/>
      <c r="CF17" s="616"/>
      <c r="CG17" s="616"/>
      <c r="CH17" s="616"/>
      <c r="CI17" s="616"/>
      <c r="CJ17" s="616"/>
      <c r="CK17" s="616"/>
      <c r="CL17" s="616"/>
      <c r="CM17" s="616"/>
      <c r="CN17" s="616"/>
      <c r="CO17" s="616"/>
      <c r="CP17" s="616"/>
      <c r="CQ17" s="617"/>
      <c r="CR17" s="608">
        <v>1622753</v>
      </c>
      <c r="CS17" s="389"/>
      <c r="CT17" s="389"/>
      <c r="CU17" s="389"/>
      <c r="CV17" s="389"/>
      <c r="CW17" s="389"/>
      <c r="CX17" s="389"/>
      <c r="CY17" s="609"/>
      <c r="CZ17" s="610">
        <v>9</v>
      </c>
      <c r="DA17" s="610"/>
      <c r="DB17" s="610"/>
      <c r="DC17" s="610"/>
      <c r="DD17" s="613" t="s">
        <v>208</v>
      </c>
      <c r="DE17" s="389"/>
      <c r="DF17" s="389"/>
      <c r="DG17" s="389"/>
      <c r="DH17" s="389"/>
      <c r="DI17" s="389"/>
      <c r="DJ17" s="389"/>
      <c r="DK17" s="389"/>
      <c r="DL17" s="389"/>
      <c r="DM17" s="389"/>
      <c r="DN17" s="389"/>
      <c r="DO17" s="389"/>
      <c r="DP17" s="609"/>
      <c r="DQ17" s="613">
        <v>1622753</v>
      </c>
      <c r="DR17" s="389"/>
      <c r="DS17" s="389"/>
      <c r="DT17" s="389"/>
      <c r="DU17" s="389"/>
      <c r="DV17" s="389"/>
      <c r="DW17" s="389"/>
      <c r="DX17" s="389"/>
      <c r="DY17" s="389"/>
      <c r="DZ17" s="389"/>
      <c r="EA17" s="389"/>
      <c r="EB17" s="389"/>
      <c r="EC17" s="614"/>
    </row>
    <row r="18" spans="2:133" ht="11.25" customHeight="1" x14ac:dyDescent="0.2">
      <c r="B18" s="615" t="s">
        <v>369</v>
      </c>
      <c r="C18" s="616"/>
      <c r="D18" s="616"/>
      <c r="E18" s="616"/>
      <c r="F18" s="616"/>
      <c r="G18" s="616"/>
      <c r="H18" s="616"/>
      <c r="I18" s="616"/>
      <c r="J18" s="616"/>
      <c r="K18" s="616"/>
      <c r="L18" s="616"/>
      <c r="M18" s="616"/>
      <c r="N18" s="616"/>
      <c r="O18" s="616"/>
      <c r="P18" s="616"/>
      <c r="Q18" s="617"/>
      <c r="R18" s="608">
        <v>15220</v>
      </c>
      <c r="S18" s="389"/>
      <c r="T18" s="389"/>
      <c r="U18" s="389"/>
      <c r="V18" s="389"/>
      <c r="W18" s="389"/>
      <c r="X18" s="389"/>
      <c r="Y18" s="609"/>
      <c r="Z18" s="610">
        <v>0.1</v>
      </c>
      <c r="AA18" s="610"/>
      <c r="AB18" s="610"/>
      <c r="AC18" s="610"/>
      <c r="AD18" s="611">
        <v>15220</v>
      </c>
      <c r="AE18" s="611"/>
      <c r="AF18" s="611"/>
      <c r="AG18" s="611"/>
      <c r="AH18" s="611"/>
      <c r="AI18" s="611"/>
      <c r="AJ18" s="611"/>
      <c r="AK18" s="611"/>
      <c r="AL18" s="618">
        <v>0.2</v>
      </c>
      <c r="AM18" s="395"/>
      <c r="AN18" s="395"/>
      <c r="AO18" s="619"/>
      <c r="AP18" s="615" t="s">
        <v>103</v>
      </c>
      <c r="AQ18" s="616"/>
      <c r="AR18" s="616"/>
      <c r="AS18" s="616"/>
      <c r="AT18" s="616"/>
      <c r="AU18" s="616"/>
      <c r="AV18" s="616"/>
      <c r="AW18" s="616"/>
      <c r="AX18" s="616"/>
      <c r="AY18" s="616"/>
      <c r="AZ18" s="616"/>
      <c r="BA18" s="616"/>
      <c r="BB18" s="616"/>
      <c r="BC18" s="616"/>
      <c r="BD18" s="616"/>
      <c r="BE18" s="616"/>
      <c r="BF18" s="617"/>
      <c r="BG18" s="608" t="s">
        <v>208</v>
      </c>
      <c r="BH18" s="389"/>
      <c r="BI18" s="389"/>
      <c r="BJ18" s="389"/>
      <c r="BK18" s="389"/>
      <c r="BL18" s="389"/>
      <c r="BM18" s="389"/>
      <c r="BN18" s="609"/>
      <c r="BO18" s="610" t="s">
        <v>208</v>
      </c>
      <c r="BP18" s="610"/>
      <c r="BQ18" s="610"/>
      <c r="BR18" s="610"/>
      <c r="BS18" s="613" t="s">
        <v>208</v>
      </c>
      <c r="BT18" s="389"/>
      <c r="BU18" s="389"/>
      <c r="BV18" s="389"/>
      <c r="BW18" s="389"/>
      <c r="BX18" s="389"/>
      <c r="BY18" s="389"/>
      <c r="BZ18" s="389"/>
      <c r="CA18" s="389"/>
      <c r="CB18" s="614"/>
      <c r="CD18" s="615" t="s">
        <v>370</v>
      </c>
      <c r="CE18" s="616"/>
      <c r="CF18" s="616"/>
      <c r="CG18" s="616"/>
      <c r="CH18" s="616"/>
      <c r="CI18" s="616"/>
      <c r="CJ18" s="616"/>
      <c r="CK18" s="616"/>
      <c r="CL18" s="616"/>
      <c r="CM18" s="616"/>
      <c r="CN18" s="616"/>
      <c r="CO18" s="616"/>
      <c r="CP18" s="616"/>
      <c r="CQ18" s="617"/>
      <c r="CR18" s="608" t="s">
        <v>208</v>
      </c>
      <c r="CS18" s="389"/>
      <c r="CT18" s="389"/>
      <c r="CU18" s="389"/>
      <c r="CV18" s="389"/>
      <c r="CW18" s="389"/>
      <c r="CX18" s="389"/>
      <c r="CY18" s="609"/>
      <c r="CZ18" s="610" t="s">
        <v>208</v>
      </c>
      <c r="DA18" s="610"/>
      <c r="DB18" s="610"/>
      <c r="DC18" s="610"/>
      <c r="DD18" s="613" t="s">
        <v>208</v>
      </c>
      <c r="DE18" s="389"/>
      <c r="DF18" s="389"/>
      <c r="DG18" s="389"/>
      <c r="DH18" s="389"/>
      <c r="DI18" s="389"/>
      <c r="DJ18" s="389"/>
      <c r="DK18" s="389"/>
      <c r="DL18" s="389"/>
      <c r="DM18" s="389"/>
      <c r="DN18" s="389"/>
      <c r="DO18" s="389"/>
      <c r="DP18" s="609"/>
      <c r="DQ18" s="613" t="s">
        <v>208</v>
      </c>
      <c r="DR18" s="389"/>
      <c r="DS18" s="389"/>
      <c r="DT18" s="389"/>
      <c r="DU18" s="389"/>
      <c r="DV18" s="389"/>
      <c r="DW18" s="389"/>
      <c r="DX18" s="389"/>
      <c r="DY18" s="389"/>
      <c r="DZ18" s="389"/>
      <c r="EA18" s="389"/>
      <c r="EB18" s="389"/>
      <c r="EC18" s="614"/>
    </row>
    <row r="19" spans="2:133" ht="11.25" customHeight="1" x14ac:dyDescent="0.2">
      <c r="B19" s="615" t="s">
        <v>78</v>
      </c>
      <c r="C19" s="616"/>
      <c r="D19" s="616"/>
      <c r="E19" s="616"/>
      <c r="F19" s="616"/>
      <c r="G19" s="616"/>
      <c r="H19" s="616"/>
      <c r="I19" s="616"/>
      <c r="J19" s="616"/>
      <c r="K19" s="616"/>
      <c r="L19" s="616"/>
      <c r="M19" s="616"/>
      <c r="N19" s="616"/>
      <c r="O19" s="616"/>
      <c r="P19" s="616"/>
      <c r="Q19" s="617"/>
      <c r="R19" s="608">
        <v>4330</v>
      </c>
      <c r="S19" s="389"/>
      <c r="T19" s="389"/>
      <c r="U19" s="389"/>
      <c r="V19" s="389"/>
      <c r="W19" s="389"/>
      <c r="X19" s="389"/>
      <c r="Y19" s="609"/>
      <c r="Z19" s="610">
        <v>0</v>
      </c>
      <c r="AA19" s="610"/>
      <c r="AB19" s="610"/>
      <c r="AC19" s="610"/>
      <c r="AD19" s="611">
        <v>4330</v>
      </c>
      <c r="AE19" s="611"/>
      <c r="AF19" s="611"/>
      <c r="AG19" s="611"/>
      <c r="AH19" s="611"/>
      <c r="AI19" s="611"/>
      <c r="AJ19" s="611"/>
      <c r="AK19" s="611"/>
      <c r="AL19" s="618">
        <v>0</v>
      </c>
      <c r="AM19" s="395"/>
      <c r="AN19" s="395"/>
      <c r="AO19" s="619"/>
      <c r="AP19" s="615" t="s">
        <v>371</v>
      </c>
      <c r="AQ19" s="616"/>
      <c r="AR19" s="616"/>
      <c r="AS19" s="616"/>
      <c r="AT19" s="616"/>
      <c r="AU19" s="616"/>
      <c r="AV19" s="616"/>
      <c r="AW19" s="616"/>
      <c r="AX19" s="616"/>
      <c r="AY19" s="616"/>
      <c r="AZ19" s="616"/>
      <c r="BA19" s="616"/>
      <c r="BB19" s="616"/>
      <c r="BC19" s="616"/>
      <c r="BD19" s="616"/>
      <c r="BE19" s="616"/>
      <c r="BF19" s="617"/>
      <c r="BG19" s="608">
        <v>109211</v>
      </c>
      <c r="BH19" s="389"/>
      <c r="BI19" s="389"/>
      <c r="BJ19" s="389"/>
      <c r="BK19" s="389"/>
      <c r="BL19" s="389"/>
      <c r="BM19" s="389"/>
      <c r="BN19" s="609"/>
      <c r="BO19" s="610">
        <v>2.8</v>
      </c>
      <c r="BP19" s="610"/>
      <c r="BQ19" s="610"/>
      <c r="BR19" s="610"/>
      <c r="BS19" s="613" t="s">
        <v>208</v>
      </c>
      <c r="BT19" s="389"/>
      <c r="BU19" s="389"/>
      <c r="BV19" s="389"/>
      <c r="BW19" s="389"/>
      <c r="BX19" s="389"/>
      <c r="BY19" s="389"/>
      <c r="BZ19" s="389"/>
      <c r="CA19" s="389"/>
      <c r="CB19" s="614"/>
      <c r="CD19" s="615" t="s">
        <v>372</v>
      </c>
      <c r="CE19" s="616"/>
      <c r="CF19" s="616"/>
      <c r="CG19" s="616"/>
      <c r="CH19" s="616"/>
      <c r="CI19" s="616"/>
      <c r="CJ19" s="616"/>
      <c r="CK19" s="616"/>
      <c r="CL19" s="616"/>
      <c r="CM19" s="616"/>
      <c r="CN19" s="616"/>
      <c r="CO19" s="616"/>
      <c r="CP19" s="616"/>
      <c r="CQ19" s="617"/>
      <c r="CR19" s="608" t="s">
        <v>208</v>
      </c>
      <c r="CS19" s="389"/>
      <c r="CT19" s="389"/>
      <c r="CU19" s="389"/>
      <c r="CV19" s="389"/>
      <c r="CW19" s="389"/>
      <c r="CX19" s="389"/>
      <c r="CY19" s="609"/>
      <c r="CZ19" s="610" t="s">
        <v>208</v>
      </c>
      <c r="DA19" s="610"/>
      <c r="DB19" s="610"/>
      <c r="DC19" s="610"/>
      <c r="DD19" s="613" t="s">
        <v>208</v>
      </c>
      <c r="DE19" s="389"/>
      <c r="DF19" s="389"/>
      <c r="DG19" s="389"/>
      <c r="DH19" s="389"/>
      <c r="DI19" s="389"/>
      <c r="DJ19" s="389"/>
      <c r="DK19" s="389"/>
      <c r="DL19" s="389"/>
      <c r="DM19" s="389"/>
      <c r="DN19" s="389"/>
      <c r="DO19" s="389"/>
      <c r="DP19" s="609"/>
      <c r="DQ19" s="613" t="s">
        <v>208</v>
      </c>
      <c r="DR19" s="389"/>
      <c r="DS19" s="389"/>
      <c r="DT19" s="389"/>
      <c r="DU19" s="389"/>
      <c r="DV19" s="389"/>
      <c r="DW19" s="389"/>
      <c r="DX19" s="389"/>
      <c r="DY19" s="389"/>
      <c r="DZ19" s="389"/>
      <c r="EA19" s="389"/>
      <c r="EB19" s="389"/>
      <c r="EC19" s="614"/>
    </row>
    <row r="20" spans="2:133" ht="11.25" customHeight="1" x14ac:dyDescent="0.2">
      <c r="B20" s="615" t="s">
        <v>373</v>
      </c>
      <c r="C20" s="616"/>
      <c r="D20" s="616"/>
      <c r="E20" s="616"/>
      <c r="F20" s="616"/>
      <c r="G20" s="616"/>
      <c r="H20" s="616"/>
      <c r="I20" s="616"/>
      <c r="J20" s="616"/>
      <c r="K20" s="616"/>
      <c r="L20" s="616"/>
      <c r="M20" s="616"/>
      <c r="N20" s="616"/>
      <c r="O20" s="616"/>
      <c r="P20" s="616"/>
      <c r="Q20" s="617"/>
      <c r="R20" s="608">
        <v>795</v>
      </c>
      <c r="S20" s="389"/>
      <c r="T20" s="389"/>
      <c r="U20" s="389"/>
      <c r="V20" s="389"/>
      <c r="W20" s="389"/>
      <c r="X20" s="389"/>
      <c r="Y20" s="609"/>
      <c r="Z20" s="610">
        <v>0</v>
      </c>
      <c r="AA20" s="610"/>
      <c r="AB20" s="610"/>
      <c r="AC20" s="610"/>
      <c r="AD20" s="611">
        <v>795</v>
      </c>
      <c r="AE20" s="611"/>
      <c r="AF20" s="611"/>
      <c r="AG20" s="611"/>
      <c r="AH20" s="611"/>
      <c r="AI20" s="611"/>
      <c r="AJ20" s="611"/>
      <c r="AK20" s="611"/>
      <c r="AL20" s="618">
        <v>0</v>
      </c>
      <c r="AM20" s="395"/>
      <c r="AN20" s="395"/>
      <c r="AO20" s="619"/>
      <c r="AP20" s="615" t="s">
        <v>374</v>
      </c>
      <c r="AQ20" s="616"/>
      <c r="AR20" s="616"/>
      <c r="AS20" s="616"/>
      <c r="AT20" s="616"/>
      <c r="AU20" s="616"/>
      <c r="AV20" s="616"/>
      <c r="AW20" s="616"/>
      <c r="AX20" s="616"/>
      <c r="AY20" s="616"/>
      <c r="AZ20" s="616"/>
      <c r="BA20" s="616"/>
      <c r="BB20" s="616"/>
      <c r="BC20" s="616"/>
      <c r="BD20" s="616"/>
      <c r="BE20" s="616"/>
      <c r="BF20" s="617"/>
      <c r="BG20" s="608">
        <v>109211</v>
      </c>
      <c r="BH20" s="389"/>
      <c r="BI20" s="389"/>
      <c r="BJ20" s="389"/>
      <c r="BK20" s="389"/>
      <c r="BL20" s="389"/>
      <c r="BM20" s="389"/>
      <c r="BN20" s="609"/>
      <c r="BO20" s="610">
        <v>2.8</v>
      </c>
      <c r="BP20" s="610"/>
      <c r="BQ20" s="610"/>
      <c r="BR20" s="610"/>
      <c r="BS20" s="613" t="s">
        <v>208</v>
      </c>
      <c r="BT20" s="389"/>
      <c r="BU20" s="389"/>
      <c r="BV20" s="389"/>
      <c r="BW20" s="389"/>
      <c r="BX20" s="389"/>
      <c r="BY20" s="389"/>
      <c r="BZ20" s="389"/>
      <c r="CA20" s="389"/>
      <c r="CB20" s="614"/>
      <c r="CD20" s="615" t="s">
        <v>199</v>
      </c>
      <c r="CE20" s="616"/>
      <c r="CF20" s="616"/>
      <c r="CG20" s="616"/>
      <c r="CH20" s="616"/>
      <c r="CI20" s="616"/>
      <c r="CJ20" s="616"/>
      <c r="CK20" s="616"/>
      <c r="CL20" s="616"/>
      <c r="CM20" s="616"/>
      <c r="CN20" s="616"/>
      <c r="CO20" s="616"/>
      <c r="CP20" s="616"/>
      <c r="CQ20" s="617"/>
      <c r="CR20" s="608">
        <v>18044077</v>
      </c>
      <c r="CS20" s="389"/>
      <c r="CT20" s="389"/>
      <c r="CU20" s="389"/>
      <c r="CV20" s="389"/>
      <c r="CW20" s="389"/>
      <c r="CX20" s="389"/>
      <c r="CY20" s="609"/>
      <c r="CZ20" s="610">
        <v>100</v>
      </c>
      <c r="DA20" s="610"/>
      <c r="DB20" s="610"/>
      <c r="DC20" s="610"/>
      <c r="DD20" s="613">
        <v>2514043</v>
      </c>
      <c r="DE20" s="389"/>
      <c r="DF20" s="389"/>
      <c r="DG20" s="389"/>
      <c r="DH20" s="389"/>
      <c r="DI20" s="389"/>
      <c r="DJ20" s="389"/>
      <c r="DK20" s="389"/>
      <c r="DL20" s="389"/>
      <c r="DM20" s="389"/>
      <c r="DN20" s="389"/>
      <c r="DO20" s="389"/>
      <c r="DP20" s="609"/>
      <c r="DQ20" s="613">
        <v>11987428</v>
      </c>
      <c r="DR20" s="389"/>
      <c r="DS20" s="389"/>
      <c r="DT20" s="389"/>
      <c r="DU20" s="389"/>
      <c r="DV20" s="389"/>
      <c r="DW20" s="389"/>
      <c r="DX20" s="389"/>
      <c r="DY20" s="389"/>
      <c r="DZ20" s="389"/>
      <c r="EA20" s="389"/>
      <c r="EB20" s="389"/>
      <c r="EC20" s="614"/>
    </row>
    <row r="21" spans="2:133" ht="11.25" customHeight="1" x14ac:dyDescent="0.2">
      <c r="B21" s="615" t="s">
        <v>376</v>
      </c>
      <c r="C21" s="616"/>
      <c r="D21" s="616"/>
      <c r="E21" s="616"/>
      <c r="F21" s="616"/>
      <c r="G21" s="616"/>
      <c r="H21" s="616"/>
      <c r="I21" s="616"/>
      <c r="J21" s="616"/>
      <c r="K21" s="616"/>
      <c r="L21" s="616"/>
      <c r="M21" s="616"/>
      <c r="N21" s="616"/>
      <c r="O21" s="616"/>
      <c r="P21" s="616"/>
      <c r="Q21" s="617"/>
      <c r="R21" s="608">
        <v>43391</v>
      </c>
      <c r="S21" s="389"/>
      <c r="T21" s="389"/>
      <c r="U21" s="389"/>
      <c r="V21" s="389"/>
      <c r="W21" s="389"/>
      <c r="X21" s="389"/>
      <c r="Y21" s="609"/>
      <c r="Z21" s="610">
        <v>0.2</v>
      </c>
      <c r="AA21" s="610"/>
      <c r="AB21" s="610"/>
      <c r="AC21" s="610"/>
      <c r="AD21" s="611">
        <v>43391</v>
      </c>
      <c r="AE21" s="611"/>
      <c r="AF21" s="611"/>
      <c r="AG21" s="611"/>
      <c r="AH21" s="611"/>
      <c r="AI21" s="611"/>
      <c r="AJ21" s="611"/>
      <c r="AK21" s="611"/>
      <c r="AL21" s="618">
        <v>0.4</v>
      </c>
      <c r="AM21" s="395"/>
      <c r="AN21" s="395"/>
      <c r="AO21" s="619"/>
      <c r="AP21" s="631" t="s">
        <v>377</v>
      </c>
      <c r="AQ21" s="632"/>
      <c r="AR21" s="632"/>
      <c r="AS21" s="632"/>
      <c r="AT21" s="632"/>
      <c r="AU21" s="632"/>
      <c r="AV21" s="632"/>
      <c r="AW21" s="632"/>
      <c r="AX21" s="632"/>
      <c r="AY21" s="632"/>
      <c r="AZ21" s="632"/>
      <c r="BA21" s="632"/>
      <c r="BB21" s="632"/>
      <c r="BC21" s="632"/>
      <c r="BD21" s="632"/>
      <c r="BE21" s="632"/>
      <c r="BF21" s="633"/>
      <c r="BG21" s="608">
        <v>5826</v>
      </c>
      <c r="BH21" s="389"/>
      <c r="BI21" s="389"/>
      <c r="BJ21" s="389"/>
      <c r="BK21" s="389"/>
      <c r="BL21" s="389"/>
      <c r="BM21" s="389"/>
      <c r="BN21" s="609"/>
      <c r="BO21" s="610">
        <v>0.1</v>
      </c>
      <c r="BP21" s="610"/>
      <c r="BQ21" s="610"/>
      <c r="BR21" s="610"/>
      <c r="BS21" s="613" t="s">
        <v>208</v>
      </c>
      <c r="BT21" s="389"/>
      <c r="BU21" s="389"/>
      <c r="BV21" s="389"/>
      <c r="BW21" s="389"/>
      <c r="BX21" s="389"/>
      <c r="BY21" s="389"/>
      <c r="BZ21" s="389"/>
      <c r="CA21" s="389"/>
      <c r="CB21" s="614"/>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2">
      <c r="B22" s="615" t="s">
        <v>348</v>
      </c>
      <c r="C22" s="616"/>
      <c r="D22" s="616"/>
      <c r="E22" s="616"/>
      <c r="F22" s="616"/>
      <c r="G22" s="616"/>
      <c r="H22" s="616"/>
      <c r="I22" s="616"/>
      <c r="J22" s="616"/>
      <c r="K22" s="616"/>
      <c r="L22" s="616"/>
      <c r="M22" s="616"/>
      <c r="N22" s="616"/>
      <c r="O22" s="616"/>
      <c r="P22" s="616"/>
      <c r="Q22" s="617"/>
      <c r="R22" s="608">
        <v>6389397</v>
      </c>
      <c r="S22" s="389"/>
      <c r="T22" s="389"/>
      <c r="U22" s="389"/>
      <c r="V22" s="389"/>
      <c r="W22" s="389"/>
      <c r="X22" s="389"/>
      <c r="Y22" s="609"/>
      <c r="Z22" s="610">
        <v>33.700000000000003</v>
      </c>
      <c r="AA22" s="610"/>
      <c r="AB22" s="610"/>
      <c r="AC22" s="610"/>
      <c r="AD22" s="611">
        <v>5184550</v>
      </c>
      <c r="AE22" s="611"/>
      <c r="AF22" s="611"/>
      <c r="AG22" s="611"/>
      <c r="AH22" s="611"/>
      <c r="AI22" s="611"/>
      <c r="AJ22" s="611"/>
      <c r="AK22" s="611"/>
      <c r="AL22" s="618">
        <v>52.2</v>
      </c>
      <c r="AM22" s="395"/>
      <c r="AN22" s="395"/>
      <c r="AO22" s="619"/>
      <c r="AP22" s="631" t="s">
        <v>379</v>
      </c>
      <c r="AQ22" s="632"/>
      <c r="AR22" s="632"/>
      <c r="AS22" s="632"/>
      <c r="AT22" s="632"/>
      <c r="AU22" s="632"/>
      <c r="AV22" s="632"/>
      <c r="AW22" s="632"/>
      <c r="AX22" s="632"/>
      <c r="AY22" s="632"/>
      <c r="AZ22" s="632"/>
      <c r="BA22" s="632"/>
      <c r="BB22" s="632"/>
      <c r="BC22" s="632"/>
      <c r="BD22" s="632"/>
      <c r="BE22" s="632"/>
      <c r="BF22" s="633"/>
      <c r="BG22" s="608" t="s">
        <v>208</v>
      </c>
      <c r="BH22" s="389"/>
      <c r="BI22" s="389"/>
      <c r="BJ22" s="389"/>
      <c r="BK22" s="389"/>
      <c r="BL22" s="389"/>
      <c r="BM22" s="389"/>
      <c r="BN22" s="609"/>
      <c r="BO22" s="610" t="s">
        <v>208</v>
      </c>
      <c r="BP22" s="610"/>
      <c r="BQ22" s="610"/>
      <c r="BR22" s="610"/>
      <c r="BS22" s="613" t="s">
        <v>208</v>
      </c>
      <c r="BT22" s="389"/>
      <c r="BU22" s="389"/>
      <c r="BV22" s="389"/>
      <c r="BW22" s="389"/>
      <c r="BX22" s="389"/>
      <c r="BY22" s="389"/>
      <c r="BZ22" s="389"/>
      <c r="CA22" s="389"/>
      <c r="CB22" s="614"/>
      <c r="CD22" s="383" t="s">
        <v>380</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2">
      <c r="B23" s="615" t="s">
        <v>305</v>
      </c>
      <c r="C23" s="616"/>
      <c r="D23" s="616"/>
      <c r="E23" s="616"/>
      <c r="F23" s="616"/>
      <c r="G23" s="616"/>
      <c r="H23" s="616"/>
      <c r="I23" s="616"/>
      <c r="J23" s="616"/>
      <c r="K23" s="616"/>
      <c r="L23" s="616"/>
      <c r="M23" s="616"/>
      <c r="N23" s="616"/>
      <c r="O23" s="616"/>
      <c r="P23" s="616"/>
      <c r="Q23" s="617"/>
      <c r="R23" s="608">
        <v>5184550</v>
      </c>
      <c r="S23" s="389"/>
      <c r="T23" s="389"/>
      <c r="U23" s="389"/>
      <c r="V23" s="389"/>
      <c r="W23" s="389"/>
      <c r="X23" s="389"/>
      <c r="Y23" s="609"/>
      <c r="Z23" s="610">
        <v>27.4</v>
      </c>
      <c r="AA23" s="610"/>
      <c r="AB23" s="610"/>
      <c r="AC23" s="610"/>
      <c r="AD23" s="611">
        <v>5184550</v>
      </c>
      <c r="AE23" s="611"/>
      <c r="AF23" s="611"/>
      <c r="AG23" s="611"/>
      <c r="AH23" s="611"/>
      <c r="AI23" s="611"/>
      <c r="AJ23" s="611"/>
      <c r="AK23" s="611"/>
      <c r="AL23" s="618">
        <v>52.2</v>
      </c>
      <c r="AM23" s="395"/>
      <c r="AN23" s="395"/>
      <c r="AO23" s="619"/>
      <c r="AP23" s="631" t="s">
        <v>124</v>
      </c>
      <c r="AQ23" s="632"/>
      <c r="AR23" s="632"/>
      <c r="AS23" s="632"/>
      <c r="AT23" s="632"/>
      <c r="AU23" s="632"/>
      <c r="AV23" s="632"/>
      <c r="AW23" s="632"/>
      <c r="AX23" s="632"/>
      <c r="AY23" s="632"/>
      <c r="AZ23" s="632"/>
      <c r="BA23" s="632"/>
      <c r="BB23" s="632"/>
      <c r="BC23" s="632"/>
      <c r="BD23" s="632"/>
      <c r="BE23" s="632"/>
      <c r="BF23" s="633"/>
      <c r="BG23" s="608">
        <v>103385</v>
      </c>
      <c r="BH23" s="389"/>
      <c r="BI23" s="389"/>
      <c r="BJ23" s="389"/>
      <c r="BK23" s="389"/>
      <c r="BL23" s="389"/>
      <c r="BM23" s="389"/>
      <c r="BN23" s="609"/>
      <c r="BO23" s="610">
        <v>2.6</v>
      </c>
      <c r="BP23" s="610"/>
      <c r="BQ23" s="610"/>
      <c r="BR23" s="610"/>
      <c r="BS23" s="613" t="s">
        <v>208</v>
      </c>
      <c r="BT23" s="389"/>
      <c r="BU23" s="389"/>
      <c r="BV23" s="389"/>
      <c r="BW23" s="389"/>
      <c r="BX23" s="389"/>
      <c r="BY23" s="389"/>
      <c r="BZ23" s="389"/>
      <c r="CA23" s="389"/>
      <c r="CB23" s="614"/>
      <c r="CD23" s="383" t="s">
        <v>323</v>
      </c>
      <c r="CE23" s="384"/>
      <c r="CF23" s="384"/>
      <c r="CG23" s="384"/>
      <c r="CH23" s="384"/>
      <c r="CI23" s="384"/>
      <c r="CJ23" s="384"/>
      <c r="CK23" s="384"/>
      <c r="CL23" s="384"/>
      <c r="CM23" s="384"/>
      <c r="CN23" s="384"/>
      <c r="CO23" s="384"/>
      <c r="CP23" s="384"/>
      <c r="CQ23" s="433"/>
      <c r="CR23" s="383" t="s">
        <v>381</v>
      </c>
      <c r="CS23" s="384"/>
      <c r="CT23" s="384"/>
      <c r="CU23" s="384"/>
      <c r="CV23" s="384"/>
      <c r="CW23" s="384"/>
      <c r="CX23" s="384"/>
      <c r="CY23" s="433"/>
      <c r="CZ23" s="383" t="s">
        <v>385</v>
      </c>
      <c r="DA23" s="384"/>
      <c r="DB23" s="384"/>
      <c r="DC23" s="433"/>
      <c r="DD23" s="383" t="s">
        <v>308</v>
      </c>
      <c r="DE23" s="384"/>
      <c r="DF23" s="384"/>
      <c r="DG23" s="384"/>
      <c r="DH23" s="384"/>
      <c r="DI23" s="384"/>
      <c r="DJ23" s="384"/>
      <c r="DK23" s="433"/>
      <c r="DL23" s="634" t="s">
        <v>237</v>
      </c>
      <c r="DM23" s="635"/>
      <c r="DN23" s="635"/>
      <c r="DO23" s="635"/>
      <c r="DP23" s="635"/>
      <c r="DQ23" s="635"/>
      <c r="DR23" s="635"/>
      <c r="DS23" s="635"/>
      <c r="DT23" s="635"/>
      <c r="DU23" s="635"/>
      <c r="DV23" s="636"/>
      <c r="DW23" s="383" t="s">
        <v>387</v>
      </c>
      <c r="DX23" s="384"/>
      <c r="DY23" s="384"/>
      <c r="DZ23" s="384"/>
      <c r="EA23" s="384"/>
      <c r="EB23" s="384"/>
      <c r="EC23" s="433"/>
    </row>
    <row r="24" spans="2:133" ht="11.25" customHeight="1" x14ac:dyDescent="0.2">
      <c r="B24" s="615" t="s">
        <v>302</v>
      </c>
      <c r="C24" s="616"/>
      <c r="D24" s="616"/>
      <c r="E24" s="616"/>
      <c r="F24" s="616"/>
      <c r="G24" s="616"/>
      <c r="H24" s="616"/>
      <c r="I24" s="616"/>
      <c r="J24" s="616"/>
      <c r="K24" s="616"/>
      <c r="L24" s="616"/>
      <c r="M24" s="616"/>
      <c r="N24" s="616"/>
      <c r="O24" s="616"/>
      <c r="P24" s="616"/>
      <c r="Q24" s="617"/>
      <c r="R24" s="608">
        <v>1204847</v>
      </c>
      <c r="S24" s="389"/>
      <c r="T24" s="389"/>
      <c r="U24" s="389"/>
      <c r="V24" s="389"/>
      <c r="W24" s="389"/>
      <c r="X24" s="389"/>
      <c r="Y24" s="609"/>
      <c r="Z24" s="610">
        <v>6.4</v>
      </c>
      <c r="AA24" s="610"/>
      <c r="AB24" s="610"/>
      <c r="AC24" s="610"/>
      <c r="AD24" s="611" t="s">
        <v>208</v>
      </c>
      <c r="AE24" s="611"/>
      <c r="AF24" s="611"/>
      <c r="AG24" s="611"/>
      <c r="AH24" s="611"/>
      <c r="AI24" s="611"/>
      <c r="AJ24" s="611"/>
      <c r="AK24" s="611"/>
      <c r="AL24" s="618" t="s">
        <v>208</v>
      </c>
      <c r="AM24" s="395"/>
      <c r="AN24" s="395"/>
      <c r="AO24" s="619"/>
      <c r="AP24" s="631" t="s">
        <v>388</v>
      </c>
      <c r="AQ24" s="632"/>
      <c r="AR24" s="632"/>
      <c r="AS24" s="632"/>
      <c r="AT24" s="632"/>
      <c r="AU24" s="632"/>
      <c r="AV24" s="632"/>
      <c r="AW24" s="632"/>
      <c r="AX24" s="632"/>
      <c r="AY24" s="632"/>
      <c r="AZ24" s="632"/>
      <c r="BA24" s="632"/>
      <c r="BB24" s="632"/>
      <c r="BC24" s="632"/>
      <c r="BD24" s="632"/>
      <c r="BE24" s="632"/>
      <c r="BF24" s="633"/>
      <c r="BG24" s="608" t="s">
        <v>208</v>
      </c>
      <c r="BH24" s="389"/>
      <c r="BI24" s="389"/>
      <c r="BJ24" s="389"/>
      <c r="BK24" s="389"/>
      <c r="BL24" s="389"/>
      <c r="BM24" s="389"/>
      <c r="BN24" s="609"/>
      <c r="BO24" s="610" t="s">
        <v>208</v>
      </c>
      <c r="BP24" s="610"/>
      <c r="BQ24" s="610"/>
      <c r="BR24" s="610"/>
      <c r="BS24" s="613" t="s">
        <v>208</v>
      </c>
      <c r="BT24" s="389"/>
      <c r="BU24" s="389"/>
      <c r="BV24" s="389"/>
      <c r="BW24" s="389"/>
      <c r="BX24" s="389"/>
      <c r="BY24" s="389"/>
      <c r="BZ24" s="389"/>
      <c r="CA24" s="389"/>
      <c r="CB24" s="614"/>
      <c r="CD24" s="597" t="s">
        <v>389</v>
      </c>
      <c r="CE24" s="598"/>
      <c r="CF24" s="598"/>
      <c r="CG24" s="598"/>
      <c r="CH24" s="598"/>
      <c r="CI24" s="598"/>
      <c r="CJ24" s="598"/>
      <c r="CK24" s="598"/>
      <c r="CL24" s="598"/>
      <c r="CM24" s="598"/>
      <c r="CN24" s="598"/>
      <c r="CO24" s="598"/>
      <c r="CP24" s="598"/>
      <c r="CQ24" s="599"/>
      <c r="CR24" s="600">
        <v>8043422</v>
      </c>
      <c r="CS24" s="601"/>
      <c r="CT24" s="601"/>
      <c r="CU24" s="601"/>
      <c r="CV24" s="601"/>
      <c r="CW24" s="601"/>
      <c r="CX24" s="601"/>
      <c r="CY24" s="602"/>
      <c r="CZ24" s="605">
        <v>44.6</v>
      </c>
      <c r="DA24" s="606"/>
      <c r="DB24" s="606"/>
      <c r="DC24" s="620"/>
      <c r="DD24" s="637">
        <v>5624168</v>
      </c>
      <c r="DE24" s="601"/>
      <c r="DF24" s="601"/>
      <c r="DG24" s="601"/>
      <c r="DH24" s="601"/>
      <c r="DI24" s="601"/>
      <c r="DJ24" s="601"/>
      <c r="DK24" s="602"/>
      <c r="DL24" s="637">
        <v>5565219</v>
      </c>
      <c r="DM24" s="601"/>
      <c r="DN24" s="601"/>
      <c r="DO24" s="601"/>
      <c r="DP24" s="601"/>
      <c r="DQ24" s="601"/>
      <c r="DR24" s="601"/>
      <c r="DS24" s="601"/>
      <c r="DT24" s="601"/>
      <c r="DU24" s="601"/>
      <c r="DV24" s="602"/>
      <c r="DW24" s="605">
        <v>53.9</v>
      </c>
      <c r="DX24" s="606"/>
      <c r="DY24" s="606"/>
      <c r="DZ24" s="606"/>
      <c r="EA24" s="606"/>
      <c r="EB24" s="606"/>
      <c r="EC24" s="607"/>
    </row>
    <row r="25" spans="2:133" ht="11.25" customHeight="1" x14ac:dyDescent="0.2">
      <c r="B25" s="615" t="s">
        <v>392</v>
      </c>
      <c r="C25" s="616"/>
      <c r="D25" s="616"/>
      <c r="E25" s="616"/>
      <c r="F25" s="616"/>
      <c r="G25" s="616"/>
      <c r="H25" s="616"/>
      <c r="I25" s="616"/>
      <c r="J25" s="616"/>
      <c r="K25" s="616"/>
      <c r="L25" s="616"/>
      <c r="M25" s="616"/>
      <c r="N25" s="616"/>
      <c r="O25" s="616"/>
      <c r="P25" s="616"/>
      <c r="Q25" s="617"/>
      <c r="R25" s="608" t="s">
        <v>208</v>
      </c>
      <c r="S25" s="389"/>
      <c r="T25" s="389"/>
      <c r="U25" s="389"/>
      <c r="V25" s="389"/>
      <c r="W25" s="389"/>
      <c r="X25" s="389"/>
      <c r="Y25" s="609"/>
      <c r="Z25" s="610" t="s">
        <v>208</v>
      </c>
      <c r="AA25" s="610"/>
      <c r="AB25" s="610"/>
      <c r="AC25" s="610"/>
      <c r="AD25" s="611" t="s">
        <v>208</v>
      </c>
      <c r="AE25" s="611"/>
      <c r="AF25" s="611"/>
      <c r="AG25" s="611"/>
      <c r="AH25" s="611"/>
      <c r="AI25" s="611"/>
      <c r="AJ25" s="611"/>
      <c r="AK25" s="611"/>
      <c r="AL25" s="618" t="s">
        <v>208</v>
      </c>
      <c r="AM25" s="395"/>
      <c r="AN25" s="395"/>
      <c r="AO25" s="619"/>
      <c r="AP25" s="631" t="s">
        <v>281</v>
      </c>
      <c r="AQ25" s="632"/>
      <c r="AR25" s="632"/>
      <c r="AS25" s="632"/>
      <c r="AT25" s="632"/>
      <c r="AU25" s="632"/>
      <c r="AV25" s="632"/>
      <c r="AW25" s="632"/>
      <c r="AX25" s="632"/>
      <c r="AY25" s="632"/>
      <c r="AZ25" s="632"/>
      <c r="BA25" s="632"/>
      <c r="BB25" s="632"/>
      <c r="BC25" s="632"/>
      <c r="BD25" s="632"/>
      <c r="BE25" s="632"/>
      <c r="BF25" s="633"/>
      <c r="BG25" s="608" t="s">
        <v>208</v>
      </c>
      <c r="BH25" s="389"/>
      <c r="BI25" s="389"/>
      <c r="BJ25" s="389"/>
      <c r="BK25" s="389"/>
      <c r="BL25" s="389"/>
      <c r="BM25" s="389"/>
      <c r="BN25" s="609"/>
      <c r="BO25" s="610" t="s">
        <v>208</v>
      </c>
      <c r="BP25" s="610"/>
      <c r="BQ25" s="610"/>
      <c r="BR25" s="610"/>
      <c r="BS25" s="613" t="s">
        <v>208</v>
      </c>
      <c r="BT25" s="389"/>
      <c r="BU25" s="389"/>
      <c r="BV25" s="389"/>
      <c r="BW25" s="389"/>
      <c r="BX25" s="389"/>
      <c r="BY25" s="389"/>
      <c r="BZ25" s="389"/>
      <c r="CA25" s="389"/>
      <c r="CB25" s="614"/>
      <c r="CD25" s="615" t="s">
        <v>206</v>
      </c>
      <c r="CE25" s="616"/>
      <c r="CF25" s="616"/>
      <c r="CG25" s="616"/>
      <c r="CH25" s="616"/>
      <c r="CI25" s="616"/>
      <c r="CJ25" s="616"/>
      <c r="CK25" s="616"/>
      <c r="CL25" s="616"/>
      <c r="CM25" s="616"/>
      <c r="CN25" s="616"/>
      <c r="CO25" s="616"/>
      <c r="CP25" s="616"/>
      <c r="CQ25" s="617"/>
      <c r="CR25" s="608">
        <v>3163326</v>
      </c>
      <c r="CS25" s="638"/>
      <c r="CT25" s="638"/>
      <c r="CU25" s="638"/>
      <c r="CV25" s="638"/>
      <c r="CW25" s="638"/>
      <c r="CX25" s="638"/>
      <c r="CY25" s="639"/>
      <c r="CZ25" s="618">
        <v>17.5</v>
      </c>
      <c r="DA25" s="640"/>
      <c r="DB25" s="640"/>
      <c r="DC25" s="641"/>
      <c r="DD25" s="613">
        <v>2950029</v>
      </c>
      <c r="DE25" s="638"/>
      <c r="DF25" s="638"/>
      <c r="DG25" s="638"/>
      <c r="DH25" s="638"/>
      <c r="DI25" s="638"/>
      <c r="DJ25" s="638"/>
      <c r="DK25" s="639"/>
      <c r="DL25" s="613">
        <v>2891235</v>
      </c>
      <c r="DM25" s="638"/>
      <c r="DN25" s="638"/>
      <c r="DO25" s="638"/>
      <c r="DP25" s="638"/>
      <c r="DQ25" s="638"/>
      <c r="DR25" s="638"/>
      <c r="DS25" s="638"/>
      <c r="DT25" s="638"/>
      <c r="DU25" s="638"/>
      <c r="DV25" s="639"/>
      <c r="DW25" s="618">
        <v>28</v>
      </c>
      <c r="DX25" s="640"/>
      <c r="DY25" s="640"/>
      <c r="DZ25" s="640"/>
      <c r="EA25" s="640"/>
      <c r="EB25" s="640"/>
      <c r="EC25" s="642"/>
    </row>
    <row r="26" spans="2:133" ht="11.25" customHeight="1" x14ac:dyDescent="0.2">
      <c r="B26" s="615" t="s">
        <v>83</v>
      </c>
      <c r="C26" s="616"/>
      <c r="D26" s="616"/>
      <c r="E26" s="616"/>
      <c r="F26" s="616"/>
      <c r="G26" s="616"/>
      <c r="H26" s="616"/>
      <c r="I26" s="616"/>
      <c r="J26" s="616"/>
      <c r="K26" s="616"/>
      <c r="L26" s="616"/>
      <c r="M26" s="616"/>
      <c r="N26" s="616"/>
      <c r="O26" s="616"/>
      <c r="P26" s="616"/>
      <c r="Q26" s="617"/>
      <c r="R26" s="608">
        <v>11213366</v>
      </c>
      <c r="S26" s="389"/>
      <c r="T26" s="389"/>
      <c r="U26" s="389"/>
      <c r="V26" s="389"/>
      <c r="W26" s="389"/>
      <c r="X26" s="389"/>
      <c r="Y26" s="609"/>
      <c r="Z26" s="610">
        <v>59.2</v>
      </c>
      <c r="AA26" s="610"/>
      <c r="AB26" s="610"/>
      <c r="AC26" s="610"/>
      <c r="AD26" s="611">
        <v>9905134</v>
      </c>
      <c r="AE26" s="611"/>
      <c r="AF26" s="611"/>
      <c r="AG26" s="611"/>
      <c r="AH26" s="611"/>
      <c r="AI26" s="611"/>
      <c r="AJ26" s="611"/>
      <c r="AK26" s="611"/>
      <c r="AL26" s="618">
        <v>99.8</v>
      </c>
      <c r="AM26" s="395"/>
      <c r="AN26" s="395"/>
      <c r="AO26" s="619"/>
      <c r="AP26" s="631" t="s">
        <v>394</v>
      </c>
      <c r="AQ26" s="643"/>
      <c r="AR26" s="643"/>
      <c r="AS26" s="643"/>
      <c r="AT26" s="643"/>
      <c r="AU26" s="643"/>
      <c r="AV26" s="643"/>
      <c r="AW26" s="643"/>
      <c r="AX26" s="643"/>
      <c r="AY26" s="643"/>
      <c r="AZ26" s="643"/>
      <c r="BA26" s="643"/>
      <c r="BB26" s="643"/>
      <c r="BC26" s="643"/>
      <c r="BD26" s="643"/>
      <c r="BE26" s="643"/>
      <c r="BF26" s="633"/>
      <c r="BG26" s="608" t="s">
        <v>208</v>
      </c>
      <c r="BH26" s="389"/>
      <c r="BI26" s="389"/>
      <c r="BJ26" s="389"/>
      <c r="BK26" s="389"/>
      <c r="BL26" s="389"/>
      <c r="BM26" s="389"/>
      <c r="BN26" s="609"/>
      <c r="BO26" s="610" t="s">
        <v>208</v>
      </c>
      <c r="BP26" s="610"/>
      <c r="BQ26" s="610"/>
      <c r="BR26" s="610"/>
      <c r="BS26" s="613" t="s">
        <v>208</v>
      </c>
      <c r="BT26" s="389"/>
      <c r="BU26" s="389"/>
      <c r="BV26" s="389"/>
      <c r="BW26" s="389"/>
      <c r="BX26" s="389"/>
      <c r="BY26" s="389"/>
      <c r="BZ26" s="389"/>
      <c r="CA26" s="389"/>
      <c r="CB26" s="614"/>
      <c r="CD26" s="615" t="s">
        <v>127</v>
      </c>
      <c r="CE26" s="616"/>
      <c r="CF26" s="616"/>
      <c r="CG26" s="616"/>
      <c r="CH26" s="616"/>
      <c r="CI26" s="616"/>
      <c r="CJ26" s="616"/>
      <c r="CK26" s="616"/>
      <c r="CL26" s="616"/>
      <c r="CM26" s="616"/>
      <c r="CN26" s="616"/>
      <c r="CO26" s="616"/>
      <c r="CP26" s="616"/>
      <c r="CQ26" s="617"/>
      <c r="CR26" s="608">
        <v>1957026</v>
      </c>
      <c r="CS26" s="389"/>
      <c r="CT26" s="389"/>
      <c r="CU26" s="389"/>
      <c r="CV26" s="389"/>
      <c r="CW26" s="389"/>
      <c r="CX26" s="389"/>
      <c r="CY26" s="609"/>
      <c r="CZ26" s="618">
        <v>10.8</v>
      </c>
      <c r="DA26" s="640"/>
      <c r="DB26" s="640"/>
      <c r="DC26" s="641"/>
      <c r="DD26" s="613">
        <v>1820548</v>
      </c>
      <c r="DE26" s="389"/>
      <c r="DF26" s="389"/>
      <c r="DG26" s="389"/>
      <c r="DH26" s="389"/>
      <c r="DI26" s="389"/>
      <c r="DJ26" s="389"/>
      <c r="DK26" s="609"/>
      <c r="DL26" s="613" t="s">
        <v>208</v>
      </c>
      <c r="DM26" s="389"/>
      <c r="DN26" s="389"/>
      <c r="DO26" s="389"/>
      <c r="DP26" s="389"/>
      <c r="DQ26" s="389"/>
      <c r="DR26" s="389"/>
      <c r="DS26" s="389"/>
      <c r="DT26" s="389"/>
      <c r="DU26" s="389"/>
      <c r="DV26" s="609"/>
      <c r="DW26" s="618" t="s">
        <v>208</v>
      </c>
      <c r="DX26" s="640"/>
      <c r="DY26" s="640"/>
      <c r="DZ26" s="640"/>
      <c r="EA26" s="640"/>
      <c r="EB26" s="640"/>
      <c r="EC26" s="642"/>
    </row>
    <row r="27" spans="2:133" ht="11.25" customHeight="1" x14ac:dyDescent="0.2">
      <c r="B27" s="615" t="s">
        <v>395</v>
      </c>
      <c r="C27" s="616"/>
      <c r="D27" s="616"/>
      <c r="E27" s="616"/>
      <c r="F27" s="616"/>
      <c r="G27" s="616"/>
      <c r="H27" s="616"/>
      <c r="I27" s="616"/>
      <c r="J27" s="616"/>
      <c r="K27" s="616"/>
      <c r="L27" s="616"/>
      <c r="M27" s="616"/>
      <c r="N27" s="616"/>
      <c r="O27" s="616"/>
      <c r="P27" s="616"/>
      <c r="Q27" s="617"/>
      <c r="R27" s="608">
        <v>3122</v>
      </c>
      <c r="S27" s="389"/>
      <c r="T27" s="389"/>
      <c r="U27" s="389"/>
      <c r="V27" s="389"/>
      <c r="W27" s="389"/>
      <c r="X27" s="389"/>
      <c r="Y27" s="609"/>
      <c r="Z27" s="610">
        <v>0</v>
      </c>
      <c r="AA27" s="610"/>
      <c r="AB27" s="610"/>
      <c r="AC27" s="610"/>
      <c r="AD27" s="611">
        <v>3122</v>
      </c>
      <c r="AE27" s="611"/>
      <c r="AF27" s="611"/>
      <c r="AG27" s="611"/>
      <c r="AH27" s="611"/>
      <c r="AI27" s="611"/>
      <c r="AJ27" s="611"/>
      <c r="AK27" s="611"/>
      <c r="AL27" s="618">
        <v>0</v>
      </c>
      <c r="AM27" s="395"/>
      <c r="AN27" s="395"/>
      <c r="AO27" s="619"/>
      <c r="AP27" s="615" t="s">
        <v>397</v>
      </c>
      <c r="AQ27" s="616"/>
      <c r="AR27" s="616"/>
      <c r="AS27" s="616"/>
      <c r="AT27" s="616"/>
      <c r="AU27" s="616"/>
      <c r="AV27" s="616"/>
      <c r="AW27" s="616"/>
      <c r="AX27" s="616"/>
      <c r="AY27" s="616"/>
      <c r="AZ27" s="616"/>
      <c r="BA27" s="616"/>
      <c r="BB27" s="616"/>
      <c r="BC27" s="616"/>
      <c r="BD27" s="616"/>
      <c r="BE27" s="616"/>
      <c r="BF27" s="617"/>
      <c r="BG27" s="608">
        <v>3914392</v>
      </c>
      <c r="BH27" s="389"/>
      <c r="BI27" s="389"/>
      <c r="BJ27" s="389"/>
      <c r="BK27" s="389"/>
      <c r="BL27" s="389"/>
      <c r="BM27" s="389"/>
      <c r="BN27" s="609"/>
      <c r="BO27" s="610">
        <v>100</v>
      </c>
      <c r="BP27" s="610"/>
      <c r="BQ27" s="610"/>
      <c r="BR27" s="610"/>
      <c r="BS27" s="613">
        <v>42220</v>
      </c>
      <c r="BT27" s="389"/>
      <c r="BU27" s="389"/>
      <c r="BV27" s="389"/>
      <c r="BW27" s="389"/>
      <c r="BX27" s="389"/>
      <c r="BY27" s="389"/>
      <c r="BZ27" s="389"/>
      <c r="CA27" s="389"/>
      <c r="CB27" s="614"/>
      <c r="CD27" s="615" t="s">
        <v>232</v>
      </c>
      <c r="CE27" s="616"/>
      <c r="CF27" s="616"/>
      <c r="CG27" s="616"/>
      <c r="CH27" s="616"/>
      <c r="CI27" s="616"/>
      <c r="CJ27" s="616"/>
      <c r="CK27" s="616"/>
      <c r="CL27" s="616"/>
      <c r="CM27" s="616"/>
      <c r="CN27" s="616"/>
      <c r="CO27" s="616"/>
      <c r="CP27" s="616"/>
      <c r="CQ27" s="617"/>
      <c r="CR27" s="608">
        <v>3257503</v>
      </c>
      <c r="CS27" s="638"/>
      <c r="CT27" s="638"/>
      <c r="CU27" s="638"/>
      <c r="CV27" s="638"/>
      <c r="CW27" s="638"/>
      <c r="CX27" s="638"/>
      <c r="CY27" s="639"/>
      <c r="CZ27" s="618">
        <v>18.100000000000001</v>
      </c>
      <c r="DA27" s="640"/>
      <c r="DB27" s="640"/>
      <c r="DC27" s="641"/>
      <c r="DD27" s="613">
        <v>1051546</v>
      </c>
      <c r="DE27" s="638"/>
      <c r="DF27" s="638"/>
      <c r="DG27" s="638"/>
      <c r="DH27" s="638"/>
      <c r="DI27" s="638"/>
      <c r="DJ27" s="638"/>
      <c r="DK27" s="639"/>
      <c r="DL27" s="613">
        <v>1051391</v>
      </c>
      <c r="DM27" s="638"/>
      <c r="DN27" s="638"/>
      <c r="DO27" s="638"/>
      <c r="DP27" s="638"/>
      <c r="DQ27" s="638"/>
      <c r="DR27" s="638"/>
      <c r="DS27" s="638"/>
      <c r="DT27" s="638"/>
      <c r="DU27" s="638"/>
      <c r="DV27" s="639"/>
      <c r="DW27" s="618">
        <v>10.199999999999999</v>
      </c>
      <c r="DX27" s="640"/>
      <c r="DY27" s="640"/>
      <c r="DZ27" s="640"/>
      <c r="EA27" s="640"/>
      <c r="EB27" s="640"/>
      <c r="EC27" s="642"/>
    </row>
    <row r="28" spans="2:133" ht="11.25" customHeight="1" x14ac:dyDescent="0.2">
      <c r="B28" s="615" t="s">
        <v>163</v>
      </c>
      <c r="C28" s="616"/>
      <c r="D28" s="616"/>
      <c r="E28" s="616"/>
      <c r="F28" s="616"/>
      <c r="G28" s="616"/>
      <c r="H28" s="616"/>
      <c r="I28" s="616"/>
      <c r="J28" s="616"/>
      <c r="K28" s="616"/>
      <c r="L28" s="616"/>
      <c r="M28" s="616"/>
      <c r="N28" s="616"/>
      <c r="O28" s="616"/>
      <c r="P28" s="616"/>
      <c r="Q28" s="617"/>
      <c r="R28" s="608">
        <v>53925</v>
      </c>
      <c r="S28" s="389"/>
      <c r="T28" s="389"/>
      <c r="U28" s="389"/>
      <c r="V28" s="389"/>
      <c r="W28" s="389"/>
      <c r="X28" s="389"/>
      <c r="Y28" s="609"/>
      <c r="Z28" s="610">
        <v>0.3</v>
      </c>
      <c r="AA28" s="610"/>
      <c r="AB28" s="610"/>
      <c r="AC28" s="610"/>
      <c r="AD28" s="611" t="s">
        <v>208</v>
      </c>
      <c r="AE28" s="611"/>
      <c r="AF28" s="611"/>
      <c r="AG28" s="611"/>
      <c r="AH28" s="611"/>
      <c r="AI28" s="611"/>
      <c r="AJ28" s="611"/>
      <c r="AK28" s="611"/>
      <c r="AL28" s="618" t="s">
        <v>208</v>
      </c>
      <c r="AM28" s="395"/>
      <c r="AN28" s="395"/>
      <c r="AO28" s="619"/>
      <c r="AP28" s="615"/>
      <c r="AQ28" s="616"/>
      <c r="AR28" s="616"/>
      <c r="AS28" s="616"/>
      <c r="AT28" s="616"/>
      <c r="AU28" s="616"/>
      <c r="AV28" s="616"/>
      <c r="AW28" s="616"/>
      <c r="AX28" s="616"/>
      <c r="AY28" s="616"/>
      <c r="AZ28" s="616"/>
      <c r="BA28" s="616"/>
      <c r="BB28" s="616"/>
      <c r="BC28" s="616"/>
      <c r="BD28" s="616"/>
      <c r="BE28" s="616"/>
      <c r="BF28" s="617"/>
      <c r="BG28" s="608"/>
      <c r="BH28" s="389"/>
      <c r="BI28" s="389"/>
      <c r="BJ28" s="389"/>
      <c r="BK28" s="389"/>
      <c r="BL28" s="389"/>
      <c r="BM28" s="389"/>
      <c r="BN28" s="609"/>
      <c r="BO28" s="610"/>
      <c r="BP28" s="610"/>
      <c r="BQ28" s="610"/>
      <c r="BR28" s="610"/>
      <c r="BS28" s="613"/>
      <c r="BT28" s="389"/>
      <c r="BU28" s="389"/>
      <c r="BV28" s="389"/>
      <c r="BW28" s="389"/>
      <c r="BX28" s="389"/>
      <c r="BY28" s="389"/>
      <c r="BZ28" s="389"/>
      <c r="CA28" s="389"/>
      <c r="CB28" s="614"/>
      <c r="CD28" s="615" t="s">
        <v>390</v>
      </c>
      <c r="CE28" s="616"/>
      <c r="CF28" s="616"/>
      <c r="CG28" s="616"/>
      <c r="CH28" s="616"/>
      <c r="CI28" s="616"/>
      <c r="CJ28" s="616"/>
      <c r="CK28" s="616"/>
      <c r="CL28" s="616"/>
      <c r="CM28" s="616"/>
      <c r="CN28" s="616"/>
      <c r="CO28" s="616"/>
      <c r="CP28" s="616"/>
      <c r="CQ28" s="617"/>
      <c r="CR28" s="608">
        <v>1622593</v>
      </c>
      <c r="CS28" s="389"/>
      <c r="CT28" s="389"/>
      <c r="CU28" s="389"/>
      <c r="CV28" s="389"/>
      <c r="CW28" s="389"/>
      <c r="CX28" s="389"/>
      <c r="CY28" s="609"/>
      <c r="CZ28" s="618">
        <v>9</v>
      </c>
      <c r="DA28" s="640"/>
      <c r="DB28" s="640"/>
      <c r="DC28" s="641"/>
      <c r="DD28" s="613">
        <v>1622593</v>
      </c>
      <c r="DE28" s="389"/>
      <c r="DF28" s="389"/>
      <c r="DG28" s="389"/>
      <c r="DH28" s="389"/>
      <c r="DI28" s="389"/>
      <c r="DJ28" s="389"/>
      <c r="DK28" s="609"/>
      <c r="DL28" s="613">
        <v>1622593</v>
      </c>
      <c r="DM28" s="389"/>
      <c r="DN28" s="389"/>
      <c r="DO28" s="389"/>
      <c r="DP28" s="389"/>
      <c r="DQ28" s="389"/>
      <c r="DR28" s="389"/>
      <c r="DS28" s="389"/>
      <c r="DT28" s="389"/>
      <c r="DU28" s="389"/>
      <c r="DV28" s="609"/>
      <c r="DW28" s="618">
        <v>15.7</v>
      </c>
      <c r="DX28" s="640"/>
      <c r="DY28" s="640"/>
      <c r="DZ28" s="640"/>
      <c r="EA28" s="640"/>
      <c r="EB28" s="640"/>
      <c r="EC28" s="642"/>
    </row>
    <row r="29" spans="2:133" ht="11.25" customHeight="1" x14ac:dyDescent="0.2">
      <c r="B29" s="615" t="s">
        <v>321</v>
      </c>
      <c r="C29" s="616"/>
      <c r="D29" s="616"/>
      <c r="E29" s="616"/>
      <c r="F29" s="616"/>
      <c r="G29" s="616"/>
      <c r="H29" s="616"/>
      <c r="I29" s="616"/>
      <c r="J29" s="616"/>
      <c r="K29" s="616"/>
      <c r="L29" s="616"/>
      <c r="M29" s="616"/>
      <c r="N29" s="616"/>
      <c r="O29" s="616"/>
      <c r="P29" s="616"/>
      <c r="Q29" s="617"/>
      <c r="R29" s="608">
        <v>205076</v>
      </c>
      <c r="S29" s="389"/>
      <c r="T29" s="389"/>
      <c r="U29" s="389"/>
      <c r="V29" s="389"/>
      <c r="W29" s="389"/>
      <c r="X29" s="389"/>
      <c r="Y29" s="609"/>
      <c r="Z29" s="610">
        <v>1.1000000000000001</v>
      </c>
      <c r="AA29" s="610"/>
      <c r="AB29" s="610"/>
      <c r="AC29" s="610"/>
      <c r="AD29" s="611">
        <v>15452</v>
      </c>
      <c r="AE29" s="611"/>
      <c r="AF29" s="611"/>
      <c r="AG29" s="611"/>
      <c r="AH29" s="611"/>
      <c r="AI29" s="611"/>
      <c r="AJ29" s="611"/>
      <c r="AK29" s="611"/>
      <c r="AL29" s="618">
        <v>0.2</v>
      </c>
      <c r="AM29" s="395"/>
      <c r="AN29" s="395"/>
      <c r="AO29" s="619"/>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178</v>
      </c>
      <c r="CE29" s="501"/>
      <c r="CF29" s="615" t="s">
        <v>27</v>
      </c>
      <c r="CG29" s="616"/>
      <c r="CH29" s="616"/>
      <c r="CI29" s="616"/>
      <c r="CJ29" s="616"/>
      <c r="CK29" s="616"/>
      <c r="CL29" s="616"/>
      <c r="CM29" s="616"/>
      <c r="CN29" s="616"/>
      <c r="CO29" s="616"/>
      <c r="CP29" s="616"/>
      <c r="CQ29" s="617"/>
      <c r="CR29" s="608">
        <v>1622551</v>
      </c>
      <c r="CS29" s="638"/>
      <c r="CT29" s="638"/>
      <c r="CU29" s="638"/>
      <c r="CV29" s="638"/>
      <c r="CW29" s="638"/>
      <c r="CX29" s="638"/>
      <c r="CY29" s="639"/>
      <c r="CZ29" s="618">
        <v>9</v>
      </c>
      <c r="DA29" s="640"/>
      <c r="DB29" s="640"/>
      <c r="DC29" s="641"/>
      <c r="DD29" s="613">
        <v>1622551</v>
      </c>
      <c r="DE29" s="638"/>
      <c r="DF29" s="638"/>
      <c r="DG29" s="638"/>
      <c r="DH29" s="638"/>
      <c r="DI29" s="638"/>
      <c r="DJ29" s="638"/>
      <c r="DK29" s="639"/>
      <c r="DL29" s="613">
        <v>1622551</v>
      </c>
      <c r="DM29" s="638"/>
      <c r="DN29" s="638"/>
      <c r="DO29" s="638"/>
      <c r="DP29" s="638"/>
      <c r="DQ29" s="638"/>
      <c r="DR29" s="638"/>
      <c r="DS29" s="638"/>
      <c r="DT29" s="638"/>
      <c r="DU29" s="638"/>
      <c r="DV29" s="639"/>
      <c r="DW29" s="618">
        <v>15.7</v>
      </c>
      <c r="DX29" s="640"/>
      <c r="DY29" s="640"/>
      <c r="DZ29" s="640"/>
      <c r="EA29" s="640"/>
      <c r="EB29" s="640"/>
      <c r="EC29" s="642"/>
    </row>
    <row r="30" spans="2:133" ht="11.25" customHeight="1" x14ac:dyDescent="0.2">
      <c r="B30" s="615" t="s">
        <v>23</v>
      </c>
      <c r="C30" s="616"/>
      <c r="D30" s="616"/>
      <c r="E30" s="616"/>
      <c r="F30" s="616"/>
      <c r="G30" s="616"/>
      <c r="H30" s="616"/>
      <c r="I30" s="616"/>
      <c r="J30" s="616"/>
      <c r="K30" s="616"/>
      <c r="L30" s="616"/>
      <c r="M30" s="616"/>
      <c r="N30" s="616"/>
      <c r="O30" s="616"/>
      <c r="P30" s="616"/>
      <c r="Q30" s="617"/>
      <c r="R30" s="608">
        <v>26257</v>
      </c>
      <c r="S30" s="389"/>
      <c r="T30" s="389"/>
      <c r="U30" s="389"/>
      <c r="V30" s="389"/>
      <c r="W30" s="389"/>
      <c r="X30" s="389"/>
      <c r="Y30" s="609"/>
      <c r="Z30" s="610">
        <v>0.1</v>
      </c>
      <c r="AA30" s="610"/>
      <c r="AB30" s="610"/>
      <c r="AC30" s="610"/>
      <c r="AD30" s="611" t="s">
        <v>208</v>
      </c>
      <c r="AE30" s="611"/>
      <c r="AF30" s="611"/>
      <c r="AG30" s="611"/>
      <c r="AH30" s="611"/>
      <c r="AI30" s="611"/>
      <c r="AJ30" s="611"/>
      <c r="AK30" s="611"/>
      <c r="AL30" s="618" t="s">
        <v>208</v>
      </c>
      <c r="AM30" s="395"/>
      <c r="AN30" s="395"/>
      <c r="AO30" s="619"/>
      <c r="AP30" s="383" t="s">
        <v>323</v>
      </c>
      <c r="AQ30" s="384"/>
      <c r="AR30" s="384"/>
      <c r="AS30" s="384"/>
      <c r="AT30" s="384"/>
      <c r="AU30" s="384"/>
      <c r="AV30" s="384"/>
      <c r="AW30" s="384"/>
      <c r="AX30" s="384"/>
      <c r="AY30" s="384"/>
      <c r="AZ30" s="384"/>
      <c r="BA30" s="384"/>
      <c r="BB30" s="384"/>
      <c r="BC30" s="384"/>
      <c r="BD30" s="384"/>
      <c r="BE30" s="384"/>
      <c r="BF30" s="433"/>
      <c r="BG30" s="383" t="s">
        <v>168</v>
      </c>
      <c r="BH30" s="644"/>
      <c r="BI30" s="644"/>
      <c r="BJ30" s="644"/>
      <c r="BK30" s="644"/>
      <c r="BL30" s="644"/>
      <c r="BM30" s="644"/>
      <c r="BN30" s="644"/>
      <c r="BO30" s="644"/>
      <c r="BP30" s="644"/>
      <c r="BQ30" s="645"/>
      <c r="BR30" s="383" t="s">
        <v>399</v>
      </c>
      <c r="BS30" s="644"/>
      <c r="BT30" s="644"/>
      <c r="BU30" s="644"/>
      <c r="BV30" s="644"/>
      <c r="BW30" s="644"/>
      <c r="BX30" s="644"/>
      <c r="BY30" s="644"/>
      <c r="BZ30" s="644"/>
      <c r="CA30" s="644"/>
      <c r="CB30" s="645"/>
      <c r="CD30" s="580"/>
      <c r="CE30" s="504"/>
      <c r="CF30" s="615" t="s">
        <v>400</v>
      </c>
      <c r="CG30" s="616"/>
      <c r="CH30" s="616"/>
      <c r="CI30" s="616"/>
      <c r="CJ30" s="616"/>
      <c r="CK30" s="616"/>
      <c r="CL30" s="616"/>
      <c r="CM30" s="616"/>
      <c r="CN30" s="616"/>
      <c r="CO30" s="616"/>
      <c r="CP30" s="616"/>
      <c r="CQ30" s="617"/>
      <c r="CR30" s="608">
        <v>1559480</v>
      </c>
      <c r="CS30" s="389"/>
      <c r="CT30" s="389"/>
      <c r="CU30" s="389"/>
      <c r="CV30" s="389"/>
      <c r="CW30" s="389"/>
      <c r="CX30" s="389"/>
      <c r="CY30" s="609"/>
      <c r="CZ30" s="618">
        <v>8.6</v>
      </c>
      <c r="DA30" s="640"/>
      <c r="DB30" s="640"/>
      <c r="DC30" s="641"/>
      <c r="DD30" s="613">
        <v>1559480</v>
      </c>
      <c r="DE30" s="389"/>
      <c r="DF30" s="389"/>
      <c r="DG30" s="389"/>
      <c r="DH30" s="389"/>
      <c r="DI30" s="389"/>
      <c r="DJ30" s="389"/>
      <c r="DK30" s="609"/>
      <c r="DL30" s="613">
        <v>1559480</v>
      </c>
      <c r="DM30" s="389"/>
      <c r="DN30" s="389"/>
      <c r="DO30" s="389"/>
      <c r="DP30" s="389"/>
      <c r="DQ30" s="389"/>
      <c r="DR30" s="389"/>
      <c r="DS30" s="389"/>
      <c r="DT30" s="389"/>
      <c r="DU30" s="389"/>
      <c r="DV30" s="609"/>
      <c r="DW30" s="618">
        <v>15.1</v>
      </c>
      <c r="DX30" s="640"/>
      <c r="DY30" s="640"/>
      <c r="DZ30" s="640"/>
      <c r="EA30" s="640"/>
      <c r="EB30" s="640"/>
      <c r="EC30" s="642"/>
    </row>
    <row r="31" spans="2:133" ht="11.25" customHeight="1" x14ac:dyDescent="0.2">
      <c r="B31" s="615" t="s">
        <v>349</v>
      </c>
      <c r="C31" s="616"/>
      <c r="D31" s="616"/>
      <c r="E31" s="616"/>
      <c r="F31" s="616"/>
      <c r="G31" s="616"/>
      <c r="H31" s="616"/>
      <c r="I31" s="616"/>
      <c r="J31" s="616"/>
      <c r="K31" s="616"/>
      <c r="L31" s="616"/>
      <c r="M31" s="616"/>
      <c r="N31" s="616"/>
      <c r="O31" s="616"/>
      <c r="P31" s="616"/>
      <c r="Q31" s="617"/>
      <c r="R31" s="608">
        <v>2452176</v>
      </c>
      <c r="S31" s="389"/>
      <c r="T31" s="389"/>
      <c r="U31" s="389"/>
      <c r="V31" s="389"/>
      <c r="W31" s="389"/>
      <c r="X31" s="389"/>
      <c r="Y31" s="609"/>
      <c r="Z31" s="610">
        <v>13</v>
      </c>
      <c r="AA31" s="610"/>
      <c r="AB31" s="610"/>
      <c r="AC31" s="610"/>
      <c r="AD31" s="611" t="s">
        <v>208</v>
      </c>
      <c r="AE31" s="611"/>
      <c r="AF31" s="611"/>
      <c r="AG31" s="611"/>
      <c r="AH31" s="611"/>
      <c r="AI31" s="611"/>
      <c r="AJ31" s="611"/>
      <c r="AK31" s="611"/>
      <c r="AL31" s="618" t="s">
        <v>208</v>
      </c>
      <c r="AM31" s="395"/>
      <c r="AN31" s="395"/>
      <c r="AO31" s="619"/>
      <c r="AP31" s="571" t="s">
        <v>9</v>
      </c>
      <c r="AQ31" s="572"/>
      <c r="AR31" s="572"/>
      <c r="AS31" s="572"/>
      <c r="AT31" s="693" t="s">
        <v>401</v>
      </c>
      <c r="AU31" s="46"/>
      <c r="AV31" s="46"/>
      <c r="AW31" s="46"/>
      <c r="AX31" s="597" t="s">
        <v>282</v>
      </c>
      <c r="AY31" s="598"/>
      <c r="AZ31" s="598"/>
      <c r="BA31" s="598"/>
      <c r="BB31" s="598"/>
      <c r="BC31" s="598"/>
      <c r="BD31" s="598"/>
      <c r="BE31" s="598"/>
      <c r="BF31" s="599"/>
      <c r="BG31" s="652">
        <v>99</v>
      </c>
      <c r="BH31" s="653"/>
      <c r="BI31" s="653"/>
      <c r="BJ31" s="653"/>
      <c r="BK31" s="653"/>
      <c r="BL31" s="653"/>
      <c r="BM31" s="606">
        <v>97.1</v>
      </c>
      <c r="BN31" s="653"/>
      <c r="BO31" s="653"/>
      <c r="BP31" s="653"/>
      <c r="BQ31" s="654"/>
      <c r="BR31" s="652">
        <v>99.2</v>
      </c>
      <c r="BS31" s="653"/>
      <c r="BT31" s="653"/>
      <c r="BU31" s="653"/>
      <c r="BV31" s="653"/>
      <c r="BW31" s="653"/>
      <c r="BX31" s="606">
        <v>97.5</v>
      </c>
      <c r="BY31" s="653"/>
      <c r="BZ31" s="653"/>
      <c r="CA31" s="653"/>
      <c r="CB31" s="654"/>
      <c r="CD31" s="580"/>
      <c r="CE31" s="504"/>
      <c r="CF31" s="615" t="s">
        <v>322</v>
      </c>
      <c r="CG31" s="616"/>
      <c r="CH31" s="616"/>
      <c r="CI31" s="616"/>
      <c r="CJ31" s="616"/>
      <c r="CK31" s="616"/>
      <c r="CL31" s="616"/>
      <c r="CM31" s="616"/>
      <c r="CN31" s="616"/>
      <c r="CO31" s="616"/>
      <c r="CP31" s="616"/>
      <c r="CQ31" s="617"/>
      <c r="CR31" s="608">
        <v>63071</v>
      </c>
      <c r="CS31" s="638"/>
      <c r="CT31" s="638"/>
      <c r="CU31" s="638"/>
      <c r="CV31" s="638"/>
      <c r="CW31" s="638"/>
      <c r="CX31" s="638"/>
      <c r="CY31" s="639"/>
      <c r="CZ31" s="618">
        <v>0.3</v>
      </c>
      <c r="DA31" s="640"/>
      <c r="DB31" s="640"/>
      <c r="DC31" s="641"/>
      <c r="DD31" s="613">
        <v>63071</v>
      </c>
      <c r="DE31" s="638"/>
      <c r="DF31" s="638"/>
      <c r="DG31" s="638"/>
      <c r="DH31" s="638"/>
      <c r="DI31" s="638"/>
      <c r="DJ31" s="638"/>
      <c r="DK31" s="639"/>
      <c r="DL31" s="613">
        <v>63071</v>
      </c>
      <c r="DM31" s="638"/>
      <c r="DN31" s="638"/>
      <c r="DO31" s="638"/>
      <c r="DP31" s="638"/>
      <c r="DQ31" s="638"/>
      <c r="DR31" s="638"/>
      <c r="DS31" s="638"/>
      <c r="DT31" s="638"/>
      <c r="DU31" s="638"/>
      <c r="DV31" s="639"/>
      <c r="DW31" s="618">
        <v>0.6</v>
      </c>
      <c r="DX31" s="640"/>
      <c r="DY31" s="640"/>
      <c r="DZ31" s="640"/>
      <c r="EA31" s="640"/>
      <c r="EB31" s="640"/>
      <c r="EC31" s="642"/>
    </row>
    <row r="32" spans="2:133" ht="11.25" customHeight="1" x14ac:dyDescent="0.2">
      <c r="B32" s="646" t="s">
        <v>60</v>
      </c>
      <c r="C32" s="647"/>
      <c r="D32" s="647"/>
      <c r="E32" s="647"/>
      <c r="F32" s="647"/>
      <c r="G32" s="647"/>
      <c r="H32" s="647"/>
      <c r="I32" s="647"/>
      <c r="J32" s="647"/>
      <c r="K32" s="647"/>
      <c r="L32" s="647"/>
      <c r="M32" s="647"/>
      <c r="N32" s="647"/>
      <c r="O32" s="647"/>
      <c r="P32" s="647"/>
      <c r="Q32" s="648"/>
      <c r="R32" s="608" t="s">
        <v>208</v>
      </c>
      <c r="S32" s="389"/>
      <c r="T32" s="389"/>
      <c r="U32" s="389"/>
      <c r="V32" s="389"/>
      <c r="W32" s="389"/>
      <c r="X32" s="389"/>
      <c r="Y32" s="609"/>
      <c r="Z32" s="610" t="s">
        <v>208</v>
      </c>
      <c r="AA32" s="610"/>
      <c r="AB32" s="610"/>
      <c r="AC32" s="610"/>
      <c r="AD32" s="611" t="s">
        <v>208</v>
      </c>
      <c r="AE32" s="611"/>
      <c r="AF32" s="611"/>
      <c r="AG32" s="611"/>
      <c r="AH32" s="611"/>
      <c r="AI32" s="611"/>
      <c r="AJ32" s="611"/>
      <c r="AK32" s="611"/>
      <c r="AL32" s="618" t="s">
        <v>208</v>
      </c>
      <c r="AM32" s="395"/>
      <c r="AN32" s="395"/>
      <c r="AO32" s="619"/>
      <c r="AP32" s="692"/>
      <c r="AQ32" s="558"/>
      <c r="AR32" s="558"/>
      <c r="AS32" s="558"/>
      <c r="AT32" s="694"/>
      <c r="AU32" s="8" t="s">
        <v>259</v>
      </c>
      <c r="AV32" s="8"/>
      <c r="AW32" s="8"/>
      <c r="AX32" s="615" t="s">
        <v>382</v>
      </c>
      <c r="AY32" s="616"/>
      <c r="AZ32" s="616"/>
      <c r="BA32" s="616"/>
      <c r="BB32" s="616"/>
      <c r="BC32" s="616"/>
      <c r="BD32" s="616"/>
      <c r="BE32" s="616"/>
      <c r="BF32" s="617"/>
      <c r="BG32" s="649">
        <v>99.1</v>
      </c>
      <c r="BH32" s="638"/>
      <c r="BI32" s="638"/>
      <c r="BJ32" s="638"/>
      <c r="BK32" s="638"/>
      <c r="BL32" s="638"/>
      <c r="BM32" s="395">
        <v>98.1</v>
      </c>
      <c r="BN32" s="650"/>
      <c r="BO32" s="650"/>
      <c r="BP32" s="650"/>
      <c r="BQ32" s="651"/>
      <c r="BR32" s="649">
        <v>99.3</v>
      </c>
      <c r="BS32" s="638"/>
      <c r="BT32" s="638"/>
      <c r="BU32" s="638"/>
      <c r="BV32" s="638"/>
      <c r="BW32" s="638"/>
      <c r="BX32" s="395">
        <v>98.6</v>
      </c>
      <c r="BY32" s="650"/>
      <c r="BZ32" s="650"/>
      <c r="CA32" s="650"/>
      <c r="CB32" s="651"/>
      <c r="CD32" s="581"/>
      <c r="CE32" s="583"/>
      <c r="CF32" s="615" t="s">
        <v>216</v>
      </c>
      <c r="CG32" s="616"/>
      <c r="CH32" s="616"/>
      <c r="CI32" s="616"/>
      <c r="CJ32" s="616"/>
      <c r="CK32" s="616"/>
      <c r="CL32" s="616"/>
      <c r="CM32" s="616"/>
      <c r="CN32" s="616"/>
      <c r="CO32" s="616"/>
      <c r="CP32" s="616"/>
      <c r="CQ32" s="617"/>
      <c r="CR32" s="608">
        <v>42</v>
      </c>
      <c r="CS32" s="389"/>
      <c r="CT32" s="389"/>
      <c r="CU32" s="389"/>
      <c r="CV32" s="389"/>
      <c r="CW32" s="389"/>
      <c r="CX32" s="389"/>
      <c r="CY32" s="609"/>
      <c r="CZ32" s="618">
        <v>0</v>
      </c>
      <c r="DA32" s="640"/>
      <c r="DB32" s="640"/>
      <c r="DC32" s="641"/>
      <c r="DD32" s="613">
        <v>42</v>
      </c>
      <c r="DE32" s="389"/>
      <c r="DF32" s="389"/>
      <c r="DG32" s="389"/>
      <c r="DH32" s="389"/>
      <c r="DI32" s="389"/>
      <c r="DJ32" s="389"/>
      <c r="DK32" s="609"/>
      <c r="DL32" s="613">
        <v>42</v>
      </c>
      <c r="DM32" s="389"/>
      <c r="DN32" s="389"/>
      <c r="DO32" s="389"/>
      <c r="DP32" s="389"/>
      <c r="DQ32" s="389"/>
      <c r="DR32" s="389"/>
      <c r="DS32" s="389"/>
      <c r="DT32" s="389"/>
      <c r="DU32" s="389"/>
      <c r="DV32" s="609"/>
      <c r="DW32" s="618">
        <v>0</v>
      </c>
      <c r="DX32" s="640"/>
      <c r="DY32" s="640"/>
      <c r="DZ32" s="640"/>
      <c r="EA32" s="640"/>
      <c r="EB32" s="640"/>
      <c r="EC32" s="642"/>
    </row>
    <row r="33" spans="2:133" ht="11.25" customHeight="1" x14ac:dyDescent="0.2">
      <c r="B33" s="615" t="s">
        <v>35</v>
      </c>
      <c r="C33" s="616"/>
      <c r="D33" s="616"/>
      <c r="E33" s="616"/>
      <c r="F33" s="616"/>
      <c r="G33" s="616"/>
      <c r="H33" s="616"/>
      <c r="I33" s="616"/>
      <c r="J33" s="616"/>
      <c r="K33" s="616"/>
      <c r="L33" s="616"/>
      <c r="M33" s="616"/>
      <c r="N33" s="616"/>
      <c r="O33" s="616"/>
      <c r="P33" s="616"/>
      <c r="Q33" s="617"/>
      <c r="R33" s="608">
        <v>1765333</v>
      </c>
      <c r="S33" s="389"/>
      <c r="T33" s="389"/>
      <c r="U33" s="389"/>
      <c r="V33" s="389"/>
      <c r="W33" s="389"/>
      <c r="X33" s="389"/>
      <c r="Y33" s="609"/>
      <c r="Z33" s="610">
        <v>9.3000000000000007</v>
      </c>
      <c r="AA33" s="610"/>
      <c r="AB33" s="610"/>
      <c r="AC33" s="610"/>
      <c r="AD33" s="611" t="s">
        <v>208</v>
      </c>
      <c r="AE33" s="611"/>
      <c r="AF33" s="611"/>
      <c r="AG33" s="611"/>
      <c r="AH33" s="611"/>
      <c r="AI33" s="611"/>
      <c r="AJ33" s="611"/>
      <c r="AK33" s="611"/>
      <c r="AL33" s="618" t="s">
        <v>208</v>
      </c>
      <c r="AM33" s="395"/>
      <c r="AN33" s="395"/>
      <c r="AO33" s="619"/>
      <c r="AP33" s="574"/>
      <c r="AQ33" s="575"/>
      <c r="AR33" s="575"/>
      <c r="AS33" s="575"/>
      <c r="AT33" s="695"/>
      <c r="AU33" s="47"/>
      <c r="AV33" s="47"/>
      <c r="AW33" s="47"/>
      <c r="AX33" s="622" t="s">
        <v>167</v>
      </c>
      <c r="AY33" s="623"/>
      <c r="AZ33" s="623"/>
      <c r="BA33" s="623"/>
      <c r="BB33" s="623"/>
      <c r="BC33" s="623"/>
      <c r="BD33" s="623"/>
      <c r="BE33" s="623"/>
      <c r="BF33" s="624"/>
      <c r="BG33" s="658">
        <v>98.9</v>
      </c>
      <c r="BH33" s="656"/>
      <c r="BI33" s="656"/>
      <c r="BJ33" s="656"/>
      <c r="BK33" s="656"/>
      <c r="BL33" s="656"/>
      <c r="BM33" s="655">
        <v>96</v>
      </c>
      <c r="BN33" s="656"/>
      <c r="BO33" s="656"/>
      <c r="BP33" s="656"/>
      <c r="BQ33" s="657"/>
      <c r="BR33" s="658">
        <v>99</v>
      </c>
      <c r="BS33" s="656"/>
      <c r="BT33" s="656"/>
      <c r="BU33" s="656"/>
      <c r="BV33" s="656"/>
      <c r="BW33" s="656"/>
      <c r="BX33" s="655">
        <v>96.3</v>
      </c>
      <c r="BY33" s="656"/>
      <c r="BZ33" s="656"/>
      <c r="CA33" s="656"/>
      <c r="CB33" s="657"/>
      <c r="CD33" s="615" t="s">
        <v>403</v>
      </c>
      <c r="CE33" s="616"/>
      <c r="CF33" s="616"/>
      <c r="CG33" s="616"/>
      <c r="CH33" s="616"/>
      <c r="CI33" s="616"/>
      <c r="CJ33" s="616"/>
      <c r="CK33" s="616"/>
      <c r="CL33" s="616"/>
      <c r="CM33" s="616"/>
      <c r="CN33" s="616"/>
      <c r="CO33" s="616"/>
      <c r="CP33" s="616"/>
      <c r="CQ33" s="617"/>
      <c r="CR33" s="608">
        <v>7360446</v>
      </c>
      <c r="CS33" s="638"/>
      <c r="CT33" s="638"/>
      <c r="CU33" s="638"/>
      <c r="CV33" s="638"/>
      <c r="CW33" s="638"/>
      <c r="CX33" s="638"/>
      <c r="CY33" s="639"/>
      <c r="CZ33" s="618">
        <v>40.799999999999997</v>
      </c>
      <c r="DA33" s="640"/>
      <c r="DB33" s="640"/>
      <c r="DC33" s="641"/>
      <c r="DD33" s="613">
        <v>5928127</v>
      </c>
      <c r="DE33" s="638"/>
      <c r="DF33" s="638"/>
      <c r="DG33" s="638"/>
      <c r="DH33" s="638"/>
      <c r="DI33" s="638"/>
      <c r="DJ33" s="638"/>
      <c r="DK33" s="639"/>
      <c r="DL33" s="613">
        <v>4617944</v>
      </c>
      <c r="DM33" s="638"/>
      <c r="DN33" s="638"/>
      <c r="DO33" s="638"/>
      <c r="DP33" s="638"/>
      <c r="DQ33" s="638"/>
      <c r="DR33" s="638"/>
      <c r="DS33" s="638"/>
      <c r="DT33" s="638"/>
      <c r="DU33" s="638"/>
      <c r="DV33" s="639"/>
      <c r="DW33" s="618">
        <v>44.7</v>
      </c>
      <c r="DX33" s="640"/>
      <c r="DY33" s="640"/>
      <c r="DZ33" s="640"/>
      <c r="EA33" s="640"/>
      <c r="EB33" s="640"/>
      <c r="EC33" s="642"/>
    </row>
    <row r="34" spans="2:133" ht="11.25" customHeight="1" x14ac:dyDescent="0.2">
      <c r="B34" s="615" t="s">
        <v>245</v>
      </c>
      <c r="C34" s="616"/>
      <c r="D34" s="616"/>
      <c r="E34" s="616"/>
      <c r="F34" s="616"/>
      <c r="G34" s="616"/>
      <c r="H34" s="616"/>
      <c r="I34" s="616"/>
      <c r="J34" s="616"/>
      <c r="K34" s="616"/>
      <c r="L34" s="616"/>
      <c r="M34" s="616"/>
      <c r="N34" s="616"/>
      <c r="O34" s="616"/>
      <c r="P34" s="616"/>
      <c r="Q34" s="617"/>
      <c r="R34" s="608">
        <v>74605</v>
      </c>
      <c r="S34" s="389"/>
      <c r="T34" s="389"/>
      <c r="U34" s="389"/>
      <c r="V34" s="389"/>
      <c r="W34" s="389"/>
      <c r="X34" s="389"/>
      <c r="Y34" s="609"/>
      <c r="Z34" s="610">
        <v>0.4</v>
      </c>
      <c r="AA34" s="610"/>
      <c r="AB34" s="610"/>
      <c r="AC34" s="610"/>
      <c r="AD34" s="611" t="s">
        <v>208</v>
      </c>
      <c r="AE34" s="611"/>
      <c r="AF34" s="611"/>
      <c r="AG34" s="611"/>
      <c r="AH34" s="611"/>
      <c r="AI34" s="611"/>
      <c r="AJ34" s="611"/>
      <c r="AK34" s="611"/>
      <c r="AL34" s="618" t="s">
        <v>208</v>
      </c>
      <c r="AM34" s="395"/>
      <c r="AN34" s="395"/>
      <c r="AO34" s="619"/>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5" t="s">
        <v>406</v>
      </c>
      <c r="CE34" s="616"/>
      <c r="CF34" s="616"/>
      <c r="CG34" s="616"/>
      <c r="CH34" s="616"/>
      <c r="CI34" s="616"/>
      <c r="CJ34" s="616"/>
      <c r="CK34" s="616"/>
      <c r="CL34" s="616"/>
      <c r="CM34" s="616"/>
      <c r="CN34" s="616"/>
      <c r="CO34" s="616"/>
      <c r="CP34" s="616"/>
      <c r="CQ34" s="617"/>
      <c r="CR34" s="608">
        <v>2775749</v>
      </c>
      <c r="CS34" s="389"/>
      <c r="CT34" s="389"/>
      <c r="CU34" s="389"/>
      <c r="CV34" s="389"/>
      <c r="CW34" s="389"/>
      <c r="CX34" s="389"/>
      <c r="CY34" s="609"/>
      <c r="CZ34" s="618">
        <v>15.4</v>
      </c>
      <c r="DA34" s="640"/>
      <c r="DB34" s="640"/>
      <c r="DC34" s="641"/>
      <c r="DD34" s="613">
        <v>2172193</v>
      </c>
      <c r="DE34" s="389"/>
      <c r="DF34" s="389"/>
      <c r="DG34" s="389"/>
      <c r="DH34" s="389"/>
      <c r="DI34" s="389"/>
      <c r="DJ34" s="389"/>
      <c r="DK34" s="609"/>
      <c r="DL34" s="613">
        <v>1860783</v>
      </c>
      <c r="DM34" s="389"/>
      <c r="DN34" s="389"/>
      <c r="DO34" s="389"/>
      <c r="DP34" s="389"/>
      <c r="DQ34" s="389"/>
      <c r="DR34" s="389"/>
      <c r="DS34" s="389"/>
      <c r="DT34" s="389"/>
      <c r="DU34" s="389"/>
      <c r="DV34" s="609"/>
      <c r="DW34" s="618">
        <v>18</v>
      </c>
      <c r="DX34" s="640"/>
      <c r="DY34" s="640"/>
      <c r="DZ34" s="640"/>
      <c r="EA34" s="640"/>
      <c r="EB34" s="640"/>
      <c r="EC34" s="642"/>
    </row>
    <row r="35" spans="2:133" ht="11.25" customHeight="1" x14ac:dyDescent="0.2">
      <c r="B35" s="615" t="s">
        <v>151</v>
      </c>
      <c r="C35" s="616"/>
      <c r="D35" s="616"/>
      <c r="E35" s="616"/>
      <c r="F35" s="616"/>
      <c r="G35" s="616"/>
      <c r="H35" s="616"/>
      <c r="I35" s="616"/>
      <c r="J35" s="616"/>
      <c r="K35" s="616"/>
      <c r="L35" s="616"/>
      <c r="M35" s="616"/>
      <c r="N35" s="616"/>
      <c r="O35" s="616"/>
      <c r="P35" s="616"/>
      <c r="Q35" s="617"/>
      <c r="R35" s="608">
        <v>50918</v>
      </c>
      <c r="S35" s="389"/>
      <c r="T35" s="389"/>
      <c r="U35" s="389"/>
      <c r="V35" s="389"/>
      <c r="W35" s="389"/>
      <c r="X35" s="389"/>
      <c r="Y35" s="609"/>
      <c r="Z35" s="610">
        <v>0.3</v>
      </c>
      <c r="AA35" s="610"/>
      <c r="AB35" s="610"/>
      <c r="AC35" s="610"/>
      <c r="AD35" s="611" t="s">
        <v>208</v>
      </c>
      <c r="AE35" s="611"/>
      <c r="AF35" s="611"/>
      <c r="AG35" s="611"/>
      <c r="AH35" s="611"/>
      <c r="AI35" s="611"/>
      <c r="AJ35" s="611"/>
      <c r="AK35" s="611"/>
      <c r="AL35" s="618" t="s">
        <v>208</v>
      </c>
      <c r="AM35" s="395"/>
      <c r="AN35" s="395"/>
      <c r="AO35" s="619"/>
      <c r="AP35" s="18"/>
      <c r="AQ35" s="383" t="s">
        <v>408</v>
      </c>
      <c r="AR35" s="384"/>
      <c r="AS35" s="384"/>
      <c r="AT35" s="384"/>
      <c r="AU35" s="384"/>
      <c r="AV35" s="384"/>
      <c r="AW35" s="384"/>
      <c r="AX35" s="384"/>
      <c r="AY35" s="384"/>
      <c r="AZ35" s="384"/>
      <c r="BA35" s="384"/>
      <c r="BB35" s="384"/>
      <c r="BC35" s="384"/>
      <c r="BD35" s="384"/>
      <c r="BE35" s="384"/>
      <c r="BF35" s="433"/>
      <c r="BG35" s="383" t="s">
        <v>219</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5" t="s">
        <v>409</v>
      </c>
      <c r="CE35" s="616"/>
      <c r="CF35" s="616"/>
      <c r="CG35" s="616"/>
      <c r="CH35" s="616"/>
      <c r="CI35" s="616"/>
      <c r="CJ35" s="616"/>
      <c r="CK35" s="616"/>
      <c r="CL35" s="616"/>
      <c r="CM35" s="616"/>
      <c r="CN35" s="616"/>
      <c r="CO35" s="616"/>
      <c r="CP35" s="616"/>
      <c r="CQ35" s="617"/>
      <c r="CR35" s="608">
        <v>272807</v>
      </c>
      <c r="CS35" s="638"/>
      <c r="CT35" s="638"/>
      <c r="CU35" s="638"/>
      <c r="CV35" s="638"/>
      <c r="CW35" s="638"/>
      <c r="CX35" s="638"/>
      <c r="CY35" s="639"/>
      <c r="CZ35" s="618">
        <v>1.5</v>
      </c>
      <c r="DA35" s="640"/>
      <c r="DB35" s="640"/>
      <c r="DC35" s="641"/>
      <c r="DD35" s="613">
        <v>196176</v>
      </c>
      <c r="DE35" s="638"/>
      <c r="DF35" s="638"/>
      <c r="DG35" s="638"/>
      <c r="DH35" s="638"/>
      <c r="DI35" s="638"/>
      <c r="DJ35" s="638"/>
      <c r="DK35" s="639"/>
      <c r="DL35" s="613">
        <v>178445</v>
      </c>
      <c r="DM35" s="638"/>
      <c r="DN35" s="638"/>
      <c r="DO35" s="638"/>
      <c r="DP35" s="638"/>
      <c r="DQ35" s="638"/>
      <c r="DR35" s="638"/>
      <c r="DS35" s="638"/>
      <c r="DT35" s="638"/>
      <c r="DU35" s="638"/>
      <c r="DV35" s="639"/>
      <c r="DW35" s="618">
        <v>1.7</v>
      </c>
      <c r="DX35" s="640"/>
      <c r="DY35" s="640"/>
      <c r="DZ35" s="640"/>
      <c r="EA35" s="640"/>
      <c r="EB35" s="640"/>
      <c r="EC35" s="642"/>
    </row>
    <row r="36" spans="2:133" ht="11.25" customHeight="1" x14ac:dyDescent="0.2">
      <c r="B36" s="615" t="s">
        <v>412</v>
      </c>
      <c r="C36" s="616"/>
      <c r="D36" s="616"/>
      <c r="E36" s="616"/>
      <c r="F36" s="616"/>
      <c r="G36" s="616"/>
      <c r="H36" s="616"/>
      <c r="I36" s="616"/>
      <c r="J36" s="616"/>
      <c r="K36" s="616"/>
      <c r="L36" s="616"/>
      <c r="M36" s="616"/>
      <c r="N36" s="616"/>
      <c r="O36" s="616"/>
      <c r="P36" s="616"/>
      <c r="Q36" s="617"/>
      <c r="R36" s="608">
        <v>657591</v>
      </c>
      <c r="S36" s="389"/>
      <c r="T36" s="389"/>
      <c r="U36" s="389"/>
      <c r="V36" s="389"/>
      <c r="W36" s="389"/>
      <c r="X36" s="389"/>
      <c r="Y36" s="609"/>
      <c r="Z36" s="610">
        <v>3.5</v>
      </c>
      <c r="AA36" s="610"/>
      <c r="AB36" s="610"/>
      <c r="AC36" s="610"/>
      <c r="AD36" s="611" t="s">
        <v>208</v>
      </c>
      <c r="AE36" s="611"/>
      <c r="AF36" s="611"/>
      <c r="AG36" s="611"/>
      <c r="AH36" s="611"/>
      <c r="AI36" s="611"/>
      <c r="AJ36" s="611"/>
      <c r="AK36" s="611"/>
      <c r="AL36" s="618" t="s">
        <v>208</v>
      </c>
      <c r="AM36" s="395"/>
      <c r="AN36" s="395"/>
      <c r="AO36" s="619"/>
      <c r="AP36" s="18"/>
      <c r="AQ36" s="659" t="s">
        <v>397</v>
      </c>
      <c r="AR36" s="660"/>
      <c r="AS36" s="660"/>
      <c r="AT36" s="660"/>
      <c r="AU36" s="660"/>
      <c r="AV36" s="660"/>
      <c r="AW36" s="660"/>
      <c r="AX36" s="660"/>
      <c r="AY36" s="661"/>
      <c r="AZ36" s="600">
        <v>2090917</v>
      </c>
      <c r="BA36" s="601"/>
      <c r="BB36" s="601"/>
      <c r="BC36" s="601"/>
      <c r="BD36" s="601"/>
      <c r="BE36" s="601"/>
      <c r="BF36" s="662"/>
      <c r="BG36" s="597" t="s">
        <v>413</v>
      </c>
      <c r="BH36" s="598"/>
      <c r="BI36" s="598"/>
      <c r="BJ36" s="598"/>
      <c r="BK36" s="598"/>
      <c r="BL36" s="598"/>
      <c r="BM36" s="598"/>
      <c r="BN36" s="598"/>
      <c r="BO36" s="598"/>
      <c r="BP36" s="598"/>
      <c r="BQ36" s="598"/>
      <c r="BR36" s="598"/>
      <c r="BS36" s="598"/>
      <c r="BT36" s="598"/>
      <c r="BU36" s="599"/>
      <c r="BV36" s="600">
        <v>54337</v>
      </c>
      <c r="BW36" s="601"/>
      <c r="BX36" s="601"/>
      <c r="BY36" s="601"/>
      <c r="BZ36" s="601"/>
      <c r="CA36" s="601"/>
      <c r="CB36" s="662"/>
      <c r="CD36" s="615" t="s">
        <v>33</v>
      </c>
      <c r="CE36" s="616"/>
      <c r="CF36" s="616"/>
      <c r="CG36" s="616"/>
      <c r="CH36" s="616"/>
      <c r="CI36" s="616"/>
      <c r="CJ36" s="616"/>
      <c r="CK36" s="616"/>
      <c r="CL36" s="616"/>
      <c r="CM36" s="616"/>
      <c r="CN36" s="616"/>
      <c r="CO36" s="616"/>
      <c r="CP36" s="616"/>
      <c r="CQ36" s="617"/>
      <c r="CR36" s="608">
        <v>1618833</v>
      </c>
      <c r="CS36" s="389"/>
      <c r="CT36" s="389"/>
      <c r="CU36" s="389"/>
      <c r="CV36" s="389"/>
      <c r="CW36" s="389"/>
      <c r="CX36" s="389"/>
      <c r="CY36" s="609"/>
      <c r="CZ36" s="618">
        <v>9</v>
      </c>
      <c r="DA36" s="640"/>
      <c r="DB36" s="640"/>
      <c r="DC36" s="641"/>
      <c r="DD36" s="613">
        <v>1245559</v>
      </c>
      <c r="DE36" s="389"/>
      <c r="DF36" s="389"/>
      <c r="DG36" s="389"/>
      <c r="DH36" s="389"/>
      <c r="DI36" s="389"/>
      <c r="DJ36" s="389"/>
      <c r="DK36" s="609"/>
      <c r="DL36" s="613">
        <v>942036</v>
      </c>
      <c r="DM36" s="389"/>
      <c r="DN36" s="389"/>
      <c r="DO36" s="389"/>
      <c r="DP36" s="389"/>
      <c r="DQ36" s="389"/>
      <c r="DR36" s="389"/>
      <c r="DS36" s="389"/>
      <c r="DT36" s="389"/>
      <c r="DU36" s="389"/>
      <c r="DV36" s="609"/>
      <c r="DW36" s="618">
        <v>9.1</v>
      </c>
      <c r="DX36" s="640"/>
      <c r="DY36" s="640"/>
      <c r="DZ36" s="640"/>
      <c r="EA36" s="640"/>
      <c r="EB36" s="640"/>
      <c r="EC36" s="642"/>
    </row>
    <row r="37" spans="2:133" ht="11.25" customHeight="1" x14ac:dyDescent="0.2">
      <c r="B37" s="615" t="s">
        <v>383</v>
      </c>
      <c r="C37" s="616"/>
      <c r="D37" s="616"/>
      <c r="E37" s="616"/>
      <c r="F37" s="616"/>
      <c r="G37" s="616"/>
      <c r="H37" s="616"/>
      <c r="I37" s="616"/>
      <c r="J37" s="616"/>
      <c r="K37" s="616"/>
      <c r="L37" s="616"/>
      <c r="M37" s="616"/>
      <c r="N37" s="616"/>
      <c r="O37" s="616"/>
      <c r="P37" s="616"/>
      <c r="Q37" s="617"/>
      <c r="R37" s="608">
        <v>834775</v>
      </c>
      <c r="S37" s="389"/>
      <c r="T37" s="389"/>
      <c r="U37" s="389"/>
      <c r="V37" s="389"/>
      <c r="W37" s="389"/>
      <c r="X37" s="389"/>
      <c r="Y37" s="609"/>
      <c r="Z37" s="610">
        <v>4.4000000000000004</v>
      </c>
      <c r="AA37" s="610"/>
      <c r="AB37" s="610"/>
      <c r="AC37" s="610"/>
      <c r="AD37" s="611" t="s">
        <v>208</v>
      </c>
      <c r="AE37" s="611"/>
      <c r="AF37" s="611"/>
      <c r="AG37" s="611"/>
      <c r="AH37" s="611"/>
      <c r="AI37" s="611"/>
      <c r="AJ37" s="611"/>
      <c r="AK37" s="611"/>
      <c r="AL37" s="618" t="s">
        <v>208</v>
      </c>
      <c r="AM37" s="395"/>
      <c r="AN37" s="395"/>
      <c r="AO37" s="619"/>
      <c r="AQ37" s="663" t="s">
        <v>414</v>
      </c>
      <c r="AR37" s="392"/>
      <c r="AS37" s="392"/>
      <c r="AT37" s="392"/>
      <c r="AU37" s="392"/>
      <c r="AV37" s="392"/>
      <c r="AW37" s="392"/>
      <c r="AX37" s="392"/>
      <c r="AY37" s="664"/>
      <c r="AZ37" s="608">
        <v>569915</v>
      </c>
      <c r="BA37" s="389"/>
      <c r="BB37" s="389"/>
      <c r="BC37" s="389"/>
      <c r="BD37" s="638"/>
      <c r="BE37" s="638"/>
      <c r="BF37" s="651"/>
      <c r="BG37" s="615" t="s">
        <v>416</v>
      </c>
      <c r="BH37" s="616"/>
      <c r="BI37" s="616"/>
      <c r="BJ37" s="616"/>
      <c r="BK37" s="616"/>
      <c r="BL37" s="616"/>
      <c r="BM37" s="616"/>
      <c r="BN37" s="616"/>
      <c r="BO37" s="616"/>
      <c r="BP37" s="616"/>
      <c r="BQ37" s="616"/>
      <c r="BR37" s="616"/>
      <c r="BS37" s="616"/>
      <c r="BT37" s="616"/>
      <c r="BU37" s="617"/>
      <c r="BV37" s="608">
        <v>29271</v>
      </c>
      <c r="BW37" s="389"/>
      <c r="BX37" s="389"/>
      <c r="BY37" s="389"/>
      <c r="BZ37" s="389"/>
      <c r="CA37" s="389"/>
      <c r="CB37" s="614"/>
      <c r="CD37" s="615" t="s">
        <v>166</v>
      </c>
      <c r="CE37" s="616"/>
      <c r="CF37" s="616"/>
      <c r="CG37" s="616"/>
      <c r="CH37" s="616"/>
      <c r="CI37" s="616"/>
      <c r="CJ37" s="616"/>
      <c r="CK37" s="616"/>
      <c r="CL37" s="616"/>
      <c r="CM37" s="616"/>
      <c r="CN37" s="616"/>
      <c r="CO37" s="616"/>
      <c r="CP37" s="616"/>
      <c r="CQ37" s="617"/>
      <c r="CR37" s="608">
        <v>690339</v>
      </c>
      <c r="CS37" s="638"/>
      <c r="CT37" s="638"/>
      <c r="CU37" s="638"/>
      <c r="CV37" s="638"/>
      <c r="CW37" s="638"/>
      <c r="CX37" s="638"/>
      <c r="CY37" s="639"/>
      <c r="CZ37" s="618">
        <v>3.8</v>
      </c>
      <c r="DA37" s="640"/>
      <c r="DB37" s="640"/>
      <c r="DC37" s="641"/>
      <c r="DD37" s="613">
        <v>690339</v>
      </c>
      <c r="DE37" s="638"/>
      <c r="DF37" s="638"/>
      <c r="DG37" s="638"/>
      <c r="DH37" s="638"/>
      <c r="DI37" s="638"/>
      <c r="DJ37" s="638"/>
      <c r="DK37" s="639"/>
      <c r="DL37" s="613">
        <v>560131</v>
      </c>
      <c r="DM37" s="638"/>
      <c r="DN37" s="638"/>
      <c r="DO37" s="638"/>
      <c r="DP37" s="638"/>
      <c r="DQ37" s="638"/>
      <c r="DR37" s="638"/>
      <c r="DS37" s="638"/>
      <c r="DT37" s="638"/>
      <c r="DU37" s="638"/>
      <c r="DV37" s="639"/>
      <c r="DW37" s="618">
        <v>5.4</v>
      </c>
      <c r="DX37" s="640"/>
      <c r="DY37" s="640"/>
      <c r="DZ37" s="640"/>
      <c r="EA37" s="640"/>
      <c r="EB37" s="640"/>
      <c r="EC37" s="642"/>
    </row>
    <row r="38" spans="2:133" ht="11.25" customHeight="1" x14ac:dyDescent="0.2">
      <c r="B38" s="615" t="s">
        <v>404</v>
      </c>
      <c r="C38" s="616"/>
      <c r="D38" s="616"/>
      <c r="E38" s="616"/>
      <c r="F38" s="616"/>
      <c r="G38" s="616"/>
      <c r="H38" s="616"/>
      <c r="I38" s="616"/>
      <c r="J38" s="616"/>
      <c r="K38" s="616"/>
      <c r="L38" s="616"/>
      <c r="M38" s="616"/>
      <c r="N38" s="616"/>
      <c r="O38" s="616"/>
      <c r="P38" s="616"/>
      <c r="Q38" s="617"/>
      <c r="R38" s="608">
        <v>329231</v>
      </c>
      <c r="S38" s="389"/>
      <c r="T38" s="389"/>
      <c r="U38" s="389"/>
      <c r="V38" s="389"/>
      <c r="W38" s="389"/>
      <c r="X38" s="389"/>
      <c r="Y38" s="609"/>
      <c r="Z38" s="610">
        <v>1.7</v>
      </c>
      <c r="AA38" s="610"/>
      <c r="AB38" s="610"/>
      <c r="AC38" s="610"/>
      <c r="AD38" s="611">
        <v>871</v>
      </c>
      <c r="AE38" s="611"/>
      <c r="AF38" s="611"/>
      <c r="AG38" s="611"/>
      <c r="AH38" s="611"/>
      <c r="AI38" s="611"/>
      <c r="AJ38" s="611"/>
      <c r="AK38" s="611"/>
      <c r="AL38" s="618">
        <v>0</v>
      </c>
      <c r="AM38" s="395"/>
      <c r="AN38" s="395"/>
      <c r="AO38" s="619"/>
      <c r="AQ38" s="663" t="s">
        <v>315</v>
      </c>
      <c r="AR38" s="392"/>
      <c r="AS38" s="392"/>
      <c r="AT38" s="392"/>
      <c r="AU38" s="392"/>
      <c r="AV38" s="392"/>
      <c r="AW38" s="392"/>
      <c r="AX38" s="392"/>
      <c r="AY38" s="664"/>
      <c r="AZ38" s="608">
        <v>65154</v>
      </c>
      <c r="BA38" s="389"/>
      <c r="BB38" s="389"/>
      <c r="BC38" s="389"/>
      <c r="BD38" s="638"/>
      <c r="BE38" s="638"/>
      <c r="BF38" s="651"/>
      <c r="BG38" s="615" t="s">
        <v>417</v>
      </c>
      <c r="BH38" s="616"/>
      <c r="BI38" s="616"/>
      <c r="BJ38" s="616"/>
      <c r="BK38" s="616"/>
      <c r="BL38" s="616"/>
      <c r="BM38" s="616"/>
      <c r="BN38" s="616"/>
      <c r="BO38" s="616"/>
      <c r="BP38" s="616"/>
      <c r="BQ38" s="616"/>
      <c r="BR38" s="616"/>
      <c r="BS38" s="616"/>
      <c r="BT38" s="616"/>
      <c r="BU38" s="617"/>
      <c r="BV38" s="608">
        <v>4190</v>
      </c>
      <c r="BW38" s="389"/>
      <c r="BX38" s="389"/>
      <c r="BY38" s="389"/>
      <c r="BZ38" s="389"/>
      <c r="CA38" s="389"/>
      <c r="CB38" s="614"/>
      <c r="CD38" s="615" t="s">
        <v>418</v>
      </c>
      <c r="CE38" s="616"/>
      <c r="CF38" s="616"/>
      <c r="CG38" s="616"/>
      <c r="CH38" s="616"/>
      <c r="CI38" s="616"/>
      <c r="CJ38" s="616"/>
      <c r="CK38" s="616"/>
      <c r="CL38" s="616"/>
      <c r="CM38" s="616"/>
      <c r="CN38" s="616"/>
      <c r="CO38" s="616"/>
      <c r="CP38" s="616"/>
      <c r="CQ38" s="617"/>
      <c r="CR38" s="608">
        <v>2025763</v>
      </c>
      <c r="CS38" s="389"/>
      <c r="CT38" s="389"/>
      <c r="CU38" s="389"/>
      <c r="CV38" s="389"/>
      <c r="CW38" s="389"/>
      <c r="CX38" s="389"/>
      <c r="CY38" s="609"/>
      <c r="CZ38" s="618">
        <v>11.2</v>
      </c>
      <c r="DA38" s="640"/>
      <c r="DB38" s="640"/>
      <c r="DC38" s="641"/>
      <c r="DD38" s="613">
        <v>1810287</v>
      </c>
      <c r="DE38" s="389"/>
      <c r="DF38" s="389"/>
      <c r="DG38" s="389"/>
      <c r="DH38" s="389"/>
      <c r="DI38" s="389"/>
      <c r="DJ38" s="389"/>
      <c r="DK38" s="609"/>
      <c r="DL38" s="613">
        <v>1636680</v>
      </c>
      <c r="DM38" s="389"/>
      <c r="DN38" s="389"/>
      <c r="DO38" s="389"/>
      <c r="DP38" s="389"/>
      <c r="DQ38" s="389"/>
      <c r="DR38" s="389"/>
      <c r="DS38" s="389"/>
      <c r="DT38" s="389"/>
      <c r="DU38" s="389"/>
      <c r="DV38" s="609"/>
      <c r="DW38" s="618">
        <v>15.9</v>
      </c>
      <c r="DX38" s="640"/>
      <c r="DY38" s="640"/>
      <c r="DZ38" s="640"/>
      <c r="EA38" s="640"/>
      <c r="EB38" s="640"/>
      <c r="EC38" s="642"/>
    </row>
    <row r="39" spans="2:133" ht="11.25" customHeight="1" x14ac:dyDescent="0.2">
      <c r="B39" s="615" t="s">
        <v>419</v>
      </c>
      <c r="C39" s="616"/>
      <c r="D39" s="616"/>
      <c r="E39" s="616"/>
      <c r="F39" s="616"/>
      <c r="G39" s="616"/>
      <c r="H39" s="616"/>
      <c r="I39" s="616"/>
      <c r="J39" s="616"/>
      <c r="K39" s="616"/>
      <c r="L39" s="616"/>
      <c r="M39" s="616"/>
      <c r="N39" s="616"/>
      <c r="O39" s="616"/>
      <c r="P39" s="616"/>
      <c r="Q39" s="617"/>
      <c r="R39" s="608">
        <v>1266500</v>
      </c>
      <c r="S39" s="389"/>
      <c r="T39" s="389"/>
      <c r="U39" s="389"/>
      <c r="V39" s="389"/>
      <c r="W39" s="389"/>
      <c r="X39" s="389"/>
      <c r="Y39" s="609"/>
      <c r="Z39" s="610">
        <v>6.7</v>
      </c>
      <c r="AA39" s="610"/>
      <c r="AB39" s="610"/>
      <c r="AC39" s="610"/>
      <c r="AD39" s="611" t="s">
        <v>208</v>
      </c>
      <c r="AE39" s="611"/>
      <c r="AF39" s="611"/>
      <c r="AG39" s="611"/>
      <c r="AH39" s="611"/>
      <c r="AI39" s="611"/>
      <c r="AJ39" s="611"/>
      <c r="AK39" s="611"/>
      <c r="AL39" s="618" t="s">
        <v>208</v>
      </c>
      <c r="AM39" s="395"/>
      <c r="AN39" s="395"/>
      <c r="AO39" s="619"/>
      <c r="AQ39" s="663" t="s">
        <v>421</v>
      </c>
      <c r="AR39" s="392"/>
      <c r="AS39" s="392"/>
      <c r="AT39" s="392"/>
      <c r="AU39" s="392"/>
      <c r="AV39" s="392"/>
      <c r="AW39" s="392"/>
      <c r="AX39" s="392"/>
      <c r="AY39" s="664"/>
      <c r="AZ39" s="608">
        <v>50333</v>
      </c>
      <c r="BA39" s="389"/>
      <c r="BB39" s="389"/>
      <c r="BC39" s="389"/>
      <c r="BD39" s="638"/>
      <c r="BE39" s="638"/>
      <c r="BF39" s="651"/>
      <c r="BG39" s="615" t="s">
        <v>344</v>
      </c>
      <c r="BH39" s="616"/>
      <c r="BI39" s="616"/>
      <c r="BJ39" s="616"/>
      <c r="BK39" s="616"/>
      <c r="BL39" s="616"/>
      <c r="BM39" s="616"/>
      <c r="BN39" s="616"/>
      <c r="BO39" s="616"/>
      <c r="BP39" s="616"/>
      <c r="BQ39" s="616"/>
      <c r="BR39" s="616"/>
      <c r="BS39" s="616"/>
      <c r="BT39" s="616"/>
      <c r="BU39" s="617"/>
      <c r="BV39" s="608">
        <v>6756</v>
      </c>
      <c r="BW39" s="389"/>
      <c r="BX39" s="389"/>
      <c r="BY39" s="389"/>
      <c r="BZ39" s="389"/>
      <c r="CA39" s="389"/>
      <c r="CB39" s="614"/>
      <c r="CD39" s="615" t="s">
        <v>425</v>
      </c>
      <c r="CE39" s="616"/>
      <c r="CF39" s="616"/>
      <c r="CG39" s="616"/>
      <c r="CH39" s="616"/>
      <c r="CI39" s="616"/>
      <c r="CJ39" s="616"/>
      <c r="CK39" s="616"/>
      <c r="CL39" s="616"/>
      <c r="CM39" s="616"/>
      <c r="CN39" s="616"/>
      <c r="CO39" s="616"/>
      <c r="CP39" s="616"/>
      <c r="CQ39" s="617"/>
      <c r="CR39" s="608">
        <v>510194</v>
      </c>
      <c r="CS39" s="638"/>
      <c r="CT39" s="638"/>
      <c r="CU39" s="638"/>
      <c r="CV39" s="638"/>
      <c r="CW39" s="638"/>
      <c r="CX39" s="638"/>
      <c r="CY39" s="639"/>
      <c r="CZ39" s="618">
        <v>2.8</v>
      </c>
      <c r="DA39" s="640"/>
      <c r="DB39" s="640"/>
      <c r="DC39" s="641"/>
      <c r="DD39" s="613">
        <v>503912</v>
      </c>
      <c r="DE39" s="638"/>
      <c r="DF39" s="638"/>
      <c r="DG39" s="638"/>
      <c r="DH39" s="638"/>
      <c r="DI39" s="638"/>
      <c r="DJ39" s="638"/>
      <c r="DK39" s="639"/>
      <c r="DL39" s="613" t="s">
        <v>208</v>
      </c>
      <c r="DM39" s="638"/>
      <c r="DN39" s="638"/>
      <c r="DO39" s="638"/>
      <c r="DP39" s="638"/>
      <c r="DQ39" s="638"/>
      <c r="DR39" s="638"/>
      <c r="DS39" s="638"/>
      <c r="DT39" s="638"/>
      <c r="DU39" s="638"/>
      <c r="DV39" s="639"/>
      <c r="DW39" s="618" t="s">
        <v>208</v>
      </c>
      <c r="DX39" s="640"/>
      <c r="DY39" s="640"/>
      <c r="DZ39" s="640"/>
      <c r="EA39" s="640"/>
      <c r="EB39" s="640"/>
      <c r="EC39" s="642"/>
    </row>
    <row r="40" spans="2:133" ht="11.25" customHeight="1" x14ac:dyDescent="0.2">
      <c r="B40" s="615" t="s">
        <v>426</v>
      </c>
      <c r="C40" s="616"/>
      <c r="D40" s="616"/>
      <c r="E40" s="616"/>
      <c r="F40" s="616"/>
      <c r="G40" s="616"/>
      <c r="H40" s="616"/>
      <c r="I40" s="616"/>
      <c r="J40" s="616"/>
      <c r="K40" s="616"/>
      <c r="L40" s="616"/>
      <c r="M40" s="616"/>
      <c r="N40" s="616"/>
      <c r="O40" s="616"/>
      <c r="P40" s="616"/>
      <c r="Q40" s="617"/>
      <c r="R40" s="608" t="s">
        <v>208</v>
      </c>
      <c r="S40" s="389"/>
      <c r="T40" s="389"/>
      <c r="U40" s="389"/>
      <c r="V40" s="389"/>
      <c r="W40" s="389"/>
      <c r="X40" s="389"/>
      <c r="Y40" s="609"/>
      <c r="Z40" s="610" t="s">
        <v>208</v>
      </c>
      <c r="AA40" s="610"/>
      <c r="AB40" s="610"/>
      <c r="AC40" s="610"/>
      <c r="AD40" s="611" t="s">
        <v>208</v>
      </c>
      <c r="AE40" s="611"/>
      <c r="AF40" s="611"/>
      <c r="AG40" s="611"/>
      <c r="AH40" s="611"/>
      <c r="AI40" s="611"/>
      <c r="AJ40" s="611"/>
      <c r="AK40" s="611"/>
      <c r="AL40" s="618" t="s">
        <v>208</v>
      </c>
      <c r="AM40" s="395"/>
      <c r="AN40" s="395"/>
      <c r="AO40" s="619"/>
      <c r="AQ40" s="663" t="s">
        <v>109</v>
      </c>
      <c r="AR40" s="392"/>
      <c r="AS40" s="392"/>
      <c r="AT40" s="392"/>
      <c r="AU40" s="392"/>
      <c r="AV40" s="392"/>
      <c r="AW40" s="392"/>
      <c r="AX40" s="392"/>
      <c r="AY40" s="664"/>
      <c r="AZ40" s="608" t="s">
        <v>208</v>
      </c>
      <c r="BA40" s="389"/>
      <c r="BB40" s="389"/>
      <c r="BC40" s="389"/>
      <c r="BD40" s="638"/>
      <c r="BE40" s="638"/>
      <c r="BF40" s="651"/>
      <c r="BG40" s="692" t="s">
        <v>427</v>
      </c>
      <c r="BH40" s="558"/>
      <c r="BI40" s="558"/>
      <c r="BJ40" s="558"/>
      <c r="BK40" s="558"/>
      <c r="BL40" s="7"/>
      <c r="BM40" s="616" t="s">
        <v>428</v>
      </c>
      <c r="BN40" s="616"/>
      <c r="BO40" s="616"/>
      <c r="BP40" s="616"/>
      <c r="BQ40" s="616"/>
      <c r="BR40" s="616"/>
      <c r="BS40" s="616"/>
      <c r="BT40" s="616"/>
      <c r="BU40" s="617"/>
      <c r="BV40" s="608">
        <v>97</v>
      </c>
      <c r="BW40" s="389"/>
      <c r="BX40" s="389"/>
      <c r="BY40" s="389"/>
      <c r="BZ40" s="389"/>
      <c r="CA40" s="389"/>
      <c r="CB40" s="614"/>
      <c r="CD40" s="615" t="s">
        <v>378</v>
      </c>
      <c r="CE40" s="616"/>
      <c r="CF40" s="616"/>
      <c r="CG40" s="616"/>
      <c r="CH40" s="616"/>
      <c r="CI40" s="616"/>
      <c r="CJ40" s="616"/>
      <c r="CK40" s="616"/>
      <c r="CL40" s="616"/>
      <c r="CM40" s="616"/>
      <c r="CN40" s="616"/>
      <c r="CO40" s="616"/>
      <c r="CP40" s="616"/>
      <c r="CQ40" s="617"/>
      <c r="CR40" s="608">
        <v>157100</v>
      </c>
      <c r="CS40" s="389"/>
      <c r="CT40" s="389"/>
      <c r="CU40" s="389"/>
      <c r="CV40" s="389"/>
      <c r="CW40" s="389"/>
      <c r="CX40" s="389"/>
      <c r="CY40" s="609"/>
      <c r="CZ40" s="618">
        <v>0.9</v>
      </c>
      <c r="DA40" s="640"/>
      <c r="DB40" s="640"/>
      <c r="DC40" s="641"/>
      <c r="DD40" s="613" t="s">
        <v>208</v>
      </c>
      <c r="DE40" s="389"/>
      <c r="DF40" s="389"/>
      <c r="DG40" s="389"/>
      <c r="DH40" s="389"/>
      <c r="DI40" s="389"/>
      <c r="DJ40" s="389"/>
      <c r="DK40" s="609"/>
      <c r="DL40" s="613" t="s">
        <v>208</v>
      </c>
      <c r="DM40" s="389"/>
      <c r="DN40" s="389"/>
      <c r="DO40" s="389"/>
      <c r="DP40" s="389"/>
      <c r="DQ40" s="389"/>
      <c r="DR40" s="389"/>
      <c r="DS40" s="389"/>
      <c r="DT40" s="389"/>
      <c r="DU40" s="389"/>
      <c r="DV40" s="609"/>
      <c r="DW40" s="618" t="s">
        <v>208</v>
      </c>
      <c r="DX40" s="640"/>
      <c r="DY40" s="640"/>
      <c r="DZ40" s="640"/>
      <c r="EA40" s="640"/>
      <c r="EB40" s="640"/>
      <c r="EC40" s="642"/>
    </row>
    <row r="41" spans="2:133" ht="11.25" customHeight="1" x14ac:dyDescent="0.2">
      <c r="B41" s="615" t="s">
        <v>429</v>
      </c>
      <c r="C41" s="616"/>
      <c r="D41" s="616"/>
      <c r="E41" s="616"/>
      <c r="F41" s="616"/>
      <c r="G41" s="616"/>
      <c r="H41" s="616"/>
      <c r="I41" s="616"/>
      <c r="J41" s="616"/>
      <c r="K41" s="616"/>
      <c r="L41" s="616"/>
      <c r="M41" s="616"/>
      <c r="N41" s="616"/>
      <c r="O41" s="616"/>
      <c r="P41" s="616"/>
      <c r="Q41" s="617"/>
      <c r="R41" s="608">
        <v>401300</v>
      </c>
      <c r="S41" s="389"/>
      <c r="T41" s="389"/>
      <c r="U41" s="389"/>
      <c r="V41" s="389"/>
      <c r="W41" s="389"/>
      <c r="X41" s="389"/>
      <c r="Y41" s="609"/>
      <c r="Z41" s="610">
        <v>2.1</v>
      </c>
      <c r="AA41" s="610"/>
      <c r="AB41" s="610"/>
      <c r="AC41" s="610"/>
      <c r="AD41" s="611" t="s">
        <v>208</v>
      </c>
      <c r="AE41" s="611"/>
      <c r="AF41" s="611"/>
      <c r="AG41" s="611"/>
      <c r="AH41" s="611"/>
      <c r="AI41" s="611"/>
      <c r="AJ41" s="611"/>
      <c r="AK41" s="611"/>
      <c r="AL41" s="618" t="s">
        <v>208</v>
      </c>
      <c r="AM41" s="395"/>
      <c r="AN41" s="395"/>
      <c r="AO41" s="619"/>
      <c r="AQ41" s="663" t="s">
        <v>431</v>
      </c>
      <c r="AR41" s="392"/>
      <c r="AS41" s="392"/>
      <c r="AT41" s="392"/>
      <c r="AU41" s="392"/>
      <c r="AV41" s="392"/>
      <c r="AW41" s="392"/>
      <c r="AX41" s="392"/>
      <c r="AY41" s="664"/>
      <c r="AZ41" s="608">
        <v>295100</v>
      </c>
      <c r="BA41" s="389"/>
      <c r="BB41" s="389"/>
      <c r="BC41" s="389"/>
      <c r="BD41" s="638"/>
      <c r="BE41" s="638"/>
      <c r="BF41" s="651"/>
      <c r="BG41" s="692"/>
      <c r="BH41" s="558"/>
      <c r="BI41" s="558"/>
      <c r="BJ41" s="558"/>
      <c r="BK41" s="558"/>
      <c r="BL41" s="7"/>
      <c r="BM41" s="616" t="s">
        <v>349</v>
      </c>
      <c r="BN41" s="616"/>
      <c r="BO41" s="616"/>
      <c r="BP41" s="616"/>
      <c r="BQ41" s="616"/>
      <c r="BR41" s="616"/>
      <c r="BS41" s="616"/>
      <c r="BT41" s="616"/>
      <c r="BU41" s="617"/>
      <c r="BV41" s="608" t="s">
        <v>208</v>
      </c>
      <c r="BW41" s="389"/>
      <c r="BX41" s="389"/>
      <c r="BY41" s="389"/>
      <c r="BZ41" s="389"/>
      <c r="CA41" s="389"/>
      <c r="CB41" s="614"/>
      <c r="CD41" s="615" t="s">
        <v>295</v>
      </c>
      <c r="CE41" s="616"/>
      <c r="CF41" s="616"/>
      <c r="CG41" s="616"/>
      <c r="CH41" s="616"/>
      <c r="CI41" s="616"/>
      <c r="CJ41" s="616"/>
      <c r="CK41" s="616"/>
      <c r="CL41" s="616"/>
      <c r="CM41" s="616"/>
      <c r="CN41" s="616"/>
      <c r="CO41" s="616"/>
      <c r="CP41" s="616"/>
      <c r="CQ41" s="617"/>
      <c r="CR41" s="608" t="s">
        <v>208</v>
      </c>
      <c r="CS41" s="638"/>
      <c r="CT41" s="638"/>
      <c r="CU41" s="638"/>
      <c r="CV41" s="638"/>
      <c r="CW41" s="638"/>
      <c r="CX41" s="638"/>
      <c r="CY41" s="639"/>
      <c r="CZ41" s="618" t="s">
        <v>208</v>
      </c>
      <c r="DA41" s="640"/>
      <c r="DB41" s="640"/>
      <c r="DC41" s="641"/>
      <c r="DD41" s="613" t="s">
        <v>208</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622" t="s">
        <v>430</v>
      </c>
      <c r="C42" s="623"/>
      <c r="D42" s="623"/>
      <c r="E42" s="623"/>
      <c r="F42" s="623"/>
      <c r="G42" s="623"/>
      <c r="H42" s="623"/>
      <c r="I42" s="623"/>
      <c r="J42" s="623"/>
      <c r="K42" s="623"/>
      <c r="L42" s="623"/>
      <c r="M42" s="623"/>
      <c r="N42" s="623"/>
      <c r="O42" s="623"/>
      <c r="P42" s="623"/>
      <c r="Q42" s="624"/>
      <c r="R42" s="671">
        <v>18932875</v>
      </c>
      <c r="S42" s="672"/>
      <c r="T42" s="672"/>
      <c r="U42" s="672"/>
      <c r="V42" s="672"/>
      <c r="W42" s="672"/>
      <c r="X42" s="672"/>
      <c r="Y42" s="673"/>
      <c r="Z42" s="674">
        <v>100</v>
      </c>
      <c r="AA42" s="674"/>
      <c r="AB42" s="674"/>
      <c r="AC42" s="674"/>
      <c r="AD42" s="675">
        <v>9924579</v>
      </c>
      <c r="AE42" s="675"/>
      <c r="AF42" s="675"/>
      <c r="AG42" s="675"/>
      <c r="AH42" s="675"/>
      <c r="AI42" s="675"/>
      <c r="AJ42" s="675"/>
      <c r="AK42" s="675"/>
      <c r="AL42" s="676">
        <v>100</v>
      </c>
      <c r="AM42" s="655"/>
      <c r="AN42" s="655"/>
      <c r="AO42" s="677"/>
      <c r="AQ42" s="678" t="s">
        <v>432</v>
      </c>
      <c r="AR42" s="679"/>
      <c r="AS42" s="679"/>
      <c r="AT42" s="679"/>
      <c r="AU42" s="679"/>
      <c r="AV42" s="679"/>
      <c r="AW42" s="679"/>
      <c r="AX42" s="679"/>
      <c r="AY42" s="680"/>
      <c r="AZ42" s="671">
        <v>1110415</v>
      </c>
      <c r="BA42" s="672"/>
      <c r="BB42" s="672"/>
      <c r="BC42" s="672"/>
      <c r="BD42" s="656"/>
      <c r="BE42" s="656"/>
      <c r="BF42" s="657"/>
      <c r="BG42" s="574"/>
      <c r="BH42" s="575"/>
      <c r="BI42" s="575"/>
      <c r="BJ42" s="575"/>
      <c r="BK42" s="575"/>
      <c r="BL42" s="23"/>
      <c r="BM42" s="623" t="s">
        <v>433</v>
      </c>
      <c r="BN42" s="623"/>
      <c r="BO42" s="623"/>
      <c r="BP42" s="623"/>
      <c r="BQ42" s="623"/>
      <c r="BR42" s="623"/>
      <c r="BS42" s="623"/>
      <c r="BT42" s="623"/>
      <c r="BU42" s="624"/>
      <c r="BV42" s="671">
        <v>363</v>
      </c>
      <c r="BW42" s="672"/>
      <c r="BX42" s="672"/>
      <c r="BY42" s="672"/>
      <c r="BZ42" s="672"/>
      <c r="CA42" s="672"/>
      <c r="CB42" s="681"/>
      <c r="CD42" s="615" t="s">
        <v>286</v>
      </c>
      <c r="CE42" s="616"/>
      <c r="CF42" s="616"/>
      <c r="CG42" s="616"/>
      <c r="CH42" s="616"/>
      <c r="CI42" s="616"/>
      <c r="CJ42" s="616"/>
      <c r="CK42" s="616"/>
      <c r="CL42" s="616"/>
      <c r="CM42" s="616"/>
      <c r="CN42" s="616"/>
      <c r="CO42" s="616"/>
      <c r="CP42" s="616"/>
      <c r="CQ42" s="617"/>
      <c r="CR42" s="608">
        <v>2640209</v>
      </c>
      <c r="CS42" s="389"/>
      <c r="CT42" s="389"/>
      <c r="CU42" s="389"/>
      <c r="CV42" s="389"/>
      <c r="CW42" s="389"/>
      <c r="CX42" s="389"/>
      <c r="CY42" s="609"/>
      <c r="CZ42" s="618">
        <v>14.6</v>
      </c>
      <c r="DA42" s="395"/>
      <c r="DB42" s="395"/>
      <c r="DC42" s="621"/>
      <c r="DD42" s="613">
        <v>435133</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CD43" s="615" t="s">
        <v>86</v>
      </c>
      <c r="CE43" s="616"/>
      <c r="CF43" s="616"/>
      <c r="CG43" s="616"/>
      <c r="CH43" s="616"/>
      <c r="CI43" s="616"/>
      <c r="CJ43" s="616"/>
      <c r="CK43" s="616"/>
      <c r="CL43" s="616"/>
      <c r="CM43" s="616"/>
      <c r="CN43" s="616"/>
      <c r="CO43" s="616"/>
      <c r="CP43" s="616"/>
      <c r="CQ43" s="617"/>
      <c r="CR43" s="608">
        <v>24224</v>
      </c>
      <c r="CS43" s="638"/>
      <c r="CT43" s="638"/>
      <c r="CU43" s="638"/>
      <c r="CV43" s="638"/>
      <c r="CW43" s="638"/>
      <c r="CX43" s="638"/>
      <c r="CY43" s="639"/>
      <c r="CZ43" s="618">
        <v>0.1</v>
      </c>
      <c r="DA43" s="640"/>
      <c r="DB43" s="640"/>
      <c r="DC43" s="641"/>
      <c r="DD43" s="613">
        <v>24224</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579" t="s">
        <v>178</v>
      </c>
      <c r="CE44" s="501"/>
      <c r="CF44" s="615" t="s">
        <v>152</v>
      </c>
      <c r="CG44" s="616"/>
      <c r="CH44" s="616"/>
      <c r="CI44" s="616"/>
      <c r="CJ44" s="616"/>
      <c r="CK44" s="616"/>
      <c r="CL44" s="616"/>
      <c r="CM44" s="616"/>
      <c r="CN44" s="616"/>
      <c r="CO44" s="616"/>
      <c r="CP44" s="616"/>
      <c r="CQ44" s="617"/>
      <c r="CR44" s="608">
        <v>2514043</v>
      </c>
      <c r="CS44" s="389"/>
      <c r="CT44" s="389"/>
      <c r="CU44" s="389"/>
      <c r="CV44" s="389"/>
      <c r="CW44" s="389"/>
      <c r="CX44" s="389"/>
      <c r="CY44" s="609"/>
      <c r="CZ44" s="618">
        <v>13.9</v>
      </c>
      <c r="DA44" s="395"/>
      <c r="DB44" s="395"/>
      <c r="DC44" s="621"/>
      <c r="DD44" s="613">
        <v>431845</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CD45" s="580"/>
      <c r="CE45" s="504"/>
      <c r="CF45" s="615" t="s">
        <v>434</v>
      </c>
      <c r="CG45" s="616"/>
      <c r="CH45" s="616"/>
      <c r="CI45" s="616"/>
      <c r="CJ45" s="616"/>
      <c r="CK45" s="616"/>
      <c r="CL45" s="616"/>
      <c r="CM45" s="616"/>
      <c r="CN45" s="616"/>
      <c r="CO45" s="616"/>
      <c r="CP45" s="616"/>
      <c r="CQ45" s="617"/>
      <c r="CR45" s="608">
        <v>1274124</v>
      </c>
      <c r="CS45" s="638"/>
      <c r="CT45" s="638"/>
      <c r="CU45" s="638"/>
      <c r="CV45" s="638"/>
      <c r="CW45" s="638"/>
      <c r="CX45" s="638"/>
      <c r="CY45" s="639"/>
      <c r="CZ45" s="618">
        <v>7.1</v>
      </c>
      <c r="DA45" s="640"/>
      <c r="DB45" s="640"/>
      <c r="DC45" s="641"/>
      <c r="DD45" s="613">
        <v>115776</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5" t="s">
        <v>435</v>
      </c>
      <c r="CG46" s="616"/>
      <c r="CH46" s="616"/>
      <c r="CI46" s="616"/>
      <c r="CJ46" s="616"/>
      <c r="CK46" s="616"/>
      <c r="CL46" s="616"/>
      <c r="CM46" s="616"/>
      <c r="CN46" s="616"/>
      <c r="CO46" s="616"/>
      <c r="CP46" s="616"/>
      <c r="CQ46" s="617"/>
      <c r="CR46" s="608">
        <v>1118494</v>
      </c>
      <c r="CS46" s="389"/>
      <c r="CT46" s="389"/>
      <c r="CU46" s="389"/>
      <c r="CV46" s="389"/>
      <c r="CW46" s="389"/>
      <c r="CX46" s="389"/>
      <c r="CY46" s="609"/>
      <c r="CZ46" s="618">
        <v>6.2</v>
      </c>
      <c r="DA46" s="395"/>
      <c r="DB46" s="395"/>
      <c r="DC46" s="621"/>
      <c r="DD46" s="613">
        <v>280319</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44" t="s">
        <v>411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5" t="s">
        <v>437</v>
      </c>
      <c r="CG47" s="616"/>
      <c r="CH47" s="616"/>
      <c r="CI47" s="616"/>
      <c r="CJ47" s="616"/>
      <c r="CK47" s="616"/>
      <c r="CL47" s="616"/>
      <c r="CM47" s="616"/>
      <c r="CN47" s="616"/>
      <c r="CO47" s="616"/>
      <c r="CP47" s="616"/>
      <c r="CQ47" s="617"/>
      <c r="CR47" s="608">
        <v>126166</v>
      </c>
      <c r="CS47" s="638"/>
      <c r="CT47" s="638"/>
      <c r="CU47" s="638"/>
      <c r="CV47" s="638"/>
      <c r="CW47" s="638"/>
      <c r="CX47" s="638"/>
      <c r="CY47" s="639"/>
      <c r="CZ47" s="618">
        <v>0.7</v>
      </c>
      <c r="DA47" s="640"/>
      <c r="DB47" s="640"/>
      <c r="DC47" s="641"/>
      <c r="DD47" s="613">
        <v>3288</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ht="11" x14ac:dyDescent="0.2">
      <c r="B48" s="45" t="s">
        <v>274</v>
      </c>
      <c r="CD48" s="581"/>
      <c r="CE48" s="583"/>
      <c r="CF48" s="615" t="s">
        <v>438</v>
      </c>
      <c r="CG48" s="616"/>
      <c r="CH48" s="616"/>
      <c r="CI48" s="616"/>
      <c r="CJ48" s="616"/>
      <c r="CK48" s="616"/>
      <c r="CL48" s="616"/>
      <c r="CM48" s="616"/>
      <c r="CN48" s="616"/>
      <c r="CO48" s="616"/>
      <c r="CP48" s="616"/>
      <c r="CQ48" s="617"/>
      <c r="CR48" s="608" t="s">
        <v>208</v>
      </c>
      <c r="CS48" s="389"/>
      <c r="CT48" s="389"/>
      <c r="CU48" s="389"/>
      <c r="CV48" s="389"/>
      <c r="CW48" s="389"/>
      <c r="CX48" s="389"/>
      <c r="CY48" s="609"/>
      <c r="CZ48" s="618" t="s">
        <v>208</v>
      </c>
      <c r="DA48" s="395"/>
      <c r="DB48" s="395"/>
      <c r="DC48" s="621"/>
      <c r="DD48" s="613" t="s">
        <v>208</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2">
      <c r="CD49" s="622" t="s">
        <v>199</v>
      </c>
      <c r="CE49" s="623"/>
      <c r="CF49" s="623"/>
      <c r="CG49" s="623"/>
      <c r="CH49" s="623"/>
      <c r="CI49" s="623"/>
      <c r="CJ49" s="623"/>
      <c r="CK49" s="623"/>
      <c r="CL49" s="623"/>
      <c r="CM49" s="623"/>
      <c r="CN49" s="623"/>
      <c r="CO49" s="623"/>
      <c r="CP49" s="623"/>
      <c r="CQ49" s="624"/>
      <c r="CR49" s="671">
        <v>18044077</v>
      </c>
      <c r="CS49" s="656"/>
      <c r="CT49" s="656"/>
      <c r="CU49" s="656"/>
      <c r="CV49" s="656"/>
      <c r="CW49" s="656"/>
      <c r="CX49" s="656"/>
      <c r="CY49" s="682"/>
      <c r="CZ49" s="676">
        <v>100</v>
      </c>
      <c r="DA49" s="683"/>
      <c r="DB49" s="683"/>
      <c r="DC49" s="684"/>
      <c r="DD49" s="685">
        <v>11987428</v>
      </c>
      <c r="DE49" s="656"/>
      <c r="DF49" s="656"/>
      <c r="DG49" s="656"/>
      <c r="DH49" s="656"/>
      <c r="DI49" s="656"/>
      <c r="DJ49" s="65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LtAHCq2J2T2SnscmPNrgY8WP6brbTCz1r+wf8QJ2s1Ogh3PT0TetMUr4WLYcE0tW+AnHj94uDACFdWXQ6exaig==" saltValue="1G/nIgUERgeeGVweB/C8V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0" customWidth="1"/>
    <col min="131" max="131" width="1.63281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114</v>
      </c>
      <c r="DK2" s="737"/>
      <c r="DL2" s="737"/>
      <c r="DM2" s="737"/>
      <c r="DN2" s="737"/>
      <c r="DO2" s="738"/>
      <c r="DP2" s="69"/>
      <c r="DQ2" s="736" t="s">
        <v>310</v>
      </c>
      <c r="DR2" s="737"/>
      <c r="DS2" s="737"/>
      <c r="DT2" s="737"/>
      <c r="DU2" s="737"/>
      <c r="DV2" s="737"/>
      <c r="DW2" s="737"/>
      <c r="DX2" s="737"/>
      <c r="DY2" s="737"/>
      <c r="DZ2" s="738"/>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739" t="s">
        <v>212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708" t="s">
        <v>441</v>
      </c>
      <c r="B5" s="709"/>
      <c r="C5" s="709"/>
      <c r="D5" s="709"/>
      <c r="E5" s="709"/>
      <c r="F5" s="709"/>
      <c r="G5" s="709"/>
      <c r="H5" s="709"/>
      <c r="I5" s="709"/>
      <c r="J5" s="709"/>
      <c r="K5" s="709"/>
      <c r="L5" s="709"/>
      <c r="M5" s="709"/>
      <c r="N5" s="709"/>
      <c r="O5" s="709"/>
      <c r="P5" s="710"/>
      <c r="Q5" s="702" t="s">
        <v>187</v>
      </c>
      <c r="R5" s="703"/>
      <c r="S5" s="703"/>
      <c r="T5" s="703"/>
      <c r="U5" s="714"/>
      <c r="V5" s="702" t="s">
        <v>442</v>
      </c>
      <c r="W5" s="703"/>
      <c r="X5" s="703"/>
      <c r="Y5" s="703"/>
      <c r="Z5" s="714"/>
      <c r="AA5" s="702" t="s">
        <v>443</v>
      </c>
      <c r="AB5" s="703"/>
      <c r="AC5" s="703"/>
      <c r="AD5" s="703"/>
      <c r="AE5" s="703"/>
      <c r="AF5" s="971" t="s">
        <v>182</v>
      </c>
      <c r="AG5" s="703"/>
      <c r="AH5" s="703"/>
      <c r="AI5" s="703"/>
      <c r="AJ5" s="704"/>
      <c r="AK5" s="703" t="s">
        <v>444</v>
      </c>
      <c r="AL5" s="703"/>
      <c r="AM5" s="703"/>
      <c r="AN5" s="703"/>
      <c r="AO5" s="714"/>
      <c r="AP5" s="702" t="s">
        <v>134</v>
      </c>
      <c r="AQ5" s="703"/>
      <c r="AR5" s="703"/>
      <c r="AS5" s="703"/>
      <c r="AT5" s="714"/>
      <c r="AU5" s="702" t="s">
        <v>445</v>
      </c>
      <c r="AV5" s="703"/>
      <c r="AW5" s="703"/>
      <c r="AX5" s="703"/>
      <c r="AY5" s="704"/>
      <c r="AZ5" s="72"/>
      <c r="BA5" s="72"/>
      <c r="BB5" s="72"/>
      <c r="BC5" s="72"/>
      <c r="BD5" s="72"/>
      <c r="BE5" s="84"/>
      <c r="BF5" s="84"/>
      <c r="BG5" s="84"/>
      <c r="BH5" s="84"/>
      <c r="BI5" s="84"/>
      <c r="BJ5" s="84"/>
      <c r="BK5" s="84"/>
      <c r="BL5" s="84"/>
      <c r="BM5" s="84"/>
      <c r="BN5" s="84"/>
      <c r="BO5" s="84"/>
      <c r="BP5" s="84"/>
      <c r="BQ5" s="708" t="s">
        <v>446</v>
      </c>
      <c r="BR5" s="709"/>
      <c r="BS5" s="709"/>
      <c r="BT5" s="709"/>
      <c r="BU5" s="709"/>
      <c r="BV5" s="709"/>
      <c r="BW5" s="709"/>
      <c r="BX5" s="709"/>
      <c r="BY5" s="709"/>
      <c r="BZ5" s="709"/>
      <c r="CA5" s="709"/>
      <c r="CB5" s="709"/>
      <c r="CC5" s="709"/>
      <c r="CD5" s="709"/>
      <c r="CE5" s="709"/>
      <c r="CF5" s="709"/>
      <c r="CG5" s="710"/>
      <c r="CH5" s="702" t="s">
        <v>375</v>
      </c>
      <c r="CI5" s="703"/>
      <c r="CJ5" s="703"/>
      <c r="CK5" s="703"/>
      <c r="CL5" s="714"/>
      <c r="CM5" s="702" t="s">
        <v>327</v>
      </c>
      <c r="CN5" s="703"/>
      <c r="CO5" s="703"/>
      <c r="CP5" s="703"/>
      <c r="CQ5" s="714"/>
      <c r="CR5" s="702" t="s">
        <v>253</v>
      </c>
      <c r="CS5" s="703"/>
      <c r="CT5" s="703"/>
      <c r="CU5" s="703"/>
      <c r="CV5" s="714"/>
      <c r="CW5" s="702" t="s">
        <v>58</v>
      </c>
      <c r="CX5" s="703"/>
      <c r="CY5" s="703"/>
      <c r="CZ5" s="703"/>
      <c r="DA5" s="714"/>
      <c r="DB5" s="702" t="s">
        <v>449</v>
      </c>
      <c r="DC5" s="703"/>
      <c r="DD5" s="703"/>
      <c r="DE5" s="703"/>
      <c r="DF5" s="714"/>
      <c r="DG5" s="716" t="s">
        <v>251</v>
      </c>
      <c r="DH5" s="717"/>
      <c r="DI5" s="717"/>
      <c r="DJ5" s="717"/>
      <c r="DK5" s="718"/>
      <c r="DL5" s="716" t="s">
        <v>451</v>
      </c>
      <c r="DM5" s="717"/>
      <c r="DN5" s="717"/>
      <c r="DO5" s="717"/>
      <c r="DP5" s="718"/>
      <c r="DQ5" s="702" t="s">
        <v>453</v>
      </c>
      <c r="DR5" s="703"/>
      <c r="DS5" s="703"/>
      <c r="DT5" s="703"/>
      <c r="DU5" s="714"/>
      <c r="DV5" s="702" t="s">
        <v>445</v>
      </c>
      <c r="DW5" s="703"/>
      <c r="DX5" s="703"/>
      <c r="DY5" s="703"/>
      <c r="DZ5" s="704"/>
      <c r="EA5" s="81"/>
    </row>
    <row r="6" spans="1:131" s="53" customFormat="1" ht="26.25" customHeight="1" x14ac:dyDescent="0.2">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2"/>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2">
      <c r="A7" s="58">
        <v>1</v>
      </c>
      <c r="B7" s="699" t="s">
        <v>454</v>
      </c>
      <c r="C7" s="700"/>
      <c r="D7" s="700"/>
      <c r="E7" s="700"/>
      <c r="F7" s="700"/>
      <c r="G7" s="700"/>
      <c r="H7" s="700"/>
      <c r="I7" s="700"/>
      <c r="J7" s="700"/>
      <c r="K7" s="700"/>
      <c r="L7" s="700"/>
      <c r="M7" s="700"/>
      <c r="N7" s="700"/>
      <c r="O7" s="700"/>
      <c r="P7" s="740"/>
      <c r="Q7" s="741">
        <v>18933</v>
      </c>
      <c r="R7" s="742"/>
      <c r="S7" s="742"/>
      <c r="T7" s="742"/>
      <c r="U7" s="742"/>
      <c r="V7" s="742">
        <v>18044</v>
      </c>
      <c r="W7" s="742"/>
      <c r="X7" s="742"/>
      <c r="Y7" s="742"/>
      <c r="Z7" s="742"/>
      <c r="AA7" s="742">
        <v>889</v>
      </c>
      <c r="AB7" s="742"/>
      <c r="AC7" s="742"/>
      <c r="AD7" s="742"/>
      <c r="AE7" s="743"/>
      <c r="AF7" s="744">
        <v>644</v>
      </c>
      <c r="AG7" s="745"/>
      <c r="AH7" s="745"/>
      <c r="AI7" s="745"/>
      <c r="AJ7" s="746"/>
      <c r="AK7" s="747">
        <v>658</v>
      </c>
      <c r="AL7" s="742"/>
      <c r="AM7" s="742"/>
      <c r="AN7" s="742"/>
      <c r="AO7" s="742"/>
      <c r="AP7" s="742">
        <v>13014</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c r="BS7" s="699" t="s">
        <v>88</v>
      </c>
      <c r="BT7" s="700"/>
      <c r="BU7" s="700"/>
      <c r="BV7" s="700"/>
      <c r="BW7" s="700"/>
      <c r="BX7" s="700"/>
      <c r="BY7" s="700"/>
      <c r="BZ7" s="700"/>
      <c r="CA7" s="700"/>
      <c r="CB7" s="700"/>
      <c r="CC7" s="700"/>
      <c r="CD7" s="700"/>
      <c r="CE7" s="700"/>
      <c r="CF7" s="700"/>
      <c r="CG7" s="740"/>
      <c r="CH7" s="696">
        <v>1659</v>
      </c>
      <c r="CI7" s="697"/>
      <c r="CJ7" s="697"/>
      <c r="CK7" s="697"/>
      <c r="CL7" s="698"/>
      <c r="CM7" s="696">
        <v>73</v>
      </c>
      <c r="CN7" s="697"/>
      <c r="CO7" s="697"/>
      <c r="CP7" s="697"/>
      <c r="CQ7" s="698"/>
      <c r="CR7" s="696">
        <v>50</v>
      </c>
      <c r="CS7" s="697"/>
      <c r="CT7" s="697"/>
      <c r="CU7" s="697"/>
      <c r="CV7" s="698"/>
      <c r="CW7" s="696" t="s">
        <v>208</v>
      </c>
      <c r="CX7" s="697"/>
      <c r="CY7" s="697"/>
      <c r="CZ7" s="697"/>
      <c r="DA7" s="698"/>
      <c r="DB7" s="696" t="s">
        <v>208</v>
      </c>
      <c r="DC7" s="697"/>
      <c r="DD7" s="697"/>
      <c r="DE7" s="697"/>
      <c r="DF7" s="698"/>
      <c r="DG7" s="696" t="s">
        <v>208</v>
      </c>
      <c r="DH7" s="697"/>
      <c r="DI7" s="697"/>
      <c r="DJ7" s="697"/>
      <c r="DK7" s="698"/>
      <c r="DL7" s="696" t="s">
        <v>208</v>
      </c>
      <c r="DM7" s="697"/>
      <c r="DN7" s="697"/>
      <c r="DO7" s="697"/>
      <c r="DP7" s="698"/>
      <c r="DQ7" s="696" t="s">
        <v>208</v>
      </c>
      <c r="DR7" s="697"/>
      <c r="DS7" s="697"/>
      <c r="DT7" s="697"/>
      <c r="DU7" s="698"/>
      <c r="DV7" s="699"/>
      <c r="DW7" s="700"/>
      <c r="DX7" s="700"/>
      <c r="DY7" s="700"/>
      <c r="DZ7" s="701"/>
      <c r="EA7" s="81"/>
    </row>
    <row r="8" spans="1:131" s="53" customFormat="1" ht="26.25" customHeight="1" x14ac:dyDescent="0.2">
      <c r="A8" s="59">
        <v>2</v>
      </c>
      <c r="B8" s="731"/>
      <c r="C8" s="732"/>
      <c r="D8" s="732"/>
      <c r="E8" s="732"/>
      <c r="F8" s="732"/>
      <c r="G8" s="732"/>
      <c r="H8" s="732"/>
      <c r="I8" s="732"/>
      <c r="J8" s="732"/>
      <c r="K8" s="732"/>
      <c r="L8" s="732"/>
      <c r="M8" s="732"/>
      <c r="N8" s="732"/>
      <c r="O8" s="732"/>
      <c r="P8" s="733"/>
      <c r="Q8" s="722"/>
      <c r="R8" s="723"/>
      <c r="S8" s="723"/>
      <c r="T8" s="723"/>
      <c r="U8" s="723"/>
      <c r="V8" s="723"/>
      <c r="W8" s="723"/>
      <c r="X8" s="723"/>
      <c r="Y8" s="723"/>
      <c r="Z8" s="723"/>
      <c r="AA8" s="723"/>
      <c r="AB8" s="723"/>
      <c r="AC8" s="723"/>
      <c r="AD8" s="723"/>
      <c r="AE8" s="724"/>
      <c r="AF8" s="725"/>
      <c r="AG8" s="726"/>
      <c r="AH8" s="726"/>
      <c r="AI8" s="726"/>
      <c r="AJ8" s="727"/>
      <c r="AK8" s="728"/>
      <c r="AL8" s="723"/>
      <c r="AM8" s="723"/>
      <c r="AN8" s="723"/>
      <c r="AO8" s="723"/>
      <c r="AP8" s="723"/>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c r="BS8" s="731" t="s">
        <v>541</v>
      </c>
      <c r="BT8" s="732"/>
      <c r="BU8" s="732"/>
      <c r="BV8" s="732"/>
      <c r="BW8" s="732"/>
      <c r="BX8" s="732"/>
      <c r="BY8" s="732"/>
      <c r="BZ8" s="732"/>
      <c r="CA8" s="732"/>
      <c r="CB8" s="732"/>
      <c r="CC8" s="732"/>
      <c r="CD8" s="732"/>
      <c r="CE8" s="732"/>
      <c r="CF8" s="732"/>
      <c r="CG8" s="733"/>
      <c r="CH8" s="734" t="s">
        <v>208</v>
      </c>
      <c r="CI8" s="726"/>
      <c r="CJ8" s="726"/>
      <c r="CK8" s="726"/>
      <c r="CL8" s="735"/>
      <c r="CM8" s="734">
        <v>33</v>
      </c>
      <c r="CN8" s="726"/>
      <c r="CO8" s="726"/>
      <c r="CP8" s="726"/>
      <c r="CQ8" s="735"/>
      <c r="CR8" s="734">
        <v>5</v>
      </c>
      <c r="CS8" s="726"/>
      <c r="CT8" s="726"/>
      <c r="CU8" s="726"/>
      <c r="CV8" s="735"/>
      <c r="CW8" s="734" t="s">
        <v>208</v>
      </c>
      <c r="CX8" s="726"/>
      <c r="CY8" s="726"/>
      <c r="CZ8" s="726"/>
      <c r="DA8" s="735"/>
      <c r="DB8" s="734" t="s">
        <v>208</v>
      </c>
      <c r="DC8" s="726"/>
      <c r="DD8" s="726"/>
      <c r="DE8" s="726"/>
      <c r="DF8" s="735"/>
      <c r="DG8" s="734" t="s">
        <v>208</v>
      </c>
      <c r="DH8" s="726"/>
      <c r="DI8" s="726"/>
      <c r="DJ8" s="726"/>
      <c r="DK8" s="735"/>
      <c r="DL8" s="734" t="s">
        <v>208</v>
      </c>
      <c r="DM8" s="726"/>
      <c r="DN8" s="726"/>
      <c r="DO8" s="726"/>
      <c r="DP8" s="735"/>
      <c r="DQ8" s="734">
        <v>550</v>
      </c>
      <c r="DR8" s="726"/>
      <c r="DS8" s="726"/>
      <c r="DT8" s="726"/>
      <c r="DU8" s="735"/>
      <c r="DV8" s="731"/>
      <c r="DW8" s="732"/>
      <c r="DX8" s="732"/>
      <c r="DY8" s="732"/>
      <c r="DZ8" s="750"/>
      <c r="EA8" s="81"/>
    </row>
    <row r="9" spans="1:131" s="53" customFormat="1" ht="26.25" customHeight="1" x14ac:dyDescent="0.2">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t="s">
        <v>515</v>
      </c>
      <c r="BT9" s="732"/>
      <c r="BU9" s="732"/>
      <c r="BV9" s="732"/>
      <c r="BW9" s="732"/>
      <c r="BX9" s="732"/>
      <c r="BY9" s="732"/>
      <c r="BZ9" s="732"/>
      <c r="CA9" s="732"/>
      <c r="CB9" s="732"/>
      <c r="CC9" s="732"/>
      <c r="CD9" s="732"/>
      <c r="CE9" s="732"/>
      <c r="CF9" s="732"/>
      <c r="CG9" s="733"/>
      <c r="CH9" s="734">
        <v>2</v>
      </c>
      <c r="CI9" s="726"/>
      <c r="CJ9" s="726"/>
      <c r="CK9" s="726"/>
      <c r="CL9" s="735"/>
      <c r="CM9" s="734">
        <v>23</v>
      </c>
      <c r="CN9" s="726"/>
      <c r="CO9" s="726"/>
      <c r="CP9" s="726"/>
      <c r="CQ9" s="735"/>
      <c r="CR9" s="734">
        <v>16</v>
      </c>
      <c r="CS9" s="726"/>
      <c r="CT9" s="726"/>
      <c r="CU9" s="726"/>
      <c r="CV9" s="735"/>
      <c r="CW9" s="734" t="s">
        <v>208</v>
      </c>
      <c r="CX9" s="726"/>
      <c r="CY9" s="726"/>
      <c r="CZ9" s="726"/>
      <c r="DA9" s="735"/>
      <c r="DB9" s="734" t="s">
        <v>208</v>
      </c>
      <c r="DC9" s="726"/>
      <c r="DD9" s="726"/>
      <c r="DE9" s="726"/>
      <c r="DF9" s="735"/>
      <c r="DG9" s="734" t="s">
        <v>208</v>
      </c>
      <c r="DH9" s="726"/>
      <c r="DI9" s="726"/>
      <c r="DJ9" s="726"/>
      <c r="DK9" s="735"/>
      <c r="DL9" s="734" t="s">
        <v>208</v>
      </c>
      <c r="DM9" s="726"/>
      <c r="DN9" s="726"/>
      <c r="DO9" s="726"/>
      <c r="DP9" s="735"/>
      <c r="DQ9" s="734" t="s">
        <v>208</v>
      </c>
      <c r="DR9" s="726"/>
      <c r="DS9" s="726"/>
      <c r="DT9" s="726"/>
      <c r="DU9" s="735"/>
      <c r="DV9" s="731"/>
      <c r="DW9" s="732"/>
      <c r="DX9" s="732"/>
      <c r="DY9" s="732"/>
      <c r="DZ9" s="750"/>
      <c r="EA9" s="81"/>
    </row>
    <row r="10" spans="1:131" s="53" customFormat="1" ht="26.25" customHeight="1" x14ac:dyDescent="0.2">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t="s">
        <v>191</v>
      </c>
      <c r="BT10" s="732"/>
      <c r="BU10" s="732"/>
      <c r="BV10" s="732"/>
      <c r="BW10" s="732"/>
      <c r="BX10" s="732"/>
      <c r="BY10" s="732"/>
      <c r="BZ10" s="732"/>
      <c r="CA10" s="732"/>
      <c r="CB10" s="732"/>
      <c r="CC10" s="732"/>
      <c r="CD10" s="732"/>
      <c r="CE10" s="732"/>
      <c r="CF10" s="732"/>
      <c r="CG10" s="733"/>
      <c r="CH10" s="734">
        <v>3</v>
      </c>
      <c r="CI10" s="726"/>
      <c r="CJ10" s="726"/>
      <c r="CK10" s="726"/>
      <c r="CL10" s="735"/>
      <c r="CM10" s="734">
        <v>39</v>
      </c>
      <c r="CN10" s="726"/>
      <c r="CO10" s="726"/>
      <c r="CP10" s="726"/>
      <c r="CQ10" s="735"/>
      <c r="CR10" s="734">
        <v>22</v>
      </c>
      <c r="CS10" s="726"/>
      <c r="CT10" s="726"/>
      <c r="CU10" s="726"/>
      <c r="CV10" s="735"/>
      <c r="CW10" s="734" t="s">
        <v>208</v>
      </c>
      <c r="CX10" s="726"/>
      <c r="CY10" s="726"/>
      <c r="CZ10" s="726"/>
      <c r="DA10" s="735"/>
      <c r="DB10" s="734" t="s">
        <v>208</v>
      </c>
      <c r="DC10" s="726"/>
      <c r="DD10" s="726"/>
      <c r="DE10" s="726"/>
      <c r="DF10" s="735"/>
      <c r="DG10" s="734" t="s">
        <v>208</v>
      </c>
      <c r="DH10" s="726"/>
      <c r="DI10" s="726"/>
      <c r="DJ10" s="726"/>
      <c r="DK10" s="735"/>
      <c r="DL10" s="734" t="s">
        <v>208</v>
      </c>
      <c r="DM10" s="726"/>
      <c r="DN10" s="726"/>
      <c r="DO10" s="726"/>
      <c r="DP10" s="735"/>
      <c r="DQ10" s="734" t="s">
        <v>208</v>
      </c>
      <c r="DR10" s="726"/>
      <c r="DS10" s="726"/>
      <c r="DT10" s="726"/>
      <c r="DU10" s="735"/>
      <c r="DV10" s="731"/>
      <c r="DW10" s="732"/>
      <c r="DX10" s="732"/>
      <c r="DY10" s="732"/>
      <c r="DZ10" s="750"/>
      <c r="EA10" s="81"/>
    </row>
    <row r="11" spans="1:131" s="53" customFormat="1" ht="26.25" customHeight="1" x14ac:dyDescent="0.2">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t="s">
        <v>542</v>
      </c>
      <c r="BT11" s="732"/>
      <c r="BU11" s="732"/>
      <c r="BV11" s="732"/>
      <c r="BW11" s="732"/>
      <c r="BX11" s="732"/>
      <c r="BY11" s="732"/>
      <c r="BZ11" s="732"/>
      <c r="CA11" s="732"/>
      <c r="CB11" s="732"/>
      <c r="CC11" s="732"/>
      <c r="CD11" s="732"/>
      <c r="CE11" s="732"/>
      <c r="CF11" s="732"/>
      <c r="CG11" s="733"/>
      <c r="CH11" s="734">
        <v>3</v>
      </c>
      <c r="CI11" s="726"/>
      <c r="CJ11" s="726"/>
      <c r="CK11" s="726"/>
      <c r="CL11" s="735"/>
      <c r="CM11" s="734">
        <v>12</v>
      </c>
      <c r="CN11" s="726"/>
      <c r="CO11" s="726"/>
      <c r="CP11" s="726"/>
      <c r="CQ11" s="735"/>
      <c r="CR11" s="734">
        <v>3</v>
      </c>
      <c r="CS11" s="726"/>
      <c r="CT11" s="726"/>
      <c r="CU11" s="726"/>
      <c r="CV11" s="735"/>
      <c r="CW11" s="734">
        <v>35</v>
      </c>
      <c r="CX11" s="726"/>
      <c r="CY11" s="726"/>
      <c r="CZ11" s="726"/>
      <c r="DA11" s="735"/>
      <c r="DB11" s="734" t="s">
        <v>208</v>
      </c>
      <c r="DC11" s="726"/>
      <c r="DD11" s="726"/>
      <c r="DE11" s="726"/>
      <c r="DF11" s="735"/>
      <c r="DG11" s="734" t="s">
        <v>208</v>
      </c>
      <c r="DH11" s="726"/>
      <c r="DI11" s="726"/>
      <c r="DJ11" s="726"/>
      <c r="DK11" s="735"/>
      <c r="DL11" s="734" t="s">
        <v>208</v>
      </c>
      <c r="DM11" s="726"/>
      <c r="DN11" s="726"/>
      <c r="DO11" s="726"/>
      <c r="DP11" s="735"/>
      <c r="DQ11" s="734" t="s">
        <v>208</v>
      </c>
      <c r="DR11" s="726"/>
      <c r="DS11" s="726"/>
      <c r="DT11" s="726"/>
      <c r="DU11" s="735"/>
      <c r="DV11" s="731"/>
      <c r="DW11" s="732"/>
      <c r="DX11" s="732"/>
      <c r="DY11" s="732"/>
      <c r="DZ11" s="750"/>
      <c r="EA11" s="81"/>
    </row>
    <row r="12" spans="1:131" s="53" customFormat="1" ht="26.25" customHeight="1" x14ac:dyDescent="0.2">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c r="BS12" s="731" t="s">
        <v>21</v>
      </c>
      <c r="BT12" s="732"/>
      <c r="BU12" s="732"/>
      <c r="BV12" s="732"/>
      <c r="BW12" s="732"/>
      <c r="BX12" s="732"/>
      <c r="BY12" s="732"/>
      <c r="BZ12" s="732"/>
      <c r="CA12" s="732"/>
      <c r="CB12" s="732"/>
      <c r="CC12" s="732"/>
      <c r="CD12" s="732"/>
      <c r="CE12" s="732"/>
      <c r="CF12" s="732"/>
      <c r="CG12" s="733"/>
      <c r="CH12" s="734" t="s">
        <v>208</v>
      </c>
      <c r="CI12" s="726"/>
      <c r="CJ12" s="726"/>
      <c r="CK12" s="726"/>
      <c r="CL12" s="735"/>
      <c r="CM12" s="734">
        <v>3</v>
      </c>
      <c r="CN12" s="726"/>
      <c r="CO12" s="726"/>
      <c r="CP12" s="726"/>
      <c r="CQ12" s="735"/>
      <c r="CR12" s="734">
        <v>1</v>
      </c>
      <c r="CS12" s="726"/>
      <c r="CT12" s="726"/>
      <c r="CU12" s="726"/>
      <c r="CV12" s="735"/>
      <c r="CW12" s="734" t="s">
        <v>208</v>
      </c>
      <c r="CX12" s="726"/>
      <c r="CY12" s="726"/>
      <c r="CZ12" s="726"/>
      <c r="DA12" s="735"/>
      <c r="DB12" s="734" t="s">
        <v>208</v>
      </c>
      <c r="DC12" s="726"/>
      <c r="DD12" s="726"/>
      <c r="DE12" s="726"/>
      <c r="DF12" s="735"/>
      <c r="DG12" s="734" t="s">
        <v>208</v>
      </c>
      <c r="DH12" s="726"/>
      <c r="DI12" s="726"/>
      <c r="DJ12" s="726"/>
      <c r="DK12" s="735"/>
      <c r="DL12" s="734" t="s">
        <v>208</v>
      </c>
      <c r="DM12" s="726"/>
      <c r="DN12" s="726"/>
      <c r="DO12" s="726"/>
      <c r="DP12" s="735"/>
      <c r="DQ12" s="734" t="s">
        <v>208</v>
      </c>
      <c r="DR12" s="726"/>
      <c r="DS12" s="726"/>
      <c r="DT12" s="726"/>
      <c r="DU12" s="735"/>
      <c r="DV12" s="731"/>
      <c r="DW12" s="732"/>
      <c r="DX12" s="732"/>
      <c r="DY12" s="732"/>
      <c r="DZ12" s="750"/>
      <c r="EA12" s="81"/>
    </row>
    <row r="13" spans="1:131" s="53" customFormat="1" ht="26.25" customHeight="1" x14ac:dyDescent="0.2">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t="s">
        <v>200</v>
      </c>
      <c r="BT13" s="732"/>
      <c r="BU13" s="732"/>
      <c r="BV13" s="732"/>
      <c r="BW13" s="732"/>
      <c r="BX13" s="732"/>
      <c r="BY13" s="732"/>
      <c r="BZ13" s="732"/>
      <c r="CA13" s="732"/>
      <c r="CB13" s="732"/>
      <c r="CC13" s="732"/>
      <c r="CD13" s="732"/>
      <c r="CE13" s="732"/>
      <c r="CF13" s="732"/>
      <c r="CG13" s="733"/>
      <c r="CH13" s="734" t="s">
        <v>208</v>
      </c>
      <c r="CI13" s="726"/>
      <c r="CJ13" s="726"/>
      <c r="CK13" s="726"/>
      <c r="CL13" s="735"/>
      <c r="CM13" s="734">
        <v>3</v>
      </c>
      <c r="CN13" s="726"/>
      <c r="CO13" s="726"/>
      <c r="CP13" s="726"/>
      <c r="CQ13" s="735"/>
      <c r="CR13" s="734">
        <v>3</v>
      </c>
      <c r="CS13" s="726"/>
      <c r="CT13" s="726"/>
      <c r="CU13" s="726"/>
      <c r="CV13" s="735"/>
      <c r="CW13" s="734" t="s">
        <v>208</v>
      </c>
      <c r="CX13" s="726"/>
      <c r="CY13" s="726"/>
      <c r="CZ13" s="726"/>
      <c r="DA13" s="735"/>
      <c r="DB13" s="734" t="s">
        <v>208</v>
      </c>
      <c r="DC13" s="726"/>
      <c r="DD13" s="726"/>
      <c r="DE13" s="726"/>
      <c r="DF13" s="735"/>
      <c r="DG13" s="734" t="s">
        <v>208</v>
      </c>
      <c r="DH13" s="726"/>
      <c r="DI13" s="726"/>
      <c r="DJ13" s="726"/>
      <c r="DK13" s="735"/>
      <c r="DL13" s="734" t="s">
        <v>208</v>
      </c>
      <c r="DM13" s="726"/>
      <c r="DN13" s="726"/>
      <c r="DO13" s="726"/>
      <c r="DP13" s="735"/>
      <c r="DQ13" s="734" t="s">
        <v>208</v>
      </c>
      <c r="DR13" s="726"/>
      <c r="DS13" s="726"/>
      <c r="DT13" s="726"/>
      <c r="DU13" s="735"/>
      <c r="DV13" s="731"/>
      <c r="DW13" s="732"/>
      <c r="DX13" s="732"/>
      <c r="DY13" s="732"/>
      <c r="DZ13" s="750"/>
      <c r="EA13" s="81"/>
    </row>
    <row r="14" spans="1:131" s="53" customFormat="1" ht="26.25" customHeight="1" x14ac:dyDescent="0.2">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c r="BT14" s="732"/>
      <c r="BU14" s="732"/>
      <c r="BV14" s="732"/>
      <c r="BW14" s="732"/>
      <c r="BX14" s="732"/>
      <c r="BY14" s="732"/>
      <c r="BZ14" s="732"/>
      <c r="CA14" s="732"/>
      <c r="CB14" s="732"/>
      <c r="CC14" s="732"/>
      <c r="CD14" s="732"/>
      <c r="CE14" s="732"/>
      <c r="CF14" s="732"/>
      <c r="CG14" s="733"/>
      <c r="CH14" s="734"/>
      <c r="CI14" s="726"/>
      <c r="CJ14" s="726"/>
      <c r="CK14" s="726"/>
      <c r="CL14" s="735"/>
      <c r="CM14" s="734"/>
      <c r="CN14" s="726"/>
      <c r="CO14" s="726"/>
      <c r="CP14" s="726"/>
      <c r="CQ14" s="735"/>
      <c r="CR14" s="734"/>
      <c r="CS14" s="726"/>
      <c r="CT14" s="726"/>
      <c r="CU14" s="726"/>
      <c r="CV14" s="735"/>
      <c r="CW14" s="734"/>
      <c r="CX14" s="726"/>
      <c r="CY14" s="726"/>
      <c r="CZ14" s="726"/>
      <c r="DA14" s="735"/>
      <c r="DB14" s="734"/>
      <c r="DC14" s="726"/>
      <c r="DD14" s="726"/>
      <c r="DE14" s="726"/>
      <c r="DF14" s="735"/>
      <c r="DG14" s="734"/>
      <c r="DH14" s="726"/>
      <c r="DI14" s="726"/>
      <c r="DJ14" s="726"/>
      <c r="DK14" s="735"/>
      <c r="DL14" s="734"/>
      <c r="DM14" s="726"/>
      <c r="DN14" s="726"/>
      <c r="DO14" s="726"/>
      <c r="DP14" s="735"/>
      <c r="DQ14" s="734"/>
      <c r="DR14" s="726"/>
      <c r="DS14" s="726"/>
      <c r="DT14" s="726"/>
      <c r="DU14" s="735"/>
      <c r="DV14" s="731"/>
      <c r="DW14" s="732"/>
      <c r="DX14" s="732"/>
      <c r="DY14" s="732"/>
      <c r="DZ14" s="750"/>
      <c r="EA14" s="81"/>
    </row>
    <row r="15" spans="1:131" s="53" customFormat="1" ht="26.25" customHeight="1" x14ac:dyDescent="0.2">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c r="BT15" s="732"/>
      <c r="BU15" s="732"/>
      <c r="BV15" s="732"/>
      <c r="BW15" s="732"/>
      <c r="BX15" s="732"/>
      <c r="BY15" s="732"/>
      <c r="BZ15" s="732"/>
      <c r="CA15" s="732"/>
      <c r="CB15" s="732"/>
      <c r="CC15" s="732"/>
      <c r="CD15" s="732"/>
      <c r="CE15" s="732"/>
      <c r="CF15" s="732"/>
      <c r="CG15" s="733"/>
      <c r="CH15" s="734"/>
      <c r="CI15" s="726"/>
      <c r="CJ15" s="726"/>
      <c r="CK15" s="726"/>
      <c r="CL15" s="735"/>
      <c r="CM15" s="734"/>
      <c r="CN15" s="726"/>
      <c r="CO15" s="726"/>
      <c r="CP15" s="726"/>
      <c r="CQ15" s="735"/>
      <c r="CR15" s="734"/>
      <c r="CS15" s="726"/>
      <c r="CT15" s="726"/>
      <c r="CU15" s="726"/>
      <c r="CV15" s="735"/>
      <c r="CW15" s="734"/>
      <c r="CX15" s="726"/>
      <c r="CY15" s="726"/>
      <c r="CZ15" s="726"/>
      <c r="DA15" s="735"/>
      <c r="DB15" s="734"/>
      <c r="DC15" s="726"/>
      <c r="DD15" s="726"/>
      <c r="DE15" s="726"/>
      <c r="DF15" s="735"/>
      <c r="DG15" s="734"/>
      <c r="DH15" s="726"/>
      <c r="DI15" s="726"/>
      <c r="DJ15" s="726"/>
      <c r="DK15" s="735"/>
      <c r="DL15" s="734"/>
      <c r="DM15" s="726"/>
      <c r="DN15" s="726"/>
      <c r="DO15" s="726"/>
      <c r="DP15" s="735"/>
      <c r="DQ15" s="734"/>
      <c r="DR15" s="726"/>
      <c r="DS15" s="726"/>
      <c r="DT15" s="726"/>
      <c r="DU15" s="735"/>
      <c r="DV15" s="731"/>
      <c r="DW15" s="732"/>
      <c r="DX15" s="732"/>
      <c r="DY15" s="732"/>
      <c r="DZ15" s="750"/>
      <c r="EA15" s="81"/>
    </row>
    <row r="16" spans="1:131" s="53" customFormat="1" ht="26.25" customHeight="1" x14ac:dyDescent="0.2">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c r="BT16" s="732"/>
      <c r="BU16" s="732"/>
      <c r="BV16" s="732"/>
      <c r="BW16" s="732"/>
      <c r="BX16" s="732"/>
      <c r="BY16" s="732"/>
      <c r="BZ16" s="732"/>
      <c r="CA16" s="732"/>
      <c r="CB16" s="732"/>
      <c r="CC16" s="732"/>
      <c r="CD16" s="732"/>
      <c r="CE16" s="732"/>
      <c r="CF16" s="732"/>
      <c r="CG16" s="733"/>
      <c r="CH16" s="734"/>
      <c r="CI16" s="726"/>
      <c r="CJ16" s="726"/>
      <c r="CK16" s="726"/>
      <c r="CL16" s="735"/>
      <c r="CM16" s="734"/>
      <c r="CN16" s="726"/>
      <c r="CO16" s="726"/>
      <c r="CP16" s="726"/>
      <c r="CQ16" s="735"/>
      <c r="CR16" s="734"/>
      <c r="CS16" s="726"/>
      <c r="CT16" s="726"/>
      <c r="CU16" s="726"/>
      <c r="CV16" s="735"/>
      <c r="CW16" s="734"/>
      <c r="CX16" s="726"/>
      <c r="CY16" s="726"/>
      <c r="CZ16" s="726"/>
      <c r="DA16" s="735"/>
      <c r="DB16" s="734"/>
      <c r="DC16" s="726"/>
      <c r="DD16" s="726"/>
      <c r="DE16" s="726"/>
      <c r="DF16" s="735"/>
      <c r="DG16" s="734"/>
      <c r="DH16" s="726"/>
      <c r="DI16" s="726"/>
      <c r="DJ16" s="726"/>
      <c r="DK16" s="735"/>
      <c r="DL16" s="734"/>
      <c r="DM16" s="726"/>
      <c r="DN16" s="726"/>
      <c r="DO16" s="726"/>
      <c r="DP16" s="735"/>
      <c r="DQ16" s="734"/>
      <c r="DR16" s="726"/>
      <c r="DS16" s="726"/>
      <c r="DT16" s="726"/>
      <c r="DU16" s="735"/>
      <c r="DV16" s="731"/>
      <c r="DW16" s="732"/>
      <c r="DX16" s="732"/>
      <c r="DY16" s="732"/>
      <c r="DZ16" s="750"/>
      <c r="EA16" s="81"/>
    </row>
    <row r="17" spans="1:131" s="53" customFormat="1" ht="26.25" customHeight="1" x14ac:dyDescent="0.2">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c r="BT17" s="732"/>
      <c r="BU17" s="732"/>
      <c r="BV17" s="732"/>
      <c r="BW17" s="732"/>
      <c r="BX17" s="732"/>
      <c r="BY17" s="732"/>
      <c r="BZ17" s="732"/>
      <c r="CA17" s="732"/>
      <c r="CB17" s="732"/>
      <c r="CC17" s="732"/>
      <c r="CD17" s="732"/>
      <c r="CE17" s="732"/>
      <c r="CF17" s="732"/>
      <c r="CG17" s="733"/>
      <c r="CH17" s="734"/>
      <c r="CI17" s="726"/>
      <c r="CJ17" s="726"/>
      <c r="CK17" s="726"/>
      <c r="CL17" s="735"/>
      <c r="CM17" s="734"/>
      <c r="CN17" s="726"/>
      <c r="CO17" s="726"/>
      <c r="CP17" s="726"/>
      <c r="CQ17" s="735"/>
      <c r="CR17" s="734"/>
      <c r="CS17" s="726"/>
      <c r="CT17" s="726"/>
      <c r="CU17" s="726"/>
      <c r="CV17" s="735"/>
      <c r="CW17" s="734"/>
      <c r="CX17" s="726"/>
      <c r="CY17" s="726"/>
      <c r="CZ17" s="726"/>
      <c r="DA17" s="735"/>
      <c r="DB17" s="734"/>
      <c r="DC17" s="726"/>
      <c r="DD17" s="726"/>
      <c r="DE17" s="726"/>
      <c r="DF17" s="735"/>
      <c r="DG17" s="734"/>
      <c r="DH17" s="726"/>
      <c r="DI17" s="726"/>
      <c r="DJ17" s="726"/>
      <c r="DK17" s="735"/>
      <c r="DL17" s="734"/>
      <c r="DM17" s="726"/>
      <c r="DN17" s="726"/>
      <c r="DO17" s="726"/>
      <c r="DP17" s="735"/>
      <c r="DQ17" s="734"/>
      <c r="DR17" s="726"/>
      <c r="DS17" s="726"/>
      <c r="DT17" s="726"/>
      <c r="DU17" s="735"/>
      <c r="DV17" s="731"/>
      <c r="DW17" s="732"/>
      <c r="DX17" s="732"/>
      <c r="DY17" s="732"/>
      <c r="DZ17" s="750"/>
      <c r="EA17" s="81"/>
    </row>
    <row r="18" spans="1:131" s="53" customFormat="1" ht="26.25" customHeight="1" x14ac:dyDescent="0.2">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c r="BT18" s="732"/>
      <c r="BU18" s="732"/>
      <c r="BV18" s="732"/>
      <c r="BW18" s="732"/>
      <c r="BX18" s="732"/>
      <c r="BY18" s="732"/>
      <c r="BZ18" s="732"/>
      <c r="CA18" s="732"/>
      <c r="CB18" s="732"/>
      <c r="CC18" s="732"/>
      <c r="CD18" s="732"/>
      <c r="CE18" s="732"/>
      <c r="CF18" s="732"/>
      <c r="CG18" s="733"/>
      <c r="CH18" s="734"/>
      <c r="CI18" s="726"/>
      <c r="CJ18" s="726"/>
      <c r="CK18" s="726"/>
      <c r="CL18" s="735"/>
      <c r="CM18" s="734"/>
      <c r="CN18" s="726"/>
      <c r="CO18" s="726"/>
      <c r="CP18" s="726"/>
      <c r="CQ18" s="735"/>
      <c r="CR18" s="734"/>
      <c r="CS18" s="726"/>
      <c r="CT18" s="726"/>
      <c r="CU18" s="726"/>
      <c r="CV18" s="735"/>
      <c r="CW18" s="734"/>
      <c r="CX18" s="726"/>
      <c r="CY18" s="726"/>
      <c r="CZ18" s="726"/>
      <c r="DA18" s="735"/>
      <c r="DB18" s="734"/>
      <c r="DC18" s="726"/>
      <c r="DD18" s="726"/>
      <c r="DE18" s="726"/>
      <c r="DF18" s="735"/>
      <c r="DG18" s="734"/>
      <c r="DH18" s="726"/>
      <c r="DI18" s="726"/>
      <c r="DJ18" s="726"/>
      <c r="DK18" s="735"/>
      <c r="DL18" s="734"/>
      <c r="DM18" s="726"/>
      <c r="DN18" s="726"/>
      <c r="DO18" s="726"/>
      <c r="DP18" s="735"/>
      <c r="DQ18" s="734"/>
      <c r="DR18" s="726"/>
      <c r="DS18" s="726"/>
      <c r="DT18" s="726"/>
      <c r="DU18" s="735"/>
      <c r="DV18" s="731"/>
      <c r="DW18" s="732"/>
      <c r="DX18" s="732"/>
      <c r="DY18" s="732"/>
      <c r="DZ18" s="750"/>
      <c r="EA18" s="81"/>
    </row>
    <row r="19" spans="1:131" s="53" customFormat="1" ht="26.25" customHeight="1" x14ac:dyDescent="0.2">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2">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2">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2">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456</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2">
      <c r="A23" s="60" t="s">
        <v>260</v>
      </c>
      <c r="B23" s="751" t="s">
        <v>312</v>
      </c>
      <c r="C23" s="752"/>
      <c r="D23" s="752"/>
      <c r="E23" s="752"/>
      <c r="F23" s="752"/>
      <c r="G23" s="752"/>
      <c r="H23" s="752"/>
      <c r="I23" s="752"/>
      <c r="J23" s="752"/>
      <c r="K23" s="752"/>
      <c r="L23" s="752"/>
      <c r="M23" s="752"/>
      <c r="N23" s="752"/>
      <c r="O23" s="752"/>
      <c r="P23" s="753"/>
      <c r="Q23" s="754">
        <v>18933</v>
      </c>
      <c r="R23" s="755"/>
      <c r="S23" s="755"/>
      <c r="T23" s="755"/>
      <c r="U23" s="755"/>
      <c r="V23" s="755">
        <v>18044</v>
      </c>
      <c r="W23" s="755"/>
      <c r="X23" s="755"/>
      <c r="Y23" s="755"/>
      <c r="Z23" s="755"/>
      <c r="AA23" s="755">
        <v>889</v>
      </c>
      <c r="AB23" s="755"/>
      <c r="AC23" s="755"/>
      <c r="AD23" s="755"/>
      <c r="AE23" s="756"/>
      <c r="AF23" s="757">
        <v>644</v>
      </c>
      <c r="AG23" s="755"/>
      <c r="AH23" s="755"/>
      <c r="AI23" s="755"/>
      <c r="AJ23" s="758"/>
      <c r="AK23" s="759"/>
      <c r="AL23" s="760"/>
      <c r="AM23" s="760"/>
      <c r="AN23" s="760"/>
      <c r="AO23" s="760"/>
      <c r="AP23" s="755">
        <v>13014</v>
      </c>
      <c r="AQ23" s="755"/>
      <c r="AR23" s="755"/>
      <c r="AS23" s="755"/>
      <c r="AT23" s="755"/>
      <c r="AU23" s="761"/>
      <c r="AV23" s="761"/>
      <c r="AW23" s="761"/>
      <c r="AX23" s="761"/>
      <c r="AY23" s="762"/>
      <c r="AZ23" s="763" t="s">
        <v>208</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2">
      <c r="A24" s="774" t="s">
        <v>396</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2">
      <c r="A25" s="739" t="s">
        <v>422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2">
      <c r="A26" s="708" t="s">
        <v>441</v>
      </c>
      <c r="B26" s="709"/>
      <c r="C26" s="709"/>
      <c r="D26" s="709"/>
      <c r="E26" s="709"/>
      <c r="F26" s="709"/>
      <c r="G26" s="709"/>
      <c r="H26" s="709"/>
      <c r="I26" s="709"/>
      <c r="J26" s="709"/>
      <c r="K26" s="709"/>
      <c r="L26" s="709"/>
      <c r="M26" s="709"/>
      <c r="N26" s="709"/>
      <c r="O26" s="709"/>
      <c r="P26" s="710"/>
      <c r="Q26" s="702" t="s">
        <v>458</v>
      </c>
      <c r="R26" s="703"/>
      <c r="S26" s="703"/>
      <c r="T26" s="703"/>
      <c r="U26" s="714"/>
      <c r="V26" s="702" t="s">
        <v>459</v>
      </c>
      <c r="W26" s="703"/>
      <c r="X26" s="703"/>
      <c r="Y26" s="703"/>
      <c r="Z26" s="714"/>
      <c r="AA26" s="702" t="s">
        <v>460</v>
      </c>
      <c r="AB26" s="703"/>
      <c r="AC26" s="703"/>
      <c r="AD26" s="703"/>
      <c r="AE26" s="703"/>
      <c r="AF26" s="973" t="s">
        <v>257</v>
      </c>
      <c r="AG26" s="974"/>
      <c r="AH26" s="974"/>
      <c r="AI26" s="974"/>
      <c r="AJ26" s="975"/>
      <c r="AK26" s="703" t="s">
        <v>398</v>
      </c>
      <c r="AL26" s="703"/>
      <c r="AM26" s="703"/>
      <c r="AN26" s="703"/>
      <c r="AO26" s="714"/>
      <c r="AP26" s="702" t="s">
        <v>367</v>
      </c>
      <c r="AQ26" s="703"/>
      <c r="AR26" s="703"/>
      <c r="AS26" s="703"/>
      <c r="AT26" s="714"/>
      <c r="AU26" s="702" t="s">
        <v>461</v>
      </c>
      <c r="AV26" s="703"/>
      <c r="AW26" s="703"/>
      <c r="AX26" s="703"/>
      <c r="AY26" s="714"/>
      <c r="AZ26" s="702" t="s">
        <v>143</v>
      </c>
      <c r="BA26" s="703"/>
      <c r="BB26" s="703"/>
      <c r="BC26" s="703"/>
      <c r="BD26" s="714"/>
      <c r="BE26" s="702" t="s">
        <v>445</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2">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6"/>
      <c r="AG27" s="977"/>
      <c r="AH27" s="977"/>
      <c r="AI27" s="977"/>
      <c r="AJ27" s="978"/>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2">
      <c r="A28" s="61">
        <v>1</v>
      </c>
      <c r="B28" s="699" t="s">
        <v>462</v>
      </c>
      <c r="C28" s="700"/>
      <c r="D28" s="700"/>
      <c r="E28" s="700"/>
      <c r="F28" s="700"/>
      <c r="G28" s="700"/>
      <c r="H28" s="700"/>
      <c r="I28" s="700"/>
      <c r="J28" s="700"/>
      <c r="K28" s="700"/>
      <c r="L28" s="700"/>
      <c r="M28" s="700"/>
      <c r="N28" s="700"/>
      <c r="O28" s="700"/>
      <c r="P28" s="740"/>
      <c r="Q28" s="776">
        <v>3697</v>
      </c>
      <c r="R28" s="777"/>
      <c r="S28" s="777"/>
      <c r="T28" s="777"/>
      <c r="U28" s="777"/>
      <c r="V28" s="777">
        <v>3643</v>
      </c>
      <c r="W28" s="777"/>
      <c r="X28" s="777"/>
      <c r="Y28" s="777"/>
      <c r="Z28" s="777"/>
      <c r="AA28" s="777">
        <v>54</v>
      </c>
      <c r="AB28" s="777"/>
      <c r="AC28" s="777"/>
      <c r="AD28" s="777"/>
      <c r="AE28" s="778"/>
      <c r="AF28" s="779">
        <v>54</v>
      </c>
      <c r="AG28" s="777"/>
      <c r="AH28" s="777"/>
      <c r="AI28" s="777"/>
      <c r="AJ28" s="780"/>
      <c r="AK28" s="781">
        <v>356</v>
      </c>
      <c r="AL28" s="777"/>
      <c r="AM28" s="777"/>
      <c r="AN28" s="777"/>
      <c r="AO28" s="777"/>
      <c r="AP28" s="777" t="s">
        <v>208</v>
      </c>
      <c r="AQ28" s="777"/>
      <c r="AR28" s="777"/>
      <c r="AS28" s="777"/>
      <c r="AT28" s="777"/>
      <c r="AU28" s="777" t="s">
        <v>208</v>
      </c>
      <c r="AV28" s="777"/>
      <c r="AW28" s="777"/>
      <c r="AX28" s="777"/>
      <c r="AY28" s="777"/>
      <c r="AZ28" s="782" t="s">
        <v>208</v>
      </c>
      <c r="BA28" s="782"/>
      <c r="BB28" s="782"/>
      <c r="BC28" s="782"/>
      <c r="BD28" s="782"/>
      <c r="BE28" s="783"/>
      <c r="BF28" s="783"/>
      <c r="BG28" s="783"/>
      <c r="BH28" s="783"/>
      <c r="BI28" s="784"/>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2">
      <c r="A29" s="61">
        <v>2</v>
      </c>
      <c r="B29" s="731" t="s">
        <v>464</v>
      </c>
      <c r="C29" s="732"/>
      <c r="D29" s="732"/>
      <c r="E29" s="732"/>
      <c r="F29" s="732"/>
      <c r="G29" s="732"/>
      <c r="H29" s="732"/>
      <c r="I29" s="732"/>
      <c r="J29" s="732"/>
      <c r="K29" s="732"/>
      <c r="L29" s="732"/>
      <c r="M29" s="732"/>
      <c r="N29" s="732"/>
      <c r="O29" s="732"/>
      <c r="P29" s="733"/>
      <c r="Q29" s="722">
        <v>89</v>
      </c>
      <c r="R29" s="723"/>
      <c r="S29" s="723"/>
      <c r="T29" s="723"/>
      <c r="U29" s="723"/>
      <c r="V29" s="723">
        <v>89</v>
      </c>
      <c r="W29" s="723"/>
      <c r="X29" s="723"/>
      <c r="Y29" s="723"/>
      <c r="Z29" s="723"/>
      <c r="AA29" s="723" t="s">
        <v>208</v>
      </c>
      <c r="AB29" s="723"/>
      <c r="AC29" s="723"/>
      <c r="AD29" s="723"/>
      <c r="AE29" s="724"/>
      <c r="AF29" s="725" t="s">
        <v>208</v>
      </c>
      <c r="AG29" s="726"/>
      <c r="AH29" s="726"/>
      <c r="AI29" s="726"/>
      <c r="AJ29" s="727"/>
      <c r="AK29" s="728">
        <v>40</v>
      </c>
      <c r="AL29" s="723"/>
      <c r="AM29" s="723"/>
      <c r="AN29" s="723"/>
      <c r="AO29" s="723"/>
      <c r="AP29" s="723">
        <v>33</v>
      </c>
      <c r="AQ29" s="723"/>
      <c r="AR29" s="723"/>
      <c r="AS29" s="723"/>
      <c r="AT29" s="723"/>
      <c r="AU29" s="723">
        <v>9</v>
      </c>
      <c r="AV29" s="723"/>
      <c r="AW29" s="723"/>
      <c r="AX29" s="723"/>
      <c r="AY29" s="723"/>
      <c r="AZ29" s="775" t="s">
        <v>208</v>
      </c>
      <c r="BA29" s="775"/>
      <c r="BB29" s="775"/>
      <c r="BC29" s="775"/>
      <c r="BD29" s="775"/>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2">
      <c r="A30" s="61">
        <v>3</v>
      </c>
      <c r="B30" s="731" t="s">
        <v>235</v>
      </c>
      <c r="C30" s="732"/>
      <c r="D30" s="732"/>
      <c r="E30" s="732"/>
      <c r="F30" s="732"/>
      <c r="G30" s="732"/>
      <c r="H30" s="732"/>
      <c r="I30" s="732"/>
      <c r="J30" s="732"/>
      <c r="K30" s="732"/>
      <c r="L30" s="732"/>
      <c r="M30" s="732"/>
      <c r="N30" s="732"/>
      <c r="O30" s="732"/>
      <c r="P30" s="733"/>
      <c r="Q30" s="722">
        <v>440</v>
      </c>
      <c r="R30" s="723"/>
      <c r="S30" s="723"/>
      <c r="T30" s="723"/>
      <c r="U30" s="723"/>
      <c r="V30" s="723">
        <v>438</v>
      </c>
      <c r="W30" s="723"/>
      <c r="X30" s="723"/>
      <c r="Y30" s="723"/>
      <c r="Z30" s="723"/>
      <c r="AA30" s="723">
        <v>2</v>
      </c>
      <c r="AB30" s="723"/>
      <c r="AC30" s="723"/>
      <c r="AD30" s="723"/>
      <c r="AE30" s="724"/>
      <c r="AF30" s="725">
        <v>2</v>
      </c>
      <c r="AG30" s="726"/>
      <c r="AH30" s="726"/>
      <c r="AI30" s="726"/>
      <c r="AJ30" s="727"/>
      <c r="AK30" s="728">
        <v>106</v>
      </c>
      <c r="AL30" s="723"/>
      <c r="AM30" s="723"/>
      <c r="AN30" s="723"/>
      <c r="AO30" s="723"/>
      <c r="AP30" s="723" t="s">
        <v>208</v>
      </c>
      <c r="AQ30" s="723"/>
      <c r="AR30" s="723"/>
      <c r="AS30" s="723"/>
      <c r="AT30" s="723"/>
      <c r="AU30" s="723" t="s">
        <v>208</v>
      </c>
      <c r="AV30" s="723"/>
      <c r="AW30" s="723"/>
      <c r="AX30" s="723"/>
      <c r="AY30" s="723"/>
      <c r="AZ30" s="775" t="s">
        <v>208</v>
      </c>
      <c r="BA30" s="775"/>
      <c r="BB30" s="775"/>
      <c r="BC30" s="775"/>
      <c r="BD30" s="775"/>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2">
      <c r="A31" s="61">
        <v>4</v>
      </c>
      <c r="B31" s="731" t="s">
        <v>10</v>
      </c>
      <c r="C31" s="732"/>
      <c r="D31" s="732"/>
      <c r="E31" s="732"/>
      <c r="F31" s="732"/>
      <c r="G31" s="732"/>
      <c r="H31" s="732"/>
      <c r="I31" s="732"/>
      <c r="J31" s="732"/>
      <c r="K31" s="732"/>
      <c r="L31" s="732"/>
      <c r="M31" s="732"/>
      <c r="N31" s="732"/>
      <c r="O31" s="732"/>
      <c r="P31" s="733"/>
      <c r="Q31" s="722">
        <v>3992</v>
      </c>
      <c r="R31" s="723"/>
      <c r="S31" s="723"/>
      <c r="T31" s="723"/>
      <c r="U31" s="723"/>
      <c r="V31" s="723">
        <v>3965</v>
      </c>
      <c r="W31" s="723"/>
      <c r="X31" s="723"/>
      <c r="Y31" s="723"/>
      <c r="Z31" s="723"/>
      <c r="AA31" s="723">
        <v>27</v>
      </c>
      <c r="AB31" s="723"/>
      <c r="AC31" s="723"/>
      <c r="AD31" s="723"/>
      <c r="AE31" s="724"/>
      <c r="AF31" s="725">
        <v>27</v>
      </c>
      <c r="AG31" s="726"/>
      <c r="AH31" s="726"/>
      <c r="AI31" s="726"/>
      <c r="AJ31" s="727"/>
      <c r="AK31" s="728">
        <v>550</v>
      </c>
      <c r="AL31" s="723"/>
      <c r="AM31" s="723"/>
      <c r="AN31" s="723"/>
      <c r="AO31" s="723"/>
      <c r="AP31" s="723" t="s">
        <v>208</v>
      </c>
      <c r="AQ31" s="723"/>
      <c r="AR31" s="723"/>
      <c r="AS31" s="723"/>
      <c r="AT31" s="723"/>
      <c r="AU31" s="723" t="s">
        <v>208</v>
      </c>
      <c r="AV31" s="723"/>
      <c r="AW31" s="723"/>
      <c r="AX31" s="723"/>
      <c r="AY31" s="723"/>
      <c r="AZ31" s="775" t="s">
        <v>208</v>
      </c>
      <c r="BA31" s="775"/>
      <c r="BB31" s="775"/>
      <c r="BC31" s="775"/>
      <c r="BD31" s="775"/>
      <c r="BE31" s="729"/>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2">
      <c r="A32" s="61">
        <v>5</v>
      </c>
      <c r="B32" s="731" t="s">
        <v>294</v>
      </c>
      <c r="C32" s="732"/>
      <c r="D32" s="732"/>
      <c r="E32" s="732"/>
      <c r="F32" s="732"/>
      <c r="G32" s="732"/>
      <c r="H32" s="732"/>
      <c r="I32" s="732"/>
      <c r="J32" s="732"/>
      <c r="K32" s="732"/>
      <c r="L32" s="732"/>
      <c r="M32" s="732"/>
      <c r="N32" s="732"/>
      <c r="O32" s="732"/>
      <c r="P32" s="733"/>
      <c r="Q32" s="722">
        <v>12</v>
      </c>
      <c r="R32" s="723"/>
      <c r="S32" s="723"/>
      <c r="T32" s="723"/>
      <c r="U32" s="723"/>
      <c r="V32" s="723">
        <v>11</v>
      </c>
      <c r="W32" s="723"/>
      <c r="X32" s="723"/>
      <c r="Y32" s="723"/>
      <c r="Z32" s="723"/>
      <c r="AA32" s="723">
        <v>1</v>
      </c>
      <c r="AB32" s="723"/>
      <c r="AC32" s="723"/>
      <c r="AD32" s="723"/>
      <c r="AE32" s="724"/>
      <c r="AF32" s="725">
        <v>1</v>
      </c>
      <c r="AG32" s="726"/>
      <c r="AH32" s="726"/>
      <c r="AI32" s="726"/>
      <c r="AJ32" s="727"/>
      <c r="AK32" s="728" t="s">
        <v>208</v>
      </c>
      <c r="AL32" s="723"/>
      <c r="AM32" s="723"/>
      <c r="AN32" s="723"/>
      <c r="AO32" s="723"/>
      <c r="AP32" s="723" t="s">
        <v>208</v>
      </c>
      <c r="AQ32" s="723"/>
      <c r="AR32" s="723"/>
      <c r="AS32" s="723"/>
      <c r="AT32" s="723"/>
      <c r="AU32" s="723" t="s">
        <v>208</v>
      </c>
      <c r="AV32" s="723"/>
      <c r="AW32" s="723"/>
      <c r="AX32" s="723"/>
      <c r="AY32" s="723"/>
      <c r="AZ32" s="775" t="s">
        <v>208</v>
      </c>
      <c r="BA32" s="775"/>
      <c r="BB32" s="775"/>
      <c r="BC32" s="775"/>
      <c r="BD32" s="775"/>
      <c r="BE32" s="729"/>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2">
      <c r="A33" s="61">
        <v>6</v>
      </c>
      <c r="B33" s="731" t="s">
        <v>465</v>
      </c>
      <c r="C33" s="732"/>
      <c r="D33" s="732"/>
      <c r="E33" s="732"/>
      <c r="F33" s="732"/>
      <c r="G33" s="732"/>
      <c r="H33" s="732"/>
      <c r="I33" s="732"/>
      <c r="J33" s="732"/>
      <c r="K33" s="732"/>
      <c r="L33" s="732"/>
      <c r="M33" s="732"/>
      <c r="N33" s="732"/>
      <c r="O33" s="732"/>
      <c r="P33" s="733"/>
      <c r="Q33" s="722">
        <v>156</v>
      </c>
      <c r="R33" s="723"/>
      <c r="S33" s="723"/>
      <c r="T33" s="723"/>
      <c r="U33" s="723"/>
      <c r="V33" s="723">
        <v>139</v>
      </c>
      <c r="W33" s="723"/>
      <c r="X33" s="723"/>
      <c r="Y33" s="723"/>
      <c r="Z33" s="723"/>
      <c r="AA33" s="723">
        <v>17</v>
      </c>
      <c r="AB33" s="723"/>
      <c r="AC33" s="723"/>
      <c r="AD33" s="723"/>
      <c r="AE33" s="724"/>
      <c r="AF33" s="725">
        <v>857</v>
      </c>
      <c r="AG33" s="726"/>
      <c r="AH33" s="726"/>
      <c r="AI33" s="726"/>
      <c r="AJ33" s="727"/>
      <c r="AK33" s="728">
        <v>65</v>
      </c>
      <c r="AL33" s="723"/>
      <c r="AM33" s="723"/>
      <c r="AN33" s="723"/>
      <c r="AO33" s="723"/>
      <c r="AP33" s="723">
        <v>397</v>
      </c>
      <c r="AQ33" s="723"/>
      <c r="AR33" s="723"/>
      <c r="AS33" s="723"/>
      <c r="AT33" s="723"/>
      <c r="AU33" s="723">
        <v>296</v>
      </c>
      <c r="AV33" s="723"/>
      <c r="AW33" s="723"/>
      <c r="AX33" s="723"/>
      <c r="AY33" s="723"/>
      <c r="AZ33" s="775" t="s">
        <v>208</v>
      </c>
      <c r="BA33" s="775"/>
      <c r="BB33" s="775"/>
      <c r="BC33" s="775"/>
      <c r="BD33" s="775"/>
      <c r="BE33" s="729" t="s">
        <v>466</v>
      </c>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2">
      <c r="A34" s="61">
        <v>7</v>
      </c>
      <c r="B34" s="731" t="s">
        <v>56</v>
      </c>
      <c r="C34" s="732"/>
      <c r="D34" s="732"/>
      <c r="E34" s="732"/>
      <c r="F34" s="732"/>
      <c r="G34" s="732"/>
      <c r="H34" s="732"/>
      <c r="I34" s="732"/>
      <c r="J34" s="732"/>
      <c r="K34" s="732"/>
      <c r="L34" s="732"/>
      <c r="M34" s="732"/>
      <c r="N34" s="732"/>
      <c r="O34" s="732"/>
      <c r="P34" s="733"/>
      <c r="Q34" s="722">
        <v>155</v>
      </c>
      <c r="R34" s="723"/>
      <c r="S34" s="723"/>
      <c r="T34" s="723"/>
      <c r="U34" s="723"/>
      <c r="V34" s="723">
        <v>128</v>
      </c>
      <c r="W34" s="723"/>
      <c r="X34" s="723"/>
      <c r="Y34" s="723"/>
      <c r="Z34" s="723"/>
      <c r="AA34" s="723">
        <v>27</v>
      </c>
      <c r="AB34" s="723"/>
      <c r="AC34" s="723"/>
      <c r="AD34" s="723"/>
      <c r="AE34" s="724"/>
      <c r="AF34" s="725">
        <v>27</v>
      </c>
      <c r="AG34" s="726"/>
      <c r="AH34" s="726"/>
      <c r="AI34" s="726"/>
      <c r="AJ34" s="727"/>
      <c r="AK34" s="728">
        <v>58</v>
      </c>
      <c r="AL34" s="723"/>
      <c r="AM34" s="723"/>
      <c r="AN34" s="723"/>
      <c r="AO34" s="723"/>
      <c r="AP34" s="723">
        <v>74</v>
      </c>
      <c r="AQ34" s="723"/>
      <c r="AR34" s="723"/>
      <c r="AS34" s="723"/>
      <c r="AT34" s="723"/>
      <c r="AU34" s="723">
        <v>52</v>
      </c>
      <c r="AV34" s="723"/>
      <c r="AW34" s="723"/>
      <c r="AX34" s="723"/>
      <c r="AY34" s="723"/>
      <c r="AZ34" s="775" t="s">
        <v>208</v>
      </c>
      <c r="BA34" s="775"/>
      <c r="BB34" s="775"/>
      <c r="BC34" s="775"/>
      <c r="BD34" s="775"/>
      <c r="BE34" s="729" t="s">
        <v>26</v>
      </c>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2">
      <c r="A35" s="61">
        <v>8</v>
      </c>
      <c r="B35" s="731" t="s">
        <v>467</v>
      </c>
      <c r="C35" s="732"/>
      <c r="D35" s="732"/>
      <c r="E35" s="732"/>
      <c r="F35" s="732"/>
      <c r="G35" s="732"/>
      <c r="H35" s="732"/>
      <c r="I35" s="732"/>
      <c r="J35" s="732"/>
      <c r="K35" s="732"/>
      <c r="L35" s="732"/>
      <c r="M35" s="732"/>
      <c r="N35" s="732"/>
      <c r="O35" s="732"/>
      <c r="P35" s="733"/>
      <c r="Q35" s="722">
        <v>337</v>
      </c>
      <c r="R35" s="723"/>
      <c r="S35" s="723"/>
      <c r="T35" s="723"/>
      <c r="U35" s="723"/>
      <c r="V35" s="723">
        <v>331</v>
      </c>
      <c r="W35" s="723"/>
      <c r="X35" s="723"/>
      <c r="Y35" s="723"/>
      <c r="Z35" s="723"/>
      <c r="AA35" s="723">
        <v>6</v>
      </c>
      <c r="AB35" s="723"/>
      <c r="AC35" s="723"/>
      <c r="AD35" s="723"/>
      <c r="AE35" s="724"/>
      <c r="AF35" s="725">
        <v>6</v>
      </c>
      <c r="AG35" s="726"/>
      <c r="AH35" s="726"/>
      <c r="AI35" s="726"/>
      <c r="AJ35" s="727"/>
      <c r="AK35" s="728">
        <v>195</v>
      </c>
      <c r="AL35" s="723"/>
      <c r="AM35" s="723"/>
      <c r="AN35" s="723"/>
      <c r="AO35" s="723"/>
      <c r="AP35" s="723">
        <v>1434</v>
      </c>
      <c r="AQ35" s="723"/>
      <c r="AR35" s="723"/>
      <c r="AS35" s="723"/>
      <c r="AT35" s="723"/>
      <c r="AU35" s="723">
        <v>1434</v>
      </c>
      <c r="AV35" s="723"/>
      <c r="AW35" s="723"/>
      <c r="AX35" s="723"/>
      <c r="AY35" s="723"/>
      <c r="AZ35" s="775" t="s">
        <v>208</v>
      </c>
      <c r="BA35" s="775"/>
      <c r="BB35" s="775"/>
      <c r="BC35" s="775"/>
      <c r="BD35" s="775"/>
      <c r="BE35" s="729" t="s">
        <v>26</v>
      </c>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2">
      <c r="A36" s="61">
        <v>9</v>
      </c>
      <c r="B36" s="731" t="s">
        <v>53</v>
      </c>
      <c r="C36" s="732"/>
      <c r="D36" s="732"/>
      <c r="E36" s="732"/>
      <c r="F36" s="732"/>
      <c r="G36" s="732"/>
      <c r="H36" s="732"/>
      <c r="I36" s="732"/>
      <c r="J36" s="732"/>
      <c r="K36" s="732"/>
      <c r="L36" s="732"/>
      <c r="M36" s="732"/>
      <c r="N36" s="732"/>
      <c r="O36" s="732"/>
      <c r="P36" s="733"/>
      <c r="Q36" s="722">
        <v>1398</v>
      </c>
      <c r="R36" s="723"/>
      <c r="S36" s="723"/>
      <c r="T36" s="723"/>
      <c r="U36" s="723"/>
      <c r="V36" s="723">
        <v>1319</v>
      </c>
      <c r="W36" s="723"/>
      <c r="X36" s="723"/>
      <c r="Y36" s="723"/>
      <c r="Z36" s="723"/>
      <c r="AA36" s="723">
        <v>79</v>
      </c>
      <c r="AB36" s="723"/>
      <c r="AC36" s="723"/>
      <c r="AD36" s="723"/>
      <c r="AE36" s="724"/>
      <c r="AF36" s="725">
        <v>9</v>
      </c>
      <c r="AG36" s="726"/>
      <c r="AH36" s="726"/>
      <c r="AI36" s="726"/>
      <c r="AJ36" s="727"/>
      <c r="AK36" s="728">
        <v>377</v>
      </c>
      <c r="AL36" s="723"/>
      <c r="AM36" s="723"/>
      <c r="AN36" s="723"/>
      <c r="AO36" s="723"/>
      <c r="AP36" s="723">
        <v>7870</v>
      </c>
      <c r="AQ36" s="723"/>
      <c r="AR36" s="723"/>
      <c r="AS36" s="723"/>
      <c r="AT36" s="723"/>
      <c r="AU36" s="723">
        <v>6005</v>
      </c>
      <c r="AV36" s="723"/>
      <c r="AW36" s="723"/>
      <c r="AX36" s="723"/>
      <c r="AY36" s="723"/>
      <c r="AZ36" s="775" t="s">
        <v>208</v>
      </c>
      <c r="BA36" s="775"/>
      <c r="BB36" s="775"/>
      <c r="BC36" s="775"/>
      <c r="BD36" s="775"/>
      <c r="BE36" s="729" t="s">
        <v>26</v>
      </c>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2">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75"/>
      <c r="BA37" s="775"/>
      <c r="BB37" s="775"/>
      <c r="BC37" s="775"/>
      <c r="BD37" s="775"/>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2">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75"/>
      <c r="BA38" s="775"/>
      <c r="BB38" s="775"/>
      <c r="BC38" s="775"/>
      <c r="BD38" s="775"/>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2">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75"/>
      <c r="BA39" s="775"/>
      <c r="BB39" s="775"/>
      <c r="BC39" s="775"/>
      <c r="BD39" s="775"/>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2">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75"/>
      <c r="BA40" s="775"/>
      <c r="BB40" s="775"/>
      <c r="BC40" s="775"/>
      <c r="BD40" s="775"/>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2">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75"/>
      <c r="BA41" s="775"/>
      <c r="BB41" s="775"/>
      <c r="BC41" s="775"/>
      <c r="BD41" s="775"/>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2">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75"/>
      <c r="BA42" s="775"/>
      <c r="BB42" s="775"/>
      <c r="BC42" s="775"/>
      <c r="BD42" s="775"/>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2">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75"/>
      <c r="BA43" s="775"/>
      <c r="BB43" s="775"/>
      <c r="BC43" s="775"/>
      <c r="BD43" s="775"/>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2">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75"/>
      <c r="BA44" s="775"/>
      <c r="BB44" s="775"/>
      <c r="BC44" s="775"/>
      <c r="BD44" s="775"/>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2">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75"/>
      <c r="BA45" s="775"/>
      <c r="BB45" s="775"/>
      <c r="BC45" s="775"/>
      <c r="BD45" s="775"/>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2">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75"/>
      <c r="BA46" s="775"/>
      <c r="BB46" s="775"/>
      <c r="BC46" s="775"/>
      <c r="BD46" s="775"/>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2">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75"/>
      <c r="BA47" s="775"/>
      <c r="BB47" s="775"/>
      <c r="BC47" s="775"/>
      <c r="BD47" s="775"/>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2">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75"/>
      <c r="BA48" s="775"/>
      <c r="BB48" s="775"/>
      <c r="BC48" s="775"/>
      <c r="BD48" s="775"/>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2">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75"/>
      <c r="BA49" s="775"/>
      <c r="BB49" s="775"/>
      <c r="BC49" s="775"/>
      <c r="BD49" s="775"/>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2">
      <c r="A50" s="59">
        <v>23</v>
      </c>
      <c r="B50" s="731"/>
      <c r="C50" s="732"/>
      <c r="D50" s="732"/>
      <c r="E50" s="732"/>
      <c r="F50" s="732"/>
      <c r="G50" s="732"/>
      <c r="H50" s="732"/>
      <c r="I50" s="732"/>
      <c r="J50" s="732"/>
      <c r="K50" s="732"/>
      <c r="L50" s="732"/>
      <c r="M50" s="732"/>
      <c r="N50" s="732"/>
      <c r="O50" s="732"/>
      <c r="P50" s="733"/>
      <c r="Q50" s="785"/>
      <c r="R50" s="786"/>
      <c r="S50" s="786"/>
      <c r="T50" s="786"/>
      <c r="U50" s="786"/>
      <c r="V50" s="786"/>
      <c r="W50" s="786"/>
      <c r="X50" s="786"/>
      <c r="Y50" s="786"/>
      <c r="Z50" s="786"/>
      <c r="AA50" s="786"/>
      <c r="AB50" s="786"/>
      <c r="AC50" s="786"/>
      <c r="AD50" s="786"/>
      <c r="AE50" s="787"/>
      <c r="AF50" s="725"/>
      <c r="AG50" s="726"/>
      <c r="AH50" s="726"/>
      <c r="AI50" s="726"/>
      <c r="AJ50" s="727"/>
      <c r="AK50" s="788"/>
      <c r="AL50" s="786"/>
      <c r="AM50" s="786"/>
      <c r="AN50" s="786"/>
      <c r="AO50" s="786"/>
      <c r="AP50" s="786"/>
      <c r="AQ50" s="786"/>
      <c r="AR50" s="786"/>
      <c r="AS50" s="786"/>
      <c r="AT50" s="786"/>
      <c r="AU50" s="786"/>
      <c r="AV50" s="786"/>
      <c r="AW50" s="786"/>
      <c r="AX50" s="786"/>
      <c r="AY50" s="786"/>
      <c r="AZ50" s="789"/>
      <c r="BA50" s="789"/>
      <c r="BB50" s="789"/>
      <c r="BC50" s="789"/>
      <c r="BD50" s="789"/>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2">
      <c r="A51" s="59">
        <v>24</v>
      </c>
      <c r="B51" s="731"/>
      <c r="C51" s="732"/>
      <c r="D51" s="732"/>
      <c r="E51" s="732"/>
      <c r="F51" s="732"/>
      <c r="G51" s="732"/>
      <c r="H51" s="732"/>
      <c r="I51" s="732"/>
      <c r="J51" s="732"/>
      <c r="K51" s="732"/>
      <c r="L51" s="732"/>
      <c r="M51" s="732"/>
      <c r="N51" s="732"/>
      <c r="O51" s="732"/>
      <c r="P51" s="733"/>
      <c r="Q51" s="785"/>
      <c r="R51" s="786"/>
      <c r="S51" s="786"/>
      <c r="T51" s="786"/>
      <c r="U51" s="786"/>
      <c r="V51" s="786"/>
      <c r="W51" s="786"/>
      <c r="X51" s="786"/>
      <c r="Y51" s="786"/>
      <c r="Z51" s="786"/>
      <c r="AA51" s="786"/>
      <c r="AB51" s="786"/>
      <c r="AC51" s="786"/>
      <c r="AD51" s="786"/>
      <c r="AE51" s="787"/>
      <c r="AF51" s="725"/>
      <c r="AG51" s="726"/>
      <c r="AH51" s="726"/>
      <c r="AI51" s="726"/>
      <c r="AJ51" s="727"/>
      <c r="AK51" s="788"/>
      <c r="AL51" s="786"/>
      <c r="AM51" s="786"/>
      <c r="AN51" s="786"/>
      <c r="AO51" s="786"/>
      <c r="AP51" s="786"/>
      <c r="AQ51" s="786"/>
      <c r="AR51" s="786"/>
      <c r="AS51" s="786"/>
      <c r="AT51" s="786"/>
      <c r="AU51" s="786"/>
      <c r="AV51" s="786"/>
      <c r="AW51" s="786"/>
      <c r="AX51" s="786"/>
      <c r="AY51" s="786"/>
      <c r="AZ51" s="789"/>
      <c r="BA51" s="789"/>
      <c r="BB51" s="789"/>
      <c r="BC51" s="789"/>
      <c r="BD51" s="789"/>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2">
      <c r="A52" s="59">
        <v>25</v>
      </c>
      <c r="B52" s="731"/>
      <c r="C52" s="732"/>
      <c r="D52" s="732"/>
      <c r="E52" s="732"/>
      <c r="F52" s="732"/>
      <c r="G52" s="732"/>
      <c r="H52" s="732"/>
      <c r="I52" s="732"/>
      <c r="J52" s="732"/>
      <c r="K52" s="732"/>
      <c r="L52" s="732"/>
      <c r="M52" s="732"/>
      <c r="N52" s="732"/>
      <c r="O52" s="732"/>
      <c r="P52" s="733"/>
      <c r="Q52" s="785"/>
      <c r="R52" s="786"/>
      <c r="S52" s="786"/>
      <c r="T52" s="786"/>
      <c r="U52" s="786"/>
      <c r="V52" s="786"/>
      <c r="W52" s="786"/>
      <c r="X52" s="786"/>
      <c r="Y52" s="786"/>
      <c r="Z52" s="786"/>
      <c r="AA52" s="786"/>
      <c r="AB52" s="786"/>
      <c r="AC52" s="786"/>
      <c r="AD52" s="786"/>
      <c r="AE52" s="787"/>
      <c r="AF52" s="725"/>
      <c r="AG52" s="726"/>
      <c r="AH52" s="726"/>
      <c r="AI52" s="726"/>
      <c r="AJ52" s="727"/>
      <c r="AK52" s="788"/>
      <c r="AL52" s="786"/>
      <c r="AM52" s="786"/>
      <c r="AN52" s="786"/>
      <c r="AO52" s="786"/>
      <c r="AP52" s="786"/>
      <c r="AQ52" s="786"/>
      <c r="AR52" s="786"/>
      <c r="AS52" s="786"/>
      <c r="AT52" s="786"/>
      <c r="AU52" s="786"/>
      <c r="AV52" s="786"/>
      <c r="AW52" s="786"/>
      <c r="AX52" s="786"/>
      <c r="AY52" s="786"/>
      <c r="AZ52" s="789"/>
      <c r="BA52" s="789"/>
      <c r="BB52" s="789"/>
      <c r="BC52" s="789"/>
      <c r="BD52" s="789"/>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2">
      <c r="A53" s="59">
        <v>26</v>
      </c>
      <c r="B53" s="731"/>
      <c r="C53" s="732"/>
      <c r="D53" s="732"/>
      <c r="E53" s="732"/>
      <c r="F53" s="732"/>
      <c r="G53" s="732"/>
      <c r="H53" s="732"/>
      <c r="I53" s="732"/>
      <c r="J53" s="732"/>
      <c r="K53" s="732"/>
      <c r="L53" s="732"/>
      <c r="M53" s="732"/>
      <c r="N53" s="732"/>
      <c r="O53" s="732"/>
      <c r="P53" s="733"/>
      <c r="Q53" s="785"/>
      <c r="R53" s="786"/>
      <c r="S53" s="786"/>
      <c r="T53" s="786"/>
      <c r="U53" s="786"/>
      <c r="V53" s="786"/>
      <c r="W53" s="786"/>
      <c r="X53" s="786"/>
      <c r="Y53" s="786"/>
      <c r="Z53" s="786"/>
      <c r="AA53" s="786"/>
      <c r="AB53" s="786"/>
      <c r="AC53" s="786"/>
      <c r="AD53" s="786"/>
      <c r="AE53" s="787"/>
      <c r="AF53" s="725"/>
      <c r="AG53" s="726"/>
      <c r="AH53" s="726"/>
      <c r="AI53" s="726"/>
      <c r="AJ53" s="727"/>
      <c r="AK53" s="788"/>
      <c r="AL53" s="786"/>
      <c r="AM53" s="786"/>
      <c r="AN53" s="786"/>
      <c r="AO53" s="786"/>
      <c r="AP53" s="786"/>
      <c r="AQ53" s="786"/>
      <c r="AR53" s="786"/>
      <c r="AS53" s="786"/>
      <c r="AT53" s="786"/>
      <c r="AU53" s="786"/>
      <c r="AV53" s="786"/>
      <c r="AW53" s="786"/>
      <c r="AX53" s="786"/>
      <c r="AY53" s="786"/>
      <c r="AZ53" s="789"/>
      <c r="BA53" s="789"/>
      <c r="BB53" s="789"/>
      <c r="BC53" s="789"/>
      <c r="BD53" s="789"/>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2">
      <c r="A54" s="59">
        <v>27</v>
      </c>
      <c r="B54" s="731"/>
      <c r="C54" s="732"/>
      <c r="D54" s="732"/>
      <c r="E54" s="732"/>
      <c r="F54" s="732"/>
      <c r="G54" s="732"/>
      <c r="H54" s="732"/>
      <c r="I54" s="732"/>
      <c r="J54" s="732"/>
      <c r="K54" s="732"/>
      <c r="L54" s="732"/>
      <c r="M54" s="732"/>
      <c r="N54" s="732"/>
      <c r="O54" s="732"/>
      <c r="P54" s="733"/>
      <c r="Q54" s="785"/>
      <c r="R54" s="786"/>
      <c r="S54" s="786"/>
      <c r="T54" s="786"/>
      <c r="U54" s="786"/>
      <c r="V54" s="786"/>
      <c r="W54" s="786"/>
      <c r="X54" s="786"/>
      <c r="Y54" s="786"/>
      <c r="Z54" s="786"/>
      <c r="AA54" s="786"/>
      <c r="AB54" s="786"/>
      <c r="AC54" s="786"/>
      <c r="AD54" s="786"/>
      <c r="AE54" s="787"/>
      <c r="AF54" s="725"/>
      <c r="AG54" s="726"/>
      <c r="AH54" s="726"/>
      <c r="AI54" s="726"/>
      <c r="AJ54" s="727"/>
      <c r="AK54" s="788"/>
      <c r="AL54" s="786"/>
      <c r="AM54" s="786"/>
      <c r="AN54" s="786"/>
      <c r="AO54" s="786"/>
      <c r="AP54" s="786"/>
      <c r="AQ54" s="786"/>
      <c r="AR54" s="786"/>
      <c r="AS54" s="786"/>
      <c r="AT54" s="786"/>
      <c r="AU54" s="786"/>
      <c r="AV54" s="786"/>
      <c r="AW54" s="786"/>
      <c r="AX54" s="786"/>
      <c r="AY54" s="786"/>
      <c r="AZ54" s="789"/>
      <c r="BA54" s="789"/>
      <c r="BB54" s="789"/>
      <c r="BC54" s="789"/>
      <c r="BD54" s="789"/>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2">
      <c r="A55" s="59">
        <v>28</v>
      </c>
      <c r="B55" s="731"/>
      <c r="C55" s="732"/>
      <c r="D55" s="732"/>
      <c r="E55" s="732"/>
      <c r="F55" s="732"/>
      <c r="G55" s="732"/>
      <c r="H55" s="732"/>
      <c r="I55" s="732"/>
      <c r="J55" s="732"/>
      <c r="K55" s="732"/>
      <c r="L55" s="732"/>
      <c r="M55" s="732"/>
      <c r="N55" s="732"/>
      <c r="O55" s="732"/>
      <c r="P55" s="733"/>
      <c r="Q55" s="785"/>
      <c r="R55" s="786"/>
      <c r="S55" s="786"/>
      <c r="T55" s="786"/>
      <c r="U55" s="786"/>
      <c r="V55" s="786"/>
      <c r="W55" s="786"/>
      <c r="X55" s="786"/>
      <c r="Y55" s="786"/>
      <c r="Z55" s="786"/>
      <c r="AA55" s="786"/>
      <c r="AB55" s="786"/>
      <c r="AC55" s="786"/>
      <c r="AD55" s="786"/>
      <c r="AE55" s="787"/>
      <c r="AF55" s="725"/>
      <c r="AG55" s="726"/>
      <c r="AH55" s="726"/>
      <c r="AI55" s="726"/>
      <c r="AJ55" s="727"/>
      <c r="AK55" s="788"/>
      <c r="AL55" s="786"/>
      <c r="AM55" s="786"/>
      <c r="AN55" s="786"/>
      <c r="AO55" s="786"/>
      <c r="AP55" s="786"/>
      <c r="AQ55" s="786"/>
      <c r="AR55" s="786"/>
      <c r="AS55" s="786"/>
      <c r="AT55" s="786"/>
      <c r="AU55" s="786"/>
      <c r="AV55" s="786"/>
      <c r="AW55" s="786"/>
      <c r="AX55" s="786"/>
      <c r="AY55" s="786"/>
      <c r="AZ55" s="789"/>
      <c r="BA55" s="789"/>
      <c r="BB55" s="789"/>
      <c r="BC55" s="789"/>
      <c r="BD55" s="789"/>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2">
      <c r="A56" s="59">
        <v>29</v>
      </c>
      <c r="B56" s="731"/>
      <c r="C56" s="732"/>
      <c r="D56" s="732"/>
      <c r="E56" s="732"/>
      <c r="F56" s="732"/>
      <c r="G56" s="732"/>
      <c r="H56" s="732"/>
      <c r="I56" s="732"/>
      <c r="J56" s="732"/>
      <c r="K56" s="732"/>
      <c r="L56" s="732"/>
      <c r="M56" s="732"/>
      <c r="N56" s="732"/>
      <c r="O56" s="732"/>
      <c r="P56" s="733"/>
      <c r="Q56" s="785"/>
      <c r="R56" s="786"/>
      <c r="S56" s="786"/>
      <c r="T56" s="786"/>
      <c r="U56" s="786"/>
      <c r="V56" s="786"/>
      <c r="W56" s="786"/>
      <c r="X56" s="786"/>
      <c r="Y56" s="786"/>
      <c r="Z56" s="786"/>
      <c r="AA56" s="786"/>
      <c r="AB56" s="786"/>
      <c r="AC56" s="786"/>
      <c r="AD56" s="786"/>
      <c r="AE56" s="787"/>
      <c r="AF56" s="725"/>
      <c r="AG56" s="726"/>
      <c r="AH56" s="726"/>
      <c r="AI56" s="726"/>
      <c r="AJ56" s="727"/>
      <c r="AK56" s="788"/>
      <c r="AL56" s="786"/>
      <c r="AM56" s="786"/>
      <c r="AN56" s="786"/>
      <c r="AO56" s="786"/>
      <c r="AP56" s="786"/>
      <c r="AQ56" s="786"/>
      <c r="AR56" s="786"/>
      <c r="AS56" s="786"/>
      <c r="AT56" s="786"/>
      <c r="AU56" s="786"/>
      <c r="AV56" s="786"/>
      <c r="AW56" s="786"/>
      <c r="AX56" s="786"/>
      <c r="AY56" s="786"/>
      <c r="AZ56" s="789"/>
      <c r="BA56" s="789"/>
      <c r="BB56" s="789"/>
      <c r="BC56" s="789"/>
      <c r="BD56" s="789"/>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2">
      <c r="A57" s="59">
        <v>30</v>
      </c>
      <c r="B57" s="731"/>
      <c r="C57" s="732"/>
      <c r="D57" s="732"/>
      <c r="E57" s="732"/>
      <c r="F57" s="732"/>
      <c r="G57" s="732"/>
      <c r="H57" s="732"/>
      <c r="I57" s="732"/>
      <c r="J57" s="732"/>
      <c r="K57" s="732"/>
      <c r="L57" s="732"/>
      <c r="M57" s="732"/>
      <c r="N57" s="732"/>
      <c r="O57" s="732"/>
      <c r="P57" s="733"/>
      <c r="Q57" s="785"/>
      <c r="R57" s="786"/>
      <c r="S57" s="786"/>
      <c r="T57" s="786"/>
      <c r="U57" s="786"/>
      <c r="V57" s="786"/>
      <c r="W57" s="786"/>
      <c r="X57" s="786"/>
      <c r="Y57" s="786"/>
      <c r="Z57" s="786"/>
      <c r="AA57" s="786"/>
      <c r="AB57" s="786"/>
      <c r="AC57" s="786"/>
      <c r="AD57" s="786"/>
      <c r="AE57" s="787"/>
      <c r="AF57" s="725"/>
      <c r="AG57" s="726"/>
      <c r="AH57" s="726"/>
      <c r="AI57" s="726"/>
      <c r="AJ57" s="727"/>
      <c r="AK57" s="788"/>
      <c r="AL57" s="786"/>
      <c r="AM57" s="786"/>
      <c r="AN57" s="786"/>
      <c r="AO57" s="786"/>
      <c r="AP57" s="786"/>
      <c r="AQ57" s="786"/>
      <c r="AR57" s="786"/>
      <c r="AS57" s="786"/>
      <c r="AT57" s="786"/>
      <c r="AU57" s="786"/>
      <c r="AV57" s="786"/>
      <c r="AW57" s="786"/>
      <c r="AX57" s="786"/>
      <c r="AY57" s="786"/>
      <c r="AZ57" s="789"/>
      <c r="BA57" s="789"/>
      <c r="BB57" s="789"/>
      <c r="BC57" s="789"/>
      <c r="BD57" s="789"/>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2">
      <c r="A58" s="59">
        <v>31</v>
      </c>
      <c r="B58" s="731"/>
      <c r="C58" s="732"/>
      <c r="D58" s="732"/>
      <c r="E58" s="732"/>
      <c r="F58" s="732"/>
      <c r="G58" s="732"/>
      <c r="H58" s="732"/>
      <c r="I58" s="732"/>
      <c r="J58" s="732"/>
      <c r="K58" s="732"/>
      <c r="L58" s="732"/>
      <c r="M58" s="732"/>
      <c r="N58" s="732"/>
      <c r="O58" s="732"/>
      <c r="P58" s="733"/>
      <c r="Q58" s="785"/>
      <c r="R58" s="786"/>
      <c r="S58" s="786"/>
      <c r="T58" s="786"/>
      <c r="U58" s="786"/>
      <c r="V58" s="786"/>
      <c r="W58" s="786"/>
      <c r="X58" s="786"/>
      <c r="Y58" s="786"/>
      <c r="Z58" s="786"/>
      <c r="AA58" s="786"/>
      <c r="AB58" s="786"/>
      <c r="AC58" s="786"/>
      <c r="AD58" s="786"/>
      <c r="AE58" s="787"/>
      <c r="AF58" s="725"/>
      <c r="AG58" s="726"/>
      <c r="AH58" s="726"/>
      <c r="AI58" s="726"/>
      <c r="AJ58" s="727"/>
      <c r="AK58" s="788"/>
      <c r="AL58" s="786"/>
      <c r="AM58" s="786"/>
      <c r="AN58" s="786"/>
      <c r="AO58" s="786"/>
      <c r="AP58" s="786"/>
      <c r="AQ58" s="786"/>
      <c r="AR58" s="786"/>
      <c r="AS58" s="786"/>
      <c r="AT58" s="786"/>
      <c r="AU58" s="786"/>
      <c r="AV58" s="786"/>
      <c r="AW58" s="786"/>
      <c r="AX58" s="786"/>
      <c r="AY58" s="786"/>
      <c r="AZ58" s="789"/>
      <c r="BA58" s="789"/>
      <c r="BB58" s="789"/>
      <c r="BC58" s="789"/>
      <c r="BD58" s="789"/>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2">
      <c r="A59" s="59">
        <v>32</v>
      </c>
      <c r="B59" s="731"/>
      <c r="C59" s="732"/>
      <c r="D59" s="732"/>
      <c r="E59" s="732"/>
      <c r="F59" s="732"/>
      <c r="G59" s="732"/>
      <c r="H59" s="732"/>
      <c r="I59" s="732"/>
      <c r="J59" s="732"/>
      <c r="K59" s="732"/>
      <c r="L59" s="732"/>
      <c r="M59" s="732"/>
      <c r="N59" s="732"/>
      <c r="O59" s="732"/>
      <c r="P59" s="733"/>
      <c r="Q59" s="785"/>
      <c r="R59" s="786"/>
      <c r="S59" s="786"/>
      <c r="T59" s="786"/>
      <c r="U59" s="786"/>
      <c r="V59" s="786"/>
      <c r="W59" s="786"/>
      <c r="X59" s="786"/>
      <c r="Y59" s="786"/>
      <c r="Z59" s="786"/>
      <c r="AA59" s="786"/>
      <c r="AB59" s="786"/>
      <c r="AC59" s="786"/>
      <c r="AD59" s="786"/>
      <c r="AE59" s="787"/>
      <c r="AF59" s="725"/>
      <c r="AG59" s="726"/>
      <c r="AH59" s="726"/>
      <c r="AI59" s="726"/>
      <c r="AJ59" s="727"/>
      <c r="AK59" s="788"/>
      <c r="AL59" s="786"/>
      <c r="AM59" s="786"/>
      <c r="AN59" s="786"/>
      <c r="AO59" s="786"/>
      <c r="AP59" s="786"/>
      <c r="AQ59" s="786"/>
      <c r="AR59" s="786"/>
      <c r="AS59" s="786"/>
      <c r="AT59" s="786"/>
      <c r="AU59" s="786"/>
      <c r="AV59" s="786"/>
      <c r="AW59" s="786"/>
      <c r="AX59" s="786"/>
      <c r="AY59" s="786"/>
      <c r="AZ59" s="789"/>
      <c r="BA59" s="789"/>
      <c r="BB59" s="789"/>
      <c r="BC59" s="789"/>
      <c r="BD59" s="789"/>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2">
      <c r="A60" s="59">
        <v>33</v>
      </c>
      <c r="B60" s="731"/>
      <c r="C60" s="732"/>
      <c r="D60" s="732"/>
      <c r="E60" s="732"/>
      <c r="F60" s="732"/>
      <c r="G60" s="732"/>
      <c r="H60" s="732"/>
      <c r="I60" s="732"/>
      <c r="J60" s="732"/>
      <c r="K60" s="732"/>
      <c r="L60" s="732"/>
      <c r="M60" s="732"/>
      <c r="N60" s="732"/>
      <c r="O60" s="732"/>
      <c r="P60" s="733"/>
      <c r="Q60" s="785"/>
      <c r="R60" s="786"/>
      <c r="S60" s="786"/>
      <c r="T60" s="786"/>
      <c r="U60" s="786"/>
      <c r="V60" s="786"/>
      <c r="W60" s="786"/>
      <c r="X60" s="786"/>
      <c r="Y60" s="786"/>
      <c r="Z60" s="786"/>
      <c r="AA60" s="786"/>
      <c r="AB60" s="786"/>
      <c r="AC60" s="786"/>
      <c r="AD60" s="786"/>
      <c r="AE60" s="787"/>
      <c r="AF60" s="725"/>
      <c r="AG60" s="726"/>
      <c r="AH60" s="726"/>
      <c r="AI60" s="726"/>
      <c r="AJ60" s="727"/>
      <c r="AK60" s="788"/>
      <c r="AL60" s="786"/>
      <c r="AM60" s="786"/>
      <c r="AN60" s="786"/>
      <c r="AO60" s="786"/>
      <c r="AP60" s="786"/>
      <c r="AQ60" s="786"/>
      <c r="AR60" s="786"/>
      <c r="AS60" s="786"/>
      <c r="AT60" s="786"/>
      <c r="AU60" s="786"/>
      <c r="AV60" s="786"/>
      <c r="AW60" s="786"/>
      <c r="AX60" s="786"/>
      <c r="AY60" s="786"/>
      <c r="AZ60" s="789"/>
      <c r="BA60" s="789"/>
      <c r="BB60" s="789"/>
      <c r="BC60" s="789"/>
      <c r="BD60" s="789"/>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2">
      <c r="A61" s="59">
        <v>34</v>
      </c>
      <c r="B61" s="731"/>
      <c r="C61" s="732"/>
      <c r="D61" s="732"/>
      <c r="E61" s="732"/>
      <c r="F61" s="732"/>
      <c r="G61" s="732"/>
      <c r="H61" s="732"/>
      <c r="I61" s="732"/>
      <c r="J61" s="732"/>
      <c r="K61" s="732"/>
      <c r="L61" s="732"/>
      <c r="M61" s="732"/>
      <c r="N61" s="732"/>
      <c r="O61" s="732"/>
      <c r="P61" s="733"/>
      <c r="Q61" s="785"/>
      <c r="R61" s="786"/>
      <c r="S61" s="786"/>
      <c r="T61" s="786"/>
      <c r="U61" s="786"/>
      <c r="V61" s="786"/>
      <c r="W61" s="786"/>
      <c r="X61" s="786"/>
      <c r="Y61" s="786"/>
      <c r="Z61" s="786"/>
      <c r="AA61" s="786"/>
      <c r="AB61" s="786"/>
      <c r="AC61" s="786"/>
      <c r="AD61" s="786"/>
      <c r="AE61" s="787"/>
      <c r="AF61" s="725"/>
      <c r="AG61" s="726"/>
      <c r="AH61" s="726"/>
      <c r="AI61" s="726"/>
      <c r="AJ61" s="727"/>
      <c r="AK61" s="788"/>
      <c r="AL61" s="786"/>
      <c r="AM61" s="786"/>
      <c r="AN61" s="786"/>
      <c r="AO61" s="786"/>
      <c r="AP61" s="786"/>
      <c r="AQ61" s="786"/>
      <c r="AR61" s="786"/>
      <c r="AS61" s="786"/>
      <c r="AT61" s="786"/>
      <c r="AU61" s="786"/>
      <c r="AV61" s="786"/>
      <c r="AW61" s="786"/>
      <c r="AX61" s="786"/>
      <c r="AY61" s="786"/>
      <c r="AZ61" s="789"/>
      <c r="BA61" s="789"/>
      <c r="BB61" s="789"/>
      <c r="BC61" s="789"/>
      <c r="BD61" s="789"/>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2">
      <c r="A62" s="59">
        <v>35</v>
      </c>
      <c r="B62" s="731"/>
      <c r="C62" s="732"/>
      <c r="D62" s="732"/>
      <c r="E62" s="732"/>
      <c r="F62" s="732"/>
      <c r="G62" s="732"/>
      <c r="H62" s="732"/>
      <c r="I62" s="732"/>
      <c r="J62" s="732"/>
      <c r="K62" s="732"/>
      <c r="L62" s="732"/>
      <c r="M62" s="732"/>
      <c r="N62" s="732"/>
      <c r="O62" s="732"/>
      <c r="P62" s="733"/>
      <c r="Q62" s="785"/>
      <c r="R62" s="786"/>
      <c r="S62" s="786"/>
      <c r="T62" s="786"/>
      <c r="U62" s="786"/>
      <c r="V62" s="786"/>
      <c r="W62" s="786"/>
      <c r="X62" s="786"/>
      <c r="Y62" s="786"/>
      <c r="Z62" s="786"/>
      <c r="AA62" s="786"/>
      <c r="AB62" s="786"/>
      <c r="AC62" s="786"/>
      <c r="AD62" s="786"/>
      <c r="AE62" s="787"/>
      <c r="AF62" s="725"/>
      <c r="AG62" s="726"/>
      <c r="AH62" s="726"/>
      <c r="AI62" s="726"/>
      <c r="AJ62" s="727"/>
      <c r="AK62" s="788"/>
      <c r="AL62" s="786"/>
      <c r="AM62" s="786"/>
      <c r="AN62" s="786"/>
      <c r="AO62" s="786"/>
      <c r="AP62" s="786"/>
      <c r="AQ62" s="786"/>
      <c r="AR62" s="786"/>
      <c r="AS62" s="786"/>
      <c r="AT62" s="786"/>
      <c r="AU62" s="786"/>
      <c r="AV62" s="786"/>
      <c r="AW62" s="786"/>
      <c r="AX62" s="786"/>
      <c r="AY62" s="786"/>
      <c r="AZ62" s="789"/>
      <c r="BA62" s="789"/>
      <c r="BB62" s="789"/>
      <c r="BC62" s="789"/>
      <c r="BD62" s="789"/>
      <c r="BE62" s="729"/>
      <c r="BF62" s="729"/>
      <c r="BG62" s="729"/>
      <c r="BH62" s="729"/>
      <c r="BI62" s="730"/>
      <c r="BJ62" s="790" t="s">
        <v>463</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2">
      <c r="A63" s="60" t="s">
        <v>260</v>
      </c>
      <c r="B63" s="751" t="s">
        <v>386</v>
      </c>
      <c r="C63" s="752"/>
      <c r="D63" s="752"/>
      <c r="E63" s="752"/>
      <c r="F63" s="752"/>
      <c r="G63" s="752"/>
      <c r="H63" s="752"/>
      <c r="I63" s="752"/>
      <c r="J63" s="752"/>
      <c r="K63" s="752"/>
      <c r="L63" s="752"/>
      <c r="M63" s="752"/>
      <c r="N63" s="752"/>
      <c r="O63" s="752"/>
      <c r="P63" s="753"/>
      <c r="Q63" s="791"/>
      <c r="R63" s="760"/>
      <c r="S63" s="760"/>
      <c r="T63" s="760"/>
      <c r="U63" s="760"/>
      <c r="V63" s="760"/>
      <c r="W63" s="760"/>
      <c r="X63" s="760"/>
      <c r="Y63" s="760"/>
      <c r="Z63" s="760"/>
      <c r="AA63" s="760"/>
      <c r="AB63" s="760"/>
      <c r="AC63" s="760"/>
      <c r="AD63" s="760"/>
      <c r="AE63" s="792"/>
      <c r="AF63" s="757">
        <v>981</v>
      </c>
      <c r="AG63" s="755"/>
      <c r="AH63" s="755"/>
      <c r="AI63" s="755"/>
      <c r="AJ63" s="758"/>
      <c r="AK63" s="759"/>
      <c r="AL63" s="760"/>
      <c r="AM63" s="760"/>
      <c r="AN63" s="760"/>
      <c r="AO63" s="760"/>
      <c r="AP63" s="755">
        <v>9808</v>
      </c>
      <c r="AQ63" s="755"/>
      <c r="AR63" s="755"/>
      <c r="AS63" s="755"/>
      <c r="AT63" s="755"/>
      <c r="AU63" s="755">
        <v>7795</v>
      </c>
      <c r="AV63" s="755"/>
      <c r="AW63" s="755"/>
      <c r="AX63" s="755"/>
      <c r="AY63" s="755"/>
      <c r="AZ63" s="793"/>
      <c r="BA63" s="793"/>
      <c r="BB63" s="793"/>
      <c r="BC63" s="793"/>
      <c r="BD63" s="793"/>
      <c r="BE63" s="761"/>
      <c r="BF63" s="761"/>
      <c r="BG63" s="761"/>
      <c r="BH63" s="761"/>
      <c r="BI63" s="762"/>
      <c r="BJ63" s="763" t="s">
        <v>208</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2">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2">
      <c r="A66" s="708" t="s">
        <v>450</v>
      </c>
      <c r="B66" s="709"/>
      <c r="C66" s="709"/>
      <c r="D66" s="709"/>
      <c r="E66" s="709"/>
      <c r="F66" s="709"/>
      <c r="G66" s="709"/>
      <c r="H66" s="709"/>
      <c r="I66" s="709"/>
      <c r="J66" s="709"/>
      <c r="K66" s="709"/>
      <c r="L66" s="709"/>
      <c r="M66" s="709"/>
      <c r="N66" s="709"/>
      <c r="O66" s="709"/>
      <c r="P66" s="710"/>
      <c r="Q66" s="702" t="s">
        <v>458</v>
      </c>
      <c r="R66" s="703"/>
      <c r="S66" s="703"/>
      <c r="T66" s="703"/>
      <c r="U66" s="714"/>
      <c r="V66" s="702" t="s">
        <v>459</v>
      </c>
      <c r="W66" s="703"/>
      <c r="X66" s="703"/>
      <c r="Y66" s="703"/>
      <c r="Z66" s="714"/>
      <c r="AA66" s="702" t="s">
        <v>460</v>
      </c>
      <c r="AB66" s="703"/>
      <c r="AC66" s="703"/>
      <c r="AD66" s="703"/>
      <c r="AE66" s="714"/>
      <c r="AF66" s="979" t="s">
        <v>257</v>
      </c>
      <c r="AG66" s="974"/>
      <c r="AH66" s="974"/>
      <c r="AI66" s="974"/>
      <c r="AJ66" s="980"/>
      <c r="AK66" s="702" t="s">
        <v>398</v>
      </c>
      <c r="AL66" s="709"/>
      <c r="AM66" s="709"/>
      <c r="AN66" s="709"/>
      <c r="AO66" s="710"/>
      <c r="AP66" s="702" t="s">
        <v>367</v>
      </c>
      <c r="AQ66" s="703"/>
      <c r="AR66" s="703"/>
      <c r="AS66" s="703"/>
      <c r="AT66" s="714"/>
      <c r="AU66" s="702" t="s">
        <v>469</v>
      </c>
      <c r="AV66" s="703"/>
      <c r="AW66" s="703"/>
      <c r="AX66" s="703"/>
      <c r="AY66" s="714"/>
      <c r="AZ66" s="702" t="s">
        <v>445</v>
      </c>
      <c r="BA66" s="703"/>
      <c r="BB66" s="703"/>
      <c r="BC66" s="703"/>
      <c r="BD66" s="704"/>
      <c r="BE66" s="62"/>
      <c r="BF66" s="62"/>
      <c r="BG66" s="62"/>
      <c r="BH66" s="62"/>
      <c r="BI66" s="62"/>
      <c r="BJ66" s="62"/>
      <c r="BK66" s="62"/>
      <c r="BL66" s="62"/>
      <c r="BM66" s="62"/>
      <c r="BN66" s="62"/>
      <c r="BO66" s="62"/>
      <c r="BP66" s="62"/>
      <c r="BQ66" s="59">
        <v>60</v>
      </c>
      <c r="BR66" s="88"/>
      <c r="BS66" s="797"/>
      <c r="BT66" s="798"/>
      <c r="BU66" s="798"/>
      <c r="BV66" s="798"/>
      <c r="BW66" s="798"/>
      <c r="BX66" s="798"/>
      <c r="BY66" s="798"/>
      <c r="BZ66" s="798"/>
      <c r="CA66" s="798"/>
      <c r="CB66" s="798"/>
      <c r="CC66" s="798"/>
      <c r="CD66" s="798"/>
      <c r="CE66" s="798"/>
      <c r="CF66" s="798"/>
      <c r="CG66" s="800"/>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7"/>
      <c r="DW66" s="798"/>
      <c r="DX66" s="798"/>
      <c r="DY66" s="798"/>
      <c r="DZ66" s="799"/>
      <c r="EA66" s="54"/>
    </row>
    <row r="67" spans="1:131" s="51" customFormat="1" ht="26.25" customHeight="1" x14ac:dyDescent="0.2">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1"/>
      <c r="AG67" s="977"/>
      <c r="AH67" s="977"/>
      <c r="AI67" s="977"/>
      <c r="AJ67" s="982"/>
      <c r="AK67" s="983"/>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7"/>
      <c r="BT67" s="798"/>
      <c r="BU67" s="798"/>
      <c r="BV67" s="798"/>
      <c r="BW67" s="798"/>
      <c r="BX67" s="798"/>
      <c r="BY67" s="798"/>
      <c r="BZ67" s="798"/>
      <c r="CA67" s="798"/>
      <c r="CB67" s="798"/>
      <c r="CC67" s="798"/>
      <c r="CD67" s="798"/>
      <c r="CE67" s="798"/>
      <c r="CF67" s="798"/>
      <c r="CG67" s="800"/>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7"/>
      <c r="DW67" s="798"/>
      <c r="DX67" s="798"/>
      <c r="DY67" s="798"/>
      <c r="DZ67" s="799"/>
      <c r="EA67" s="54"/>
    </row>
    <row r="68" spans="1:131" s="51" customFormat="1" ht="26.25" customHeight="1" x14ac:dyDescent="0.2">
      <c r="A68" s="58">
        <v>1</v>
      </c>
      <c r="B68" s="699" t="s">
        <v>340</v>
      </c>
      <c r="C68" s="700"/>
      <c r="D68" s="700"/>
      <c r="E68" s="700"/>
      <c r="F68" s="700"/>
      <c r="G68" s="700"/>
      <c r="H68" s="700"/>
      <c r="I68" s="700"/>
      <c r="J68" s="700"/>
      <c r="K68" s="700"/>
      <c r="L68" s="700"/>
      <c r="M68" s="700"/>
      <c r="N68" s="700"/>
      <c r="O68" s="700"/>
      <c r="P68" s="740"/>
      <c r="Q68" s="741">
        <v>1312</v>
      </c>
      <c r="R68" s="742"/>
      <c r="S68" s="742"/>
      <c r="T68" s="742"/>
      <c r="U68" s="742"/>
      <c r="V68" s="742">
        <v>1293</v>
      </c>
      <c r="W68" s="742"/>
      <c r="X68" s="742"/>
      <c r="Y68" s="742"/>
      <c r="Z68" s="742"/>
      <c r="AA68" s="742">
        <v>20</v>
      </c>
      <c r="AB68" s="742"/>
      <c r="AC68" s="742"/>
      <c r="AD68" s="742"/>
      <c r="AE68" s="742"/>
      <c r="AF68" s="742">
        <v>20</v>
      </c>
      <c r="AG68" s="742"/>
      <c r="AH68" s="742"/>
      <c r="AI68" s="742"/>
      <c r="AJ68" s="742"/>
      <c r="AK68" s="742">
        <v>27</v>
      </c>
      <c r="AL68" s="742"/>
      <c r="AM68" s="742"/>
      <c r="AN68" s="742"/>
      <c r="AO68" s="742"/>
      <c r="AP68" s="742">
        <v>287</v>
      </c>
      <c r="AQ68" s="742"/>
      <c r="AR68" s="742"/>
      <c r="AS68" s="742"/>
      <c r="AT68" s="742"/>
      <c r="AU68" s="742">
        <v>161</v>
      </c>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7"/>
      <c r="BT68" s="798"/>
      <c r="BU68" s="798"/>
      <c r="BV68" s="798"/>
      <c r="BW68" s="798"/>
      <c r="BX68" s="798"/>
      <c r="BY68" s="798"/>
      <c r="BZ68" s="798"/>
      <c r="CA68" s="798"/>
      <c r="CB68" s="798"/>
      <c r="CC68" s="798"/>
      <c r="CD68" s="798"/>
      <c r="CE68" s="798"/>
      <c r="CF68" s="798"/>
      <c r="CG68" s="800"/>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7"/>
      <c r="DW68" s="798"/>
      <c r="DX68" s="798"/>
      <c r="DY68" s="798"/>
      <c r="DZ68" s="799"/>
      <c r="EA68" s="54"/>
    </row>
    <row r="69" spans="1:131" s="51" customFormat="1" ht="26.25" customHeight="1" x14ac:dyDescent="0.2">
      <c r="A69" s="59">
        <v>2</v>
      </c>
      <c r="B69" s="731" t="s">
        <v>543</v>
      </c>
      <c r="C69" s="732"/>
      <c r="D69" s="732"/>
      <c r="E69" s="732"/>
      <c r="F69" s="732"/>
      <c r="G69" s="732"/>
      <c r="H69" s="732"/>
      <c r="I69" s="732"/>
      <c r="J69" s="732"/>
      <c r="K69" s="732"/>
      <c r="L69" s="732"/>
      <c r="M69" s="732"/>
      <c r="N69" s="732"/>
      <c r="O69" s="732"/>
      <c r="P69" s="733"/>
      <c r="Q69" s="722">
        <v>529</v>
      </c>
      <c r="R69" s="723"/>
      <c r="S69" s="723"/>
      <c r="T69" s="723"/>
      <c r="U69" s="723"/>
      <c r="V69" s="723">
        <v>507</v>
      </c>
      <c r="W69" s="723"/>
      <c r="X69" s="723"/>
      <c r="Y69" s="723"/>
      <c r="Z69" s="723"/>
      <c r="AA69" s="723">
        <v>22</v>
      </c>
      <c r="AB69" s="723"/>
      <c r="AC69" s="723"/>
      <c r="AD69" s="723"/>
      <c r="AE69" s="723"/>
      <c r="AF69" s="723">
        <v>22</v>
      </c>
      <c r="AG69" s="723"/>
      <c r="AH69" s="723"/>
      <c r="AI69" s="723"/>
      <c r="AJ69" s="723"/>
      <c r="AK69" s="723" t="s">
        <v>208</v>
      </c>
      <c r="AL69" s="723"/>
      <c r="AM69" s="723"/>
      <c r="AN69" s="723"/>
      <c r="AO69" s="723"/>
      <c r="AP69" s="723" t="s">
        <v>208</v>
      </c>
      <c r="AQ69" s="723"/>
      <c r="AR69" s="723"/>
      <c r="AS69" s="723"/>
      <c r="AT69" s="723"/>
      <c r="AU69" s="723" t="s">
        <v>208</v>
      </c>
      <c r="AV69" s="723"/>
      <c r="AW69" s="723"/>
      <c r="AX69" s="723"/>
      <c r="AY69" s="723"/>
      <c r="AZ69" s="729"/>
      <c r="BA69" s="729"/>
      <c r="BB69" s="729"/>
      <c r="BC69" s="729"/>
      <c r="BD69" s="730"/>
      <c r="BE69" s="62"/>
      <c r="BF69" s="62"/>
      <c r="BG69" s="62"/>
      <c r="BH69" s="62"/>
      <c r="BI69" s="62"/>
      <c r="BJ69" s="62"/>
      <c r="BK69" s="62"/>
      <c r="BL69" s="62"/>
      <c r="BM69" s="62"/>
      <c r="BN69" s="62"/>
      <c r="BO69" s="62"/>
      <c r="BP69" s="62"/>
      <c r="BQ69" s="59">
        <v>63</v>
      </c>
      <c r="BR69" s="88"/>
      <c r="BS69" s="797"/>
      <c r="BT69" s="798"/>
      <c r="BU69" s="798"/>
      <c r="BV69" s="798"/>
      <c r="BW69" s="798"/>
      <c r="BX69" s="798"/>
      <c r="BY69" s="798"/>
      <c r="BZ69" s="798"/>
      <c r="CA69" s="798"/>
      <c r="CB69" s="798"/>
      <c r="CC69" s="798"/>
      <c r="CD69" s="798"/>
      <c r="CE69" s="798"/>
      <c r="CF69" s="798"/>
      <c r="CG69" s="800"/>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7"/>
      <c r="DW69" s="798"/>
      <c r="DX69" s="798"/>
      <c r="DY69" s="798"/>
      <c r="DZ69" s="799"/>
      <c r="EA69" s="54"/>
    </row>
    <row r="70" spans="1:131" s="51" customFormat="1" ht="26.25" customHeight="1" x14ac:dyDescent="0.2">
      <c r="A70" s="59">
        <v>3</v>
      </c>
      <c r="B70" s="731" t="s">
        <v>544</v>
      </c>
      <c r="C70" s="732"/>
      <c r="D70" s="732"/>
      <c r="E70" s="732"/>
      <c r="F70" s="732"/>
      <c r="G70" s="732"/>
      <c r="H70" s="732"/>
      <c r="I70" s="732"/>
      <c r="J70" s="732"/>
      <c r="K70" s="732"/>
      <c r="L70" s="732"/>
      <c r="M70" s="732"/>
      <c r="N70" s="732"/>
      <c r="O70" s="732"/>
      <c r="P70" s="733"/>
      <c r="Q70" s="722">
        <v>109616</v>
      </c>
      <c r="R70" s="723"/>
      <c r="S70" s="723"/>
      <c r="T70" s="723"/>
      <c r="U70" s="723"/>
      <c r="V70" s="723">
        <v>107064</v>
      </c>
      <c r="W70" s="723"/>
      <c r="X70" s="723"/>
      <c r="Y70" s="723"/>
      <c r="Z70" s="723"/>
      <c r="AA70" s="723">
        <v>2551</v>
      </c>
      <c r="AB70" s="723"/>
      <c r="AC70" s="723"/>
      <c r="AD70" s="723"/>
      <c r="AE70" s="723"/>
      <c r="AF70" s="723">
        <v>2551</v>
      </c>
      <c r="AG70" s="723"/>
      <c r="AH70" s="723"/>
      <c r="AI70" s="723"/>
      <c r="AJ70" s="723"/>
      <c r="AK70" s="723">
        <v>861</v>
      </c>
      <c r="AL70" s="723"/>
      <c r="AM70" s="723"/>
      <c r="AN70" s="723"/>
      <c r="AO70" s="723"/>
      <c r="AP70" s="723" t="s">
        <v>208</v>
      </c>
      <c r="AQ70" s="723"/>
      <c r="AR70" s="723"/>
      <c r="AS70" s="723"/>
      <c r="AT70" s="723"/>
      <c r="AU70" s="723" t="s">
        <v>208</v>
      </c>
      <c r="AV70" s="723"/>
      <c r="AW70" s="723"/>
      <c r="AX70" s="723"/>
      <c r="AY70" s="723"/>
      <c r="AZ70" s="729"/>
      <c r="BA70" s="729"/>
      <c r="BB70" s="729"/>
      <c r="BC70" s="729"/>
      <c r="BD70" s="730"/>
      <c r="BE70" s="62"/>
      <c r="BF70" s="62"/>
      <c r="BG70" s="62"/>
      <c r="BH70" s="62"/>
      <c r="BI70" s="62"/>
      <c r="BJ70" s="62"/>
      <c r="BK70" s="62"/>
      <c r="BL70" s="62"/>
      <c r="BM70" s="62"/>
      <c r="BN70" s="62"/>
      <c r="BO70" s="62"/>
      <c r="BP70" s="62"/>
      <c r="BQ70" s="59">
        <v>64</v>
      </c>
      <c r="BR70" s="88"/>
      <c r="BS70" s="797"/>
      <c r="BT70" s="798"/>
      <c r="BU70" s="798"/>
      <c r="BV70" s="798"/>
      <c r="BW70" s="798"/>
      <c r="BX70" s="798"/>
      <c r="BY70" s="798"/>
      <c r="BZ70" s="798"/>
      <c r="CA70" s="798"/>
      <c r="CB70" s="798"/>
      <c r="CC70" s="798"/>
      <c r="CD70" s="798"/>
      <c r="CE70" s="798"/>
      <c r="CF70" s="798"/>
      <c r="CG70" s="800"/>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7"/>
      <c r="DW70" s="798"/>
      <c r="DX70" s="798"/>
      <c r="DY70" s="798"/>
      <c r="DZ70" s="799"/>
      <c r="EA70" s="54"/>
    </row>
    <row r="71" spans="1:131" s="51" customFormat="1" ht="26.25" customHeight="1" x14ac:dyDescent="0.2">
      <c r="A71" s="59">
        <v>4</v>
      </c>
      <c r="B71" s="731" t="s">
        <v>357</v>
      </c>
      <c r="C71" s="732"/>
      <c r="D71" s="732"/>
      <c r="E71" s="732"/>
      <c r="F71" s="732"/>
      <c r="G71" s="732"/>
      <c r="H71" s="732"/>
      <c r="I71" s="732"/>
      <c r="J71" s="732"/>
      <c r="K71" s="732"/>
      <c r="L71" s="732"/>
      <c r="M71" s="732"/>
      <c r="N71" s="732"/>
      <c r="O71" s="732"/>
      <c r="P71" s="733"/>
      <c r="Q71" s="722">
        <v>4311</v>
      </c>
      <c r="R71" s="723"/>
      <c r="S71" s="723"/>
      <c r="T71" s="723"/>
      <c r="U71" s="723"/>
      <c r="V71" s="723">
        <v>3658</v>
      </c>
      <c r="W71" s="723"/>
      <c r="X71" s="723"/>
      <c r="Y71" s="723"/>
      <c r="Z71" s="723"/>
      <c r="AA71" s="723">
        <v>653</v>
      </c>
      <c r="AB71" s="723"/>
      <c r="AC71" s="723"/>
      <c r="AD71" s="723"/>
      <c r="AE71" s="723"/>
      <c r="AF71" s="723">
        <v>653</v>
      </c>
      <c r="AG71" s="723"/>
      <c r="AH71" s="723"/>
      <c r="AI71" s="723"/>
      <c r="AJ71" s="723"/>
      <c r="AK71" s="723" t="s">
        <v>208</v>
      </c>
      <c r="AL71" s="723"/>
      <c r="AM71" s="723"/>
      <c r="AN71" s="723"/>
      <c r="AO71" s="723"/>
      <c r="AP71" s="723" t="s">
        <v>208</v>
      </c>
      <c r="AQ71" s="723"/>
      <c r="AR71" s="723"/>
      <c r="AS71" s="723"/>
      <c r="AT71" s="723"/>
      <c r="AU71" s="723" t="s">
        <v>208</v>
      </c>
      <c r="AV71" s="723"/>
      <c r="AW71" s="723"/>
      <c r="AX71" s="723"/>
      <c r="AY71" s="723"/>
      <c r="AZ71" s="729"/>
      <c r="BA71" s="729"/>
      <c r="BB71" s="729"/>
      <c r="BC71" s="729"/>
      <c r="BD71" s="730"/>
      <c r="BE71" s="62"/>
      <c r="BF71" s="62"/>
      <c r="BG71" s="62"/>
      <c r="BH71" s="62"/>
      <c r="BI71" s="62"/>
      <c r="BJ71" s="62"/>
      <c r="BK71" s="62"/>
      <c r="BL71" s="62"/>
      <c r="BM71" s="62"/>
      <c r="BN71" s="62"/>
      <c r="BO71" s="62"/>
      <c r="BP71" s="62"/>
      <c r="BQ71" s="59">
        <v>65</v>
      </c>
      <c r="BR71" s="88"/>
      <c r="BS71" s="797"/>
      <c r="BT71" s="798"/>
      <c r="BU71" s="798"/>
      <c r="BV71" s="798"/>
      <c r="BW71" s="798"/>
      <c r="BX71" s="798"/>
      <c r="BY71" s="798"/>
      <c r="BZ71" s="798"/>
      <c r="CA71" s="798"/>
      <c r="CB71" s="798"/>
      <c r="CC71" s="798"/>
      <c r="CD71" s="798"/>
      <c r="CE71" s="798"/>
      <c r="CF71" s="798"/>
      <c r="CG71" s="800"/>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7"/>
      <c r="DW71" s="798"/>
      <c r="DX71" s="798"/>
      <c r="DY71" s="798"/>
      <c r="DZ71" s="799"/>
      <c r="EA71" s="54"/>
    </row>
    <row r="72" spans="1:131" s="51" customFormat="1" ht="26.25" customHeight="1" x14ac:dyDescent="0.2">
      <c r="A72" s="59">
        <v>5</v>
      </c>
      <c r="B72" s="731" t="s">
        <v>440</v>
      </c>
      <c r="C72" s="732"/>
      <c r="D72" s="732"/>
      <c r="E72" s="732"/>
      <c r="F72" s="732"/>
      <c r="G72" s="732"/>
      <c r="H72" s="732"/>
      <c r="I72" s="732"/>
      <c r="J72" s="732"/>
      <c r="K72" s="732"/>
      <c r="L72" s="732"/>
      <c r="M72" s="732"/>
      <c r="N72" s="732"/>
      <c r="O72" s="732"/>
      <c r="P72" s="733"/>
      <c r="Q72" s="722">
        <v>91</v>
      </c>
      <c r="R72" s="723"/>
      <c r="S72" s="723"/>
      <c r="T72" s="723"/>
      <c r="U72" s="723"/>
      <c r="V72" s="723">
        <v>88</v>
      </c>
      <c r="W72" s="723"/>
      <c r="X72" s="723"/>
      <c r="Y72" s="723"/>
      <c r="Z72" s="723"/>
      <c r="AA72" s="723">
        <v>3</v>
      </c>
      <c r="AB72" s="723"/>
      <c r="AC72" s="723"/>
      <c r="AD72" s="723"/>
      <c r="AE72" s="723"/>
      <c r="AF72" s="723">
        <v>3</v>
      </c>
      <c r="AG72" s="723"/>
      <c r="AH72" s="723"/>
      <c r="AI72" s="723"/>
      <c r="AJ72" s="723"/>
      <c r="AK72" s="723" t="s">
        <v>208</v>
      </c>
      <c r="AL72" s="723"/>
      <c r="AM72" s="723"/>
      <c r="AN72" s="723"/>
      <c r="AO72" s="723"/>
      <c r="AP72" s="723" t="s">
        <v>208</v>
      </c>
      <c r="AQ72" s="723"/>
      <c r="AR72" s="723"/>
      <c r="AS72" s="723"/>
      <c r="AT72" s="723"/>
      <c r="AU72" s="723" t="s">
        <v>208</v>
      </c>
      <c r="AV72" s="723"/>
      <c r="AW72" s="723"/>
      <c r="AX72" s="723"/>
      <c r="AY72" s="723"/>
      <c r="AZ72" s="729"/>
      <c r="BA72" s="729"/>
      <c r="BB72" s="729"/>
      <c r="BC72" s="729"/>
      <c r="BD72" s="730"/>
      <c r="BE72" s="62"/>
      <c r="BF72" s="62"/>
      <c r="BG72" s="62"/>
      <c r="BH72" s="62"/>
      <c r="BI72" s="62"/>
      <c r="BJ72" s="62"/>
      <c r="BK72" s="62"/>
      <c r="BL72" s="62"/>
      <c r="BM72" s="62"/>
      <c r="BN72" s="62"/>
      <c r="BO72" s="62"/>
      <c r="BP72" s="62"/>
      <c r="BQ72" s="59">
        <v>66</v>
      </c>
      <c r="BR72" s="88"/>
      <c r="BS72" s="797"/>
      <c r="BT72" s="798"/>
      <c r="BU72" s="798"/>
      <c r="BV72" s="798"/>
      <c r="BW72" s="798"/>
      <c r="BX72" s="798"/>
      <c r="BY72" s="798"/>
      <c r="BZ72" s="798"/>
      <c r="CA72" s="798"/>
      <c r="CB72" s="798"/>
      <c r="CC72" s="798"/>
      <c r="CD72" s="798"/>
      <c r="CE72" s="798"/>
      <c r="CF72" s="798"/>
      <c r="CG72" s="800"/>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7"/>
      <c r="DW72" s="798"/>
      <c r="DX72" s="798"/>
      <c r="DY72" s="798"/>
      <c r="DZ72" s="799"/>
      <c r="EA72" s="54"/>
    </row>
    <row r="73" spans="1:131" s="51" customFormat="1" ht="26.25" customHeight="1" x14ac:dyDescent="0.2">
      <c r="A73" s="59">
        <v>6</v>
      </c>
      <c r="B73" s="731" t="s">
        <v>545</v>
      </c>
      <c r="C73" s="732"/>
      <c r="D73" s="732"/>
      <c r="E73" s="732"/>
      <c r="F73" s="732"/>
      <c r="G73" s="732"/>
      <c r="H73" s="732"/>
      <c r="I73" s="732"/>
      <c r="J73" s="732"/>
      <c r="K73" s="732"/>
      <c r="L73" s="732"/>
      <c r="M73" s="732"/>
      <c r="N73" s="732"/>
      <c r="O73" s="732"/>
      <c r="P73" s="733"/>
      <c r="Q73" s="722">
        <v>162</v>
      </c>
      <c r="R73" s="723"/>
      <c r="S73" s="723"/>
      <c r="T73" s="723"/>
      <c r="U73" s="723"/>
      <c r="V73" s="723">
        <v>149</v>
      </c>
      <c r="W73" s="723"/>
      <c r="X73" s="723"/>
      <c r="Y73" s="723"/>
      <c r="Z73" s="723"/>
      <c r="AA73" s="723">
        <v>12</v>
      </c>
      <c r="AB73" s="723"/>
      <c r="AC73" s="723"/>
      <c r="AD73" s="723"/>
      <c r="AE73" s="723"/>
      <c r="AF73" s="723">
        <v>12</v>
      </c>
      <c r="AG73" s="723"/>
      <c r="AH73" s="723"/>
      <c r="AI73" s="723"/>
      <c r="AJ73" s="723"/>
      <c r="AK73" s="723">
        <v>38</v>
      </c>
      <c r="AL73" s="723"/>
      <c r="AM73" s="723"/>
      <c r="AN73" s="723"/>
      <c r="AO73" s="723"/>
      <c r="AP73" s="723" t="s">
        <v>208</v>
      </c>
      <c r="AQ73" s="723"/>
      <c r="AR73" s="723"/>
      <c r="AS73" s="723"/>
      <c r="AT73" s="723"/>
      <c r="AU73" s="723" t="s">
        <v>208</v>
      </c>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7"/>
      <c r="BT73" s="798"/>
      <c r="BU73" s="798"/>
      <c r="BV73" s="798"/>
      <c r="BW73" s="798"/>
      <c r="BX73" s="798"/>
      <c r="BY73" s="798"/>
      <c r="BZ73" s="798"/>
      <c r="CA73" s="798"/>
      <c r="CB73" s="798"/>
      <c r="CC73" s="798"/>
      <c r="CD73" s="798"/>
      <c r="CE73" s="798"/>
      <c r="CF73" s="798"/>
      <c r="CG73" s="800"/>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7"/>
      <c r="DW73" s="798"/>
      <c r="DX73" s="798"/>
      <c r="DY73" s="798"/>
      <c r="DZ73" s="799"/>
      <c r="EA73" s="54"/>
    </row>
    <row r="74" spans="1:131" s="51" customFormat="1" ht="26.25" customHeight="1" x14ac:dyDescent="0.2">
      <c r="A74" s="59">
        <v>7</v>
      </c>
      <c r="B74" s="731"/>
      <c r="C74" s="732"/>
      <c r="D74" s="732"/>
      <c r="E74" s="732"/>
      <c r="F74" s="732"/>
      <c r="G74" s="732"/>
      <c r="H74" s="732"/>
      <c r="I74" s="732"/>
      <c r="J74" s="732"/>
      <c r="K74" s="732"/>
      <c r="L74" s="732"/>
      <c r="M74" s="732"/>
      <c r="N74" s="732"/>
      <c r="O74" s="732"/>
      <c r="P74" s="733"/>
      <c r="Q74" s="722"/>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7"/>
      <c r="BT74" s="798"/>
      <c r="BU74" s="798"/>
      <c r="BV74" s="798"/>
      <c r="BW74" s="798"/>
      <c r="BX74" s="798"/>
      <c r="BY74" s="798"/>
      <c r="BZ74" s="798"/>
      <c r="CA74" s="798"/>
      <c r="CB74" s="798"/>
      <c r="CC74" s="798"/>
      <c r="CD74" s="798"/>
      <c r="CE74" s="798"/>
      <c r="CF74" s="798"/>
      <c r="CG74" s="800"/>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7"/>
      <c r="DW74" s="798"/>
      <c r="DX74" s="798"/>
      <c r="DY74" s="798"/>
      <c r="DZ74" s="799"/>
      <c r="EA74" s="54"/>
    </row>
    <row r="75" spans="1:131" s="51" customFormat="1" ht="26.25" customHeight="1" x14ac:dyDescent="0.2">
      <c r="A75" s="59">
        <v>8</v>
      </c>
      <c r="B75" s="731"/>
      <c r="C75" s="732"/>
      <c r="D75" s="732"/>
      <c r="E75" s="732"/>
      <c r="F75" s="732"/>
      <c r="G75" s="732"/>
      <c r="H75" s="732"/>
      <c r="I75" s="732"/>
      <c r="J75" s="732"/>
      <c r="K75" s="732"/>
      <c r="L75" s="732"/>
      <c r="M75" s="732"/>
      <c r="N75" s="732"/>
      <c r="O75" s="732"/>
      <c r="P75" s="733"/>
      <c r="Q75" s="734"/>
      <c r="R75" s="726"/>
      <c r="S75" s="726"/>
      <c r="T75" s="726"/>
      <c r="U75" s="728"/>
      <c r="V75" s="724"/>
      <c r="W75" s="726"/>
      <c r="X75" s="726"/>
      <c r="Y75" s="726"/>
      <c r="Z75" s="728"/>
      <c r="AA75" s="724"/>
      <c r="AB75" s="726"/>
      <c r="AC75" s="726"/>
      <c r="AD75" s="726"/>
      <c r="AE75" s="728"/>
      <c r="AF75" s="724"/>
      <c r="AG75" s="726"/>
      <c r="AH75" s="726"/>
      <c r="AI75" s="726"/>
      <c r="AJ75" s="728"/>
      <c r="AK75" s="724"/>
      <c r="AL75" s="726"/>
      <c r="AM75" s="726"/>
      <c r="AN75" s="726"/>
      <c r="AO75" s="728"/>
      <c r="AP75" s="724"/>
      <c r="AQ75" s="726"/>
      <c r="AR75" s="726"/>
      <c r="AS75" s="726"/>
      <c r="AT75" s="728"/>
      <c r="AU75" s="724"/>
      <c r="AV75" s="726"/>
      <c r="AW75" s="726"/>
      <c r="AX75" s="726"/>
      <c r="AY75" s="728"/>
      <c r="AZ75" s="729"/>
      <c r="BA75" s="729"/>
      <c r="BB75" s="729"/>
      <c r="BC75" s="729"/>
      <c r="BD75" s="730"/>
      <c r="BE75" s="62"/>
      <c r="BF75" s="62"/>
      <c r="BG75" s="62"/>
      <c r="BH75" s="62"/>
      <c r="BI75" s="62"/>
      <c r="BJ75" s="62"/>
      <c r="BK75" s="62"/>
      <c r="BL75" s="62"/>
      <c r="BM75" s="62"/>
      <c r="BN75" s="62"/>
      <c r="BO75" s="62"/>
      <c r="BP75" s="62"/>
      <c r="BQ75" s="59">
        <v>69</v>
      </c>
      <c r="BR75" s="88"/>
      <c r="BS75" s="797"/>
      <c r="BT75" s="798"/>
      <c r="BU75" s="798"/>
      <c r="BV75" s="798"/>
      <c r="BW75" s="798"/>
      <c r="BX75" s="798"/>
      <c r="BY75" s="798"/>
      <c r="BZ75" s="798"/>
      <c r="CA75" s="798"/>
      <c r="CB75" s="798"/>
      <c r="CC75" s="798"/>
      <c r="CD75" s="798"/>
      <c r="CE75" s="798"/>
      <c r="CF75" s="798"/>
      <c r="CG75" s="800"/>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7"/>
      <c r="DW75" s="798"/>
      <c r="DX75" s="798"/>
      <c r="DY75" s="798"/>
      <c r="DZ75" s="799"/>
      <c r="EA75" s="54"/>
    </row>
    <row r="76" spans="1:131" s="51" customFormat="1" ht="26.25" customHeight="1" x14ac:dyDescent="0.2">
      <c r="A76" s="59">
        <v>9</v>
      </c>
      <c r="B76" s="731"/>
      <c r="C76" s="732"/>
      <c r="D76" s="732"/>
      <c r="E76" s="732"/>
      <c r="F76" s="732"/>
      <c r="G76" s="732"/>
      <c r="H76" s="732"/>
      <c r="I76" s="732"/>
      <c r="J76" s="732"/>
      <c r="K76" s="732"/>
      <c r="L76" s="732"/>
      <c r="M76" s="732"/>
      <c r="N76" s="732"/>
      <c r="O76" s="732"/>
      <c r="P76" s="733"/>
      <c r="Q76" s="734"/>
      <c r="R76" s="726"/>
      <c r="S76" s="726"/>
      <c r="T76" s="726"/>
      <c r="U76" s="728"/>
      <c r="V76" s="724"/>
      <c r="W76" s="726"/>
      <c r="X76" s="726"/>
      <c r="Y76" s="726"/>
      <c r="Z76" s="728"/>
      <c r="AA76" s="724"/>
      <c r="AB76" s="726"/>
      <c r="AC76" s="726"/>
      <c r="AD76" s="726"/>
      <c r="AE76" s="728"/>
      <c r="AF76" s="724"/>
      <c r="AG76" s="726"/>
      <c r="AH76" s="726"/>
      <c r="AI76" s="726"/>
      <c r="AJ76" s="728"/>
      <c r="AK76" s="724"/>
      <c r="AL76" s="726"/>
      <c r="AM76" s="726"/>
      <c r="AN76" s="726"/>
      <c r="AO76" s="728"/>
      <c r="AP76" s="724"/>
      <c r="AQ76" s="726"/>
      <c r="AR76" s="726"/>
      <c r="AS76" s="726"/>
      <c r="AT76" s="728"/>
      <c r="AU76" s="724"/>
      <c r="AV76" s="726"/>
      <c r="AW76" s="726"/>
      <c r="AX76" s="726"/>
      <c r="AY76" s="728"/>
      <c r="AZ76" s="729"/>
      <c r="BA76" s="729"/>
      <c r="BB76" s="729"/>
      <c r="BC76" s="729"/>
      <c r="BD76" s="730"/>
      <c r="BE76" s="62"/>
      <c r="BF76" s="62"/>
      <c r="BG76" s="62"/>
      <c r="BH76" s="62"/>
      <c r="BI76" s="62"/>
      <c r="BJ76" s="62"/>
      <c r="BK76" s="62"/>
      <c r="BL76" s="62"/>
      <c r="BM76" s="62"/>
      <c r="BN76" s="62"/>
      <c r="BO76" s="62"/>
      <c r="BP76" s="62"/>
      <c r="BQ76" s="59">
        <v>70</v>
      </c>
      <c r="BR76" s="88"/>
      <c r="BS76" s="797"/>
      <c r="BT76" s="798"/>
      <c r="BU76" s="798"/>
      <c r="BV76" s="798"/>
      <c r="BW76" s="798"/>
      <c r="BX76" s="798"/>
      <c r="BY76" s="798"/>
      <c r="BZ76" s="798"/>
      <c r="CA76" s="798"/>
      <c r="CB76" s="798"/>
      <c r="CC76" s="798"/>
      <c r="CD76" s="798"/>
      <c r="CE76" s="798"/>
      <c r="CF76" s="798"/>
      <c r="CG76" s="800"/>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7"/>
      <c r="DW76" s="798"/>
      <c r="DX76" s="798"/>
      <c r="DY76" s="798"/>
      <c r="DZ76" s="799"/>
      <c r="EA76" s="54"/>
    </row>
    <row r="77" spans="1:131" s="51" customFormat="1" ht="26.25" customHeight="1" x14ac:dyDescent="0.2">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7"/>
      <c r="BT77" s="798"/>
      <c r="BU77" s="798"/>
      <c r="BV77" s="798"/>
      <c r="BW77" s="798"/>
      <c r="BX77" s="798"/>
      <c r="BY77" s="798"/>
      <c r="BZ77" s="798"/>
      <c r="CA77" s="798"/>
      <c r="CB77" s="798"/>
      <c r="CC77" s="798"/>
      <c r="CD77" s="798"/>
      <c r="CE77" s="798"/>
      <c r="CF77" s="798"/>
      <c r="CG77" s="800"/>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7"/>
      <c r="DW77" s="798"/>
      <c r="DX77" s="798"/>
      <c r="DY77" s="798"/>
      <c r="DZ77" s="799"/>
      <c r="EA77" s="54"/>
    </row>
    <row r="78" spans="1:131" s="51" customFormat="1" ht="26.25" customHeight="1" x14ac:dyDescent="0.2">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7"/>
      <c r="BT78" s="798"/>
      <c r="BU78" s="798"/>
      <c r="BV78" s="798"/>
      <c r="BW78" s="798"/>
      <c r="BX78" s="798"/>
      <c r="BY78" s="798"/>
      <c r="BZ78" s="798"/>
      <c r="CA78" s="798"/>
      <c r="CB78" s="798"/>
      <c r="CC78" s="798"/>
      <c r="CD78" s="798"/>
      <c r="CE78" s="798"/>
      <c r="CF78" s="798"/>
      <c r="CG78" s="800"/>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7"/>
      <c r="DW78" s="798"/>
      <c r="DX78" s="798"/>
      <c r="DY78" s="798"/>
      <c r="DZ78" s="799"/>
      <c r="EA78" s="54"/>
    </row>
    <row r="79" spans="1:131" s="51" customFormat="1" ht="26.25" customHeight="1" x14ac:dyDescent="0.2">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7"/>
      <c r="BT79" s="798"/>
      <c r="BU79" s="798"/>
      <c r="BV79" s="798"/>
      <c r="BW79" s="798"/>
      <c r="BX79" s="798"/>
      <c r="BY79" s="798"/>
      <c r="BZ79" s="798"/>
      <c r="CA79" s="798"/>
      <c r="CB79" s="798"/>
      <c r="CC79" s="798"/>
      <c r="CD79" s="798"/>
      <c r="CE79" s="798"/>
      <c r="CF79" s="798"/>
      <c r="CG79" s="800"/>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7"/>
      <c r="DW79" s="798"/>
      <c r="DX79" s="798"/>
      <c r="DY79" s="798"/>
      <c r="DZ79" s="799"/>
      <c r="EA79" s="54"/>
    </row>
    <row r="80" spans="1:131" s="51" customFormat="1" ht="26.25" customHeight="1" x14ac:dyDescent="0.2">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7"/>
      <c r="BT80" s="798"/>
      <c r="BU80" s="798"/>
      <c r="BV80" s="798"/>
      <c r="BW80" s="798"/>
      <c r="BX80" s="798"/>
      <c r="BY80" s="798"/>
      <c r="BZ80" s="798"/>
      <c r="CA80" s="798"/>
      <c r="CB80" s="798"/>
      <c r="CC80" s="798"/>
      <c r="CD80" s="798"/>
      <c r="CE80" s="798"/>
      <c r="CF80" s="798"/>
      <c r="CG80" s="800"/>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7"/>
      <c r="DW80" s="798"/>
      <c r="DX80" s="798"/>
      <c r="DY80" s="798"/>
      <c r="DZ80" s="799"/>
      <c r="EA80" s="54"/>
    </row>
    <row r="81" spans="1:131" s="51" customFormat="1" ht="26.25" customHeight="1" x14ac:dyDescent="0.2">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7"/>
      <c r="BT81" s="798"/>
      <c r="BU81" s="798"/>
      <c r="BV81" s="798"/>
      <c r="BW81" s="798"/>
      <c r="BX81" s="798"/>
      <c r="BY81" s="798"/>
      <c r="BZ81" s="798"/>
      <c r="CA81" s="798"/>
      <c r="CB81" s="798"/>
      <c r="CC81" s="798"/>
      <c r="CD81" s="798"/>
      <c r="CE81" s="798"/>
      <c r="CF81" s="798"/>
      <c r="CG81" s="800"/>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7"/>
      <c r="DW81" s="798"/>
      <c r="DX81" s="798"/>
      <c r="DY81" s="798"/>
      <c r="DZ81" s="799"/>
      <c r="EA81" s="54"/>
    </row>
    <row r="82" spans="1:131" s="51" customFormat="1" ht="26.25" customHeight="1" x14ac:dyDescent="0.2">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7"/>
      <c r="BT82" s="798"/>
      <c r="BU82" s="798"/>
      <c r="BV82" s="798"/>
      <c r="BW82" s="798"/>
      <c r="BX82" s="798"/>
      <c r="BY82" s="798"/>
      <c r="BZ82" s="798"/>
      <c r="CA82" s="798"/>
      <c r="CB82" s="798"/>
      <c r="CC82" s="798"/>
      <c r="CD82" s="798"/>
      <c r="CE82" s="798"/>
      <c r="CF82" s="798"/>
      <c r="CG82" s="800"/>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7"/>
      <c r="DW82" s="798"/>
      <c r="DX82" s="798"/>
      <c r="DY82" s="798"/>
      <c r="DZ82" s="799"/>
      <c r="EA82" s="54"/>
    </row>
    <row r="83" spans="1:131" s="51" customFormat="1" ht="26.25" customHeight="1" x14ac:dyDescent="0.2">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7"/>
      <c r="BT83" s="798"/>
      <c r="BU83" s="798"/>
      <c r="BV83" s="798"/>
      <c r="BW83" s="798"/>
      <c r="BX83" s="798"/>
      <c r="BY83" s="798"/>
      <c r="BZ83" s="798"/>
      <c r="CA83" s="798"/>
      <c r="CB83" s="798"/>
      <c r="CC83" s="798"/>
      <c r="CD83" s="798"/>
      <c r="CE83" s="798"/>
      <c r="CF83" s="798"/>
      <c r="CG83" s="800"/>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7"/>
      <c r="DW83" s="798"/>
      <c r="DX83" s="798"/>
      <c r="DY83" s="798"/>
      <c r="DZ83" s="799"/>
      <c r="EA83" s="54"/>
    </row>
    <row r="84" spans="1:131" s="51" customFormat="1" ht="26.25" customHeight="1" x14ac:dyDescent="0.2">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7"/>
      <c r="BT84" s="798"/>
      <c r="BU84" s="798"/>
      <c r="BV84" s="798"/>
      <c r="BW84" s="798"/>
      <c r="BX84" s="798"/>
      <c r="BY84" s="798"/>
      <c r="BZ84" s="798"/>
      <c r="CA84" s="798"/>
      <c r="CB84" s="798"/>
      <c r="CC84" s="798"/>
      <c r="CD84" s="798"/>
      <c r="CE84" s="798"/>
      <c r="CF84" s="798"/>
      <c r="CG84" s="800"/>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7"/>
      <c r="DW84" s="798"/>
      <c r="DX84" s="798"/>
      <c r="DY84" s="798"/>
      <c r="DZ84" s="799"/>
      <c r="EA84" s="54"/>
    </row>
    <row r="85" spans="1:131" s="51" customFormat="1" ht="26.25" customHeight="1" x14ac:dyDescent="0.2">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7"/>
      <c r="BT85" s="798"/>
      <c r="BU85" s="798"/>
      <c r="BV85" s="798"/>
      <c r="BW85" s="798"/>
      <c r="BX85" s="798"/>
      <c r="BY85" s="798"/>
      <c r="BZ85" s="798"/>
      <c r="CA85" s="798"/>
      <c r="CB85" s="798"/>
      <c r="CC85" s="798"/>
      <c r="CD85" s="798"/>
      <c r="CE85" s="798"/>
      <c r="CF85" s="798"/>
      <c r="CG85" s="800"/>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7"/>
      <c r="DW85" s="798"/>
      <c r="DX85" s="798"/>
      <c r="DY85" s="798"/>
      <c r="DZ85" s="799"/>
      <c r="EA85" s="54"/>
    </row>
    <row r="86" spans="1:131" s="51" customFormat="1" ht="26.25" customHeight="1" x14ac:dyDescent="0.2">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7"/>
      <c r="BT86" s="798"/>
      <c r="BU86" s="798"/>
      <c r="BV86" s="798"/>
      <c r="BW86" s="798"/>
      <c r="BX86" s="798"/>
      <c r="BY86" s="798"/>
      <c r="BZ86" s="798"/>
      <c r="CA86" s="798"/>
      <c r="CB86" s="798"/>
      <c r="CC86" s="798"/>
      <c r="CD86" s="798"/>
      <c r="CE86" s="798"/>
      <c r="CF86" s="798"/>
      <c r="CG86" s="800"/>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7"/>
      <c r="DW86" s="798"/>
      <c r="DX86" s="798"/>
      <c r="DY86" s="798"/>
      <c r="DZ86" s="799"/>
      <c r="EA86" s="54"/>
    </row>
    <row r="87" spans="1:131" s="51" customFormat="1" ht="26.25" customHeight="1" x14ac:dyDescent="0.2">
      <c r="A87" s="64">
        <v>20</v>
      </c>
      <c r="B87" s="801"/>
      <c r="C87" s="802"/>
      <c r="D87" s="802"/>
      <c r="E87" s="802"/>
      <c r="F87" s="802"/>
      <c r="G87" s="802"/>
      <c r="H87" s="802"/>
      <c r="I87" s="802"/>
      <c r="J87" s="802"/>
      <c r="K87" s="802"/>
      <c r="L87" s="802"/>
      <c r="M87" s="802"/>
      <c r="N87" s="802"/>
      <c r="O87" s="802"/>
      <c r="P87" s="803"/>
      <c r="Q87" s="804"/>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6"/>
      <c r="BA87" s="806"/>
      <c r="BB87" s="806"/>
      <c r="BC87" s="806"/>
      <c r="BD87" s="807"/>
      <c r="BE87" s="62"/>
      <c r="BF87" s="62"/>
      <c r="BG87" s="62"/>
      <c r="BH87" s="62"/>
      <c r="BI87" s="62"/>
      <c r="BJ87" s="62"/>
      <c r="BK87" s="62"/>
      <c r="BL87" s="62"/>
      <c r="BM87" s="62"/>
      <c r="BN87" s="62"/>
      <c r="BO87" s="62"/>
      <c r="BP87" s="62"/>
      <c r="BQ87" s="59">
        <v>81</v>
      </c>
      <c r="BR87" s="88"/>
      <c r="BS87" s="797"/>
      <c r="BT87" s="798"/>
      <c r="BU87" s="798"/>
      <c r="BV87" s="798"/>
      <c r="BW87" s="798"/>
      <c r="BX87" s="798"/>
      <c r="BY87" s="798"/>
      <c r="BZ87" s="798"/>
      <c r="CA87" s="798"/>
      <c r="CB87" s="798"/>
      <c r="CC87" s="798"/>
      <c r="CD87" s="798"/>
      <c r="CE87" s="798"/>
      <c r="CF87" s="798"/>
      <c r="CG87" s="800"/>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7"/>
      <c r="DW87" s="798"/>
      <c r="DX87" s="798"/>
      <c r="DY87" s="798"/>
      <c r="DZ87" s="799"/>
      <c r="EA87" s="54"/>
    </row>
    <row r="88" spans="1:131" s="51" customFormat="1" ht="26.25" customHeight="1" x14ac:dyDescent="0.2">
      <c r="A88" s="60" t="s">
        <v>260</v>
      </c>
      <c r="B88" s="751" t="s">
        <v>470</v>
      </c>
      <c r="C88" s="752"/>
      <c r="D88" s="752"/>
      <c r="E88" s="752"/>
      <c r="F88" s="752"/>
      <c r="G88" s="752"/>
      <c r="H88" s="752"/>
      <c r="I88" s="752"/>
      <c r="J88" s="752"/>
      <c r="K88" s="752"/>
      <c r="L88" s="752"/>
      <c r="M88" s="752"/>
      <c r="N88" s="752"/>
      <c r="O88" s="752"/>
      <c r="P88" s="753"/>
      <c r="Q88" s="791"/>
      <c r="R88" s="760"/>
      <c r="S88" s="760"/>
      <c r="T88" s="760"/>
      <c r="U88" s="760"/>
      <c r="V88" s="760"/>
      <c r="W88" s="760"/>
      <c r="X88" s="760"/>
      <c r="Y88" s="760"/>
      <c r="Z88" s="760"/>
      <c r="AA88" s="760"/>
      <c r="AB88" s="760"/>
      <c r="AC88" s="760"/>
      <c r="AD88" s="760"/>
      <c r="AE88" s="760"/>
      <c r="AF88" s="755">
        <v>3261</v>
      </c>
      <c r="AG88" s="755"/>
      <c r="AH88" s="755"/>
      <c r="AI88" s="755"/>
      <c r="AJ88" s="755"/>
      <c r="AK88" s="760"/>
      <c r="AL88" s="760"/>
      <c r="AM88" s="760"/>
      <c r="AN88" s="760"/>
      <c r="AO88" s="760"/>
      <c r="AP88" s="755">
        <v>287</v>
      </c>
      <c r="AQ88" s="755"/>
      <c r="AR88" s="755"/>
      <c r="AS88" s="755"/>
      <c r="AT88" s="755"/>
      <c r="AU88" s="755">
        <v>161</v>
      </c>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7"/>
      <c r="BT88" s="798"/>
      <c r="BU88" s="798"/>
      <c r="BV88" s="798"/>
      <c r="BW88" s="798"/>
      <c r="BX88" s="798"/>
      <c r="BY88" s="798"/>
      <c r="BZ88" s="798"/>
      <c r="CA88" s="798"/>
      <c r="CB88" s="798"/>
      <c r="CC88" s="798"/>
      <c r="CD88" s="798"/>
      <c r="CE88" s="798"/>
      <c r="CF88" s="798"/>
      <c r="CG88" s="800"/>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7"/>
      <c r="DW88" s="798"/>
      <c r="DX88" s="798"/>
      <c r="DY88" s="798"/>
      <c r="DZ88" s="799"/>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7"/>
      <c r="BT89" s="798"/>
      <c r="BU89" s="798"/>
      <c r="BV89" s="798"/>
      <c r="BW89" s="798"/>
      <c r="BX89" s="798"/>
      <c r="BY89" s="798"/>
      <c r="BZ89" s="798"/>
      <c r="CA89" s="798"/>
      <c r="CB89" s="798"/>
      <c r="CC89" s="798"/>
      <c r="CD89" s="798"/>
      <c r="CE89" s="798"/>
      <c r="CF89" s="798"/>
      <c r="CG89" s="800"/>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7"/>
      <c r="DW89" s="798"/>
      <c r="DX89" s="798"/>
      <c r="DY89" s="798"/>
      <c r="DZ89" s="799"/>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7"/>
      <c r="BT90" s="798"/>
      <c r="BU90" s="798"/>
      <c r="BV90" s="798"/>
      <c r="BW90" s="798"/>
      <c r="BX90" s="798"/>
      <c r="BY90" s="798"/>
      <c r="BZ90" s="798"/>
      <c r="CA90" s="798"/>
      <c r="CB90" s="798"/>
      <c r="CC90" s="798"/>
      <c r="CD90" s="798"/>
      <c r="CE90" s="798"/>
      <c r="CF90" s="798"/>
      <c r="CG90" s="800"/>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7"/>
      <c r="DW90" s="798"/>
      <c r="DX90" s="798"/>
      <c r="DY90" s="798"/>
      <c r="DZ90" s="799"/>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7"/>
      <c r="BT91" s="798"/>
      <c r="BU91" s="798"/>
      <c r="BV91" s="798"/>
      <c r="BW91" s="798"/>
      <c r="BX91" s="798"/>
      <c r="BY91" s="798"/>
      <c r="BZ91" s="798"/>
      <c r="CA91" s="798"/>
      <c r="CB91" s="798"/>
      <c r="CC91" s="798"/>
      <c r="CD91" s="798"/>
      <c r="CE91" s="798"/>
      <c r="CF91" s="798"/>
      <c r="CG91" s="800"/>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7"/>
      <c r="DW91" s="798"/>
      <c r="DX91" s="798"/>
      <c r="DY91" s="798"/>
      <c r="DZ91" s="799"/>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7"/>
      <c r="BT92" s="798"/>
      <c r="BU92" s="798"/>
      <c r="BV92" s="798"/>
      <c r="BW92" s="798"/>
      <c r="BX92" s="798"/>
      <c r="BY92" s="798"/>
      <c r="BZ92" s="798"/>
      <c r="CA92" s="798"/>
      <c r="CB92" s="798"/>
      <c r="CC92" s="798"/>
      <c r="CD92" s="798"/>
      <c r="CE92" s="798"/>
      <c r="CF92" s="798"/>
      <c r="CG92" s="800"/>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7"/>
      <c r="DW92" s="798"/>
      <c r="DX92" s="798"/>
      <c r="DY92" s="798"/>
      <c r="DZ92" s="799"/>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7"/>
      <c r="BT93" s="798"/>
      <c r="BU93" s="798"/>
      <c r="BV93" s="798"/>
      <c r="BW93" s="798"/>
      <c r="BX93" s="798"/>
      <c r="BY93" s="798"/>
      <c r="BZ93" s="798"/>
      <c r="CA93" s="798"/>
      <c r="CB93" s="798"/>
      <c r="CC93" s="798"/>
      <c r="CD93" s="798"/>
      <c r="CE93" s="798"/>
      <c r="CF93" s="798"/>
      <c r="CG93" s="800"/>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7"/>
      <c r="DW93" s="798"/>
      <c r="DX93" s="798"/>
      <c r="DY93" s="798"/>
      <c r="DZ93" s="799"/>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7"/>
      <c r="BT94" s="798"/>
      <c r="BU94" s="798"/>
      <c r="BV94" s="798"/>
      <c r="BW94" s="798"/>
      <c r="BX94" s="798"/>
      <c r="BY94" s="798"/>
      <c r="BZ94" s="798"/>
      <c r="CA94" s="798"/>
      <c r="CB94" s="798"/>
      <c r="CC94" s="798"/>
      <c r="CD94" s="798"/>
      <c r="CE94" s="798"/>
      <c r="CF94" s="798"/>
      <c r="CG94" s="800"/>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7"/>
      <c r="DW94" s="798"/>
      <c r="DX94" s="798"/>
      <c r="DY94" s="798"/>
      <c r="DZ94" s="799"/>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7"/>
      <c r="BT95" s="798"/>
      <c r="BU95" s="798"/>
      <c r="BV95" s="798"/>
      <c r="BW95" s="798"/>
      <c r="BX95" s="798"/>
      <c r="BY95" s="798"/>
      <c r="BZ95" s="798"/>
      <c r="CA95" s="798"/>
      <c r="CB95" s="798"/>
      <c r="CC95" s="798"/>
      <c r="CD95" s="798"/>
      <c r="CE95" s="798"/>
      <c r="CF95" s="798"/>
      <c r="CG95" s="800"/>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7"/>
      <c r="DW95" s="798"/>
      <c r="DX95" s="798"/>
      <c r="DY95" s="798"/>
      <c r="DZ95" s="799"/>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7"/>
      <c r="BT96" s="798"/>
      <c r="BU96" s="798"/>
      <c r="BV96" s="798"/>
      <c r="BW96" s="798"/>
      <c r="BX96" s="798"/>
      <c r="BY96" s="798"/>
      <c r="BZ96" s="798"/>
      <c r="CA96" s="798"/>
      <c r="CB96" s="798"/>
      <c r="CC96" s="798"/>
      <c r="CD96" s="798"/>
      <c r="CE96" s="798"/>
      <c r="CF96" s="798"/>
      <c r="CG96" s="800"/>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7"/>
      <c r="DW96" s="798"/>
      <c r="DX96" s="798"/>
      <c r="DY96" s="798"/>
      <c r="DZ96" s="799"/>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7"/>
      <c r="BT97" s="798"/>
      <c r="BU97" s="798"/>
      <c r="BV97" s="798"/>
      <c r="BW97" s="798"/>
      <c r="BX97" s="798"/>
      <c r="BY97" s="798"/>
      <c r="BZ97" s="798"/>
      <c r="CA97" s="798"/>
      <c r="CB97" s="798"/>
      <c r="CC97" s="798"/>
      <c r="CD97" s="798"/>
      <c r="CE97" s="798"/>
      <c r="CF97" s="798"/>
      <c r="CG97" s="800"/>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7"/>
      <c r="DW97" s="798"/>
      <c r="DX97" s="798"/>
      <c r="DY97" s="798"/>
      <c r="DZ97" s="799"/>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7"/>
      <c r="BT98" s="798"/>
      <c r="BU98" s="798"/>
      <c r="BV98" s="798"/>
      <c r="BW98" s="798"/>
      <c r="BX98" s="798"/>
      <c r="BY98" s="798"/>
      <c r="BZ98" s="798"/>
      <c r="CA98" s="798"/>
      <c r="CB98" s="798"/>
      <c r="CC98" s="798"/>
      <c r="CD98" s="798"/>
      <c r="CE98" s="798"/>
      <c r="CF98" s="798"/>
      <c r="CG98" s="800"/>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7"/>
      <c r="DW98" s="798"/>
      <c r="DX98" s="798"/>
      <c r="DY98" s="798"/>
      <c r="DZ98" s="799"/>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7"/>
      <c r="BT99" s="798"/>
      <c r="BU99" s="798"/>
      <c r="BV99" s="798"/>
      <c r="BW99" s="798"/>
      <c r="BX99" s="798"/>
      <c r="BY99" s="798"/>
      <c r="BZ99" s="798"/>
      <c r="CA99" s="798"/>
      <c r="CB99" s="798"/>
      <c r="CC99" s="798"/>
      <c r="CD99" s="798"/>
      <c r="CE99" s="798"/>
      <c r="CF99" s="798"/>
      <c r="CG99" s="800"/>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7"/>
      <c r="DW99" s="798"/>
      <c r="DX99" s="798"/>
      <c r="DY99" s="798"/>
      <c r="DZ99" s="799"/>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7"/>
      <c r="BT100" s="798"/>
      <c r="BU100" s="798"/>
      <c r="BV100" s="798"/>
      <c r="BW100" s="798"/>
      <c r="BX100" s="798"/>
      <c r="BY100" s="798"/>
      <c r="BZ100" s="798"/>
      <c r="CA100" s="798"/>
      <c r="CB100" s="798"/>
      <c r="CC100" s="798"/>
      <c r="CD100" s="798"/>
      <c r="CE100" s="798"/>
      <c r="CF100" s="798"/>
      <c r="CG100" s="800"/>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7"/>
      <c r="DW100" s="798"/>
      <c r="DX100" s="798"/>
      <c r="DY100" s="798"/>
      <c r="DZ100" s="799"/>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7"/>
      <c r="BT101" s="798"/>
      <c r="BU101" s="798"/>
      <c r="BV101" s="798"/>
      <c r="BW101" s="798"/>
      <c r="BX101" s="798"/>
      <c r="BY101" s="798"/>
      <c r="BZ101" s="798"/>
      <c r="CA101" s="798"/>
      <c r="CB101" s="798"/>
      <c r="CC101" s="798"/>
      <c r="CD101" s="798"/>
      <c r="CE101" s="798"/>
      <c r="CF101" s="798"/>
      <c r="CG101" s="800"/>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7"/>
      <c r="DW101" s="798"/>
      <c r="DX101" s="798"/>
      <c r="DY101" s="798"/>
      <c r="DZ101" s="799"/>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260</v>
      </c>
      <c r="BR102" s="751" t="s">
        <v>452</v>
      </c>
      <c r="BS102" s="752"/>
      <c r="BT102" s="752"/>
      <c r="BU102" s="752"/>
      <c r="BV102" s="752"/>
      <c r="BW102" s="752"/>
      <c r="BX102" s="752"/>
      <c r="BY102" s="752"/>
      <c r="BZ102" s="752"/>
      <c r="CA102" s="752"/>
      <c r="CB102" s="752"/>
      <c r="CC102" s="752"/>
      <c r="CD102" s="752"/>
      <c r="CE102" s="752"/>
      <c r="CF102" s="752"/>
      <c r="CG102" s="753"/>
      <c r="CH102" s="808"/>
      <c r="CI102" s="809"/>
      <c r="CJ102" s="809"/>
      <c r="CK102" s="809"/>
      <c r="CL102" s="810"/>
      <c r="CM102" s="808"/>
      <c r="CN102" s="809"/>
      <c r="CO102" s="809"/>
      <c r="CP102" s="809"/>
      <c r="CQ102" s="810"/>
      <c r="CR102" s="811">
        <v>99</v>
      </c>
      <c r="CS102" s="764"/>
      <c r="CT102" s="764"/>
      <c r="CU102" s="764"/>
      <c r="CV102" s="812"/>
      <c r="CW102" s="811">
        <v>35</v>
      </c>
      <c r="CX102" s="764"/>
      <c r="CY102" s="764"/>
      <c r="CZ102" s="764"/>
      <c r="DA102" s="812"/>
      <c r="DB102" s="811" t="s">
        <v>208</v>
      </c>
      <c r="DC102" s="764"/>
      <c r="DD102" s="764"/>
      <c r="DE102" s="764"/>
      <c r="DF102" s="812"/>
      <c r="DG102" s="811" t="s">
        <v>208</v>
      </c>
      <c r="DH102" s="764"/>
      <c r="DI102" s="764"/>
      <c r="DJ102" s="764"/>
      <c r="DK102" s="812"/>
      <c r="DL102" s="811" t="s">
        <v>208</v>
      </c>
      <c r="DM102" s="764"/>
      <c r="DN102" s="764"/>
      <c r="DO102" s="764"/>
      <c r="DP102" s="812"/>
      <c r="DQ102" s="811">
        <v>550</v>
      </c>
      <c r="DR102" s="764"/>
      <c r="DS102" s="764"/>
      <c r="DT102" s="764"/>
      <c r="DU102" s="812"/>
      <c r="DV102" s="751"/>
      <c r="DW102" s="752"/>
      <c r="DX102" s="752"/>
      <c r="DY102" s="752"/>
      <c r="DZ102" s="813"/>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4" t="s">
        <v>471</v>
      </c>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5" t="s">
        <v>472</v>
      </c>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5"/>
      <c r="DI104" s="815"/>
      <c r="DJ104" s="815"/>
      <c r="DK104" s="815"/>
      <c r="DL104" s="815"/>
      <c r="DM104" s="815"/>
      <c r="DN104" s="815"/>
      <c r="DO104" s="815"/>
      <c r="DP104" s="815"/>
      <c r="DQ104" s="815"/>
      <c r="DR104" s="815"/>
      <c r="DS104" s="815"/>
      <c r="DT104" s="815"/>
      <c r="DU104" s="815"/>
      <c r="DV104" s="815"/>
      <c r="DW104" s="815"/>
      <c r="DX104" s="815"/>
      <c r="DY104" s="815"/>
      <c r="DZ104" s="815"/>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816" t="s">
        <v>474</v>
      </c>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8"/>
      <c r="AU108" s="816" t="s">
        <v>209</v>
      </c>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8"/>
    </row>
    <row r="109" spans="1:131" s="54" customFormat="1" ht="26.25" customHeight="1" x14ac:dyDescent="0.2">
      <c r="A109" s="819" t="s">
        <v>475</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1"/>
      <c r="AA109" s="822" t="s">
        <v>265</v>
      </c>
      <c r="AB109" s="820"/>
      <c r="AC109" s="820"/>
      <c r="AD109" s="820"/>
      <c r="AE109" s="821"/>
      <c r="AF109" s="822" t="s">
        <v>399</v>
      </c>
      <c r="AG109" s="820"/>
      <c r="AH109" s="820"/>
      <c r="AI109" s="820"/>
      <c r="AJ109" s="821"/>
      <c r="AK109" s="822" t="s">
        <v>168</v>
      </c>
      <c r="AL109" s="820"/>
      <c r="AM109" s="820"/>
      <c r="AN109" s="820"/>
      <c r="AO109" s="821"/>
      <c r="AP109" s="822" t="s">
        <v>476</v>
      </c>
      <c r="AQ109" s="820"/>
      <c r="AR109" s="820"/>
      <c r="AS109" s="820"/>
      <c r="AT109" s="823"/>
      <c r="AU109" s="819" t="s">
        <v>475</v>
      </c>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c r="BP109" s="821"/>
      <c r="BQ109" s="822" t="s">
        <v>265</v>
      </c>
      <c r="BR109" s="820"/>
      <c r="BS109" s="820"/>
      <c r="BT109" s="820"/>
      <c r="BU109" s="821"/>
      <c r="BV109" s="822" t="s">
        <v>399</v>
      </c>
      <c r="BW109" s="820"/>
      <c r="BX109" s="820"/>
      <c r="BY109" s="820"/>
      <c r="BZ109" s="821"/>
      <c r="CA109" s="822" t="s">
        <v>168</v>
      </c>
      <c r="CB109" s="820"/>
      <c r="CC109" s="820"/>
      <c r="CD109" s="820"/>
      <c r="CE109" s="821"/>
      <c r="CF109" s="824" t="s">
        <v>476</v>
      </c>
      <c r="CG109" s="824"/>
      <c r="CH109" s="824"/>
      <c r="CI109" s="824"/>
      <c r="CJ109" s="824"/>
      <c r="CK109" s="822" t="s">
        <v>97</v>
      </c>
      <c r="CL109" s="820"/>
      <c r="CM109" s="820"/>
      <c r="CN109" s="820"/>
      <c r="CO109" s="820"/>
      <c r="CP109" s="820"/>
      <c r="CQ109" s="820"/>
      <c r="CR109" s="820"/>
      <c r="CS109" s="820"/>
      <c r="CT109" s="820"/>
      <c r="CU109" s="820"/>
      <c r="CV109" s="820"/>
      <c r="CW109" s="820"/>
      <c r="CX109" s="820"/>
      <c r="CY109" s="820"/>
      <c r="CZ109" s="820"/>
      <c r="DA109" s="820"/>
      <c r="DB109" s="820"/>
      <c r="DC109" s="820"/>
      <c r="DD109" s="820"/>
      <c r="DE109" s="820"/>
      <c r="DF109" s="821"/>
      <c r="DG109" s="822" t="s">
        <v>265</v>
      </c>
      <c r="DH109" s="820"/>
      <c r="DI109" s="820"/>
      <c r="DJ109" s="820"/>
      <c r="DK109" s="821"/>
      <c r="DL109" s="822" t="s">
        <v>399</v>
      </c>
      <c r="DM109" s="820"/>
      <c r="DN109" s="820"/>
      <c r="DO109" s="820"/>
      <c r="DP109" s="821"/>
      <c r="DQ109" s="822" t="s">
        <v>168</v>
      </c>
      <c r="DR109" s="820"/>
      <c r="DS109" s="820"/>
      <c r="DT109" s="820"/>
      <c r="DU109" s="821"/>
      <c r="DV109" s="822" t="s">
        <v>476</v>
      </c>
      <c r="DW109" s="820"/>
      <c r="DX109" s="820"/>
      <c r="DY109" s="820"/>
      <c r="DZ109" s="823"/>
    </row>
    <row r="110" spans="1:131" s="54" customFormat="1" ht="26.25" customHeight="1" x14ac:dyDescent="0.2">
      <c r="A110" s="825" t="s">
        <v>335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28">
        <v>1605586</v>
      </c>
      <c r="AB110" s="829"/>
      <c r="AC110" s="829"/>
      <c r="AD110" s="829"/>
      <c r="AE110" s="830"/>
      <c r="AF110" s="831">
        <v>1590844</v>
      </c>
      <c r="AG110" s="829"/>
      <c r="AH110" s="829"/>
      <c r="AI110" s="829"/>
      <c r="AJ110" s="830"/>
      <c r="AK110" s="831">
        <v>1622551</v>
      </c>
      <c r="AL110" s="829"/>
      <c r="AM110" s="829"/>
      <c r="AN110" s="829"/>
      <c r="AO110" s="830"/>
      <c r="AP110" s="832">
        <v>18.8</v>
      </c>
      <c r="AQ110" s="833"/>
      <c r="AR110" s="833"/>
      <c r="AS110" s="833"/>
      <c r="AT110" s="834"/>
      <c r="AU110" s="1015" t="s">
        <v>125</v>
      </c>
      <c r="AV110" s="1016"/>
      <c r="AW110" s="1016"/>
      <c r="AX110" s="1016"/>
      <c r="AY110" s="1016"/>
      <c r="AZ110" s="835" t="s">
        <v>19</v>
      </c>
      <c r="BA110" s="826"/>
      <c r="BB110" s="826"/>
      <c r="BC110" s="826"/>
      <c r="BD110" s="826"/>
      <c r="BE110" s="826"/>
      <c r="BF110" s="826"/>
      <c r="BG110" s="826"/>
      <c r="BH110" s="826"/>
      <c r="BI110" s="826"/>
      <c r="BJ110" s="826"/>
      <c r="BK110" s="826"/>
      <c r="BL110" s="826"/>
      <c r="BM110" s="826"/>
      <c r="BN110" s="826"/>
      <c r="BO110" s="826"/>
      <c r="BP110" s="827"/>
      <c r="BQ110" s="836">
        <v>13755700</v>
      </c>
      <c r="BR110" s="837"/>
      <c r="BS110" s="837"/>
      <c r="BT110" s="837"/>
      <c r="BU110" s="837"/>
      <c r="BV110" s="837">
        <v>13306681</v>
      </c>
      <c r="BW110" s="837"/>
      <c r="BX110" s="837"/>
      <c r="BY110" s="837"/>
      <c r="BZ110" s="837"/>
      <c r="CA110" s="837">
        <v>13013701</v>
      </c>
      <c r="CB110" s="837"/>
      <c r="CC110" s="837"/>
      <c r="CD110" s="837"/>
      <c r="CE110" s="837"/>
      <c r="CF110" s="838">
        <v>150.4</v>
      </c>
      <c r="CG110" s="839"/>
      <c r="CH110" s="839"/>
      <c r="CI110" s="839"/>
      <c r="CJ110" s="839"/>
      <c r="CK110" s="1021" t="s">
        <v>393</v>
      </c>
      <c r="CL110" s="1022"/>
      <c r="CM110" s="840" t="s">
        <v>478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36" t="s">
        <v>208</v>
      </c>
      <c r="DH110" s="837"/>
      <c r="DI110" s="837"/>
      <c r="DJ110" s="837"/>
      <c r="DK110" s="837"/>
      <c r="DL110" s="837" t="s">
        <v>208</v>
      </c>
      <c r="DM110" s="837"/>
      <c r="DN110" s="837"/>
      <c r="DO110" s="837"/>
      <c r="DP110" s="837"/>
      <c r="DQ110" s="837" t="s">
        <v>208</v>
      </c>
      <c r="DR110" s="837"/>
      <c r="DS110" s="837"/>
      <c r="DT110" s="837"/>
      <c r="DU110" s="837"/>
      <c r="DV110" s="843" t="s">
        <v>208</v>
      </c>
      <c r="DW110" s="843"/>
      <c r="DX110" s="843"/>
      <c r="DY110" s="843"/>
      <c r="DZ110" s="844"/>
    </row>
    <row r="111" spans="1:131" s="54" customFormat="1" ht="26.25" customHeight="1" x14ac:dyDescent="0.2">
      <c r="A111" s="845" t="s">
        <v>457</v>
      </c>
      <c r="B111" s="846"/>
      <c r="C111" s="846"/>
      <c r="D111" s="846"/>
      <c r="E111" s="846"/>
      <c r="F111" s="846"/>
      <c r="G111" s="846"/>
      <c r="H111" s="846"/>
      <c r="I111" s="846"/>
      <c r="J111" s="846"/>
      <c r="K111" s="846"/>
      <c r="L111" s="846"/>
      <c r="M111" s="846"/>
      <c r="N111" s="846"/>
      <c r="O111" s="846"/>
      <c r="P111" s="846"/>
      <c r="Q111" s="846"/>
      <c r="R111" s="846"/>
      <c r="S111" s="846"/>
      <c r="T111" s="846"/>
      <c r="U111" s="846"/>
      <c r="V111" s="846"/>
      <c r="W111" s="846"/>
      <c r="X111" s="846"/>
      <c r="Y111" s="846"/>
      <c r="Z111" s="847"/>
      <c r="AA111" s="848" t="s">
        <v>208</v>
      </c>
      <c r="AB111" s="849"/>
      <c r="AC111" s="849"/>
      <c r="AD111" s="849"/>
      <c r="AE111" s="850"/>
      <c r="AF111" s="851" t="s">
        <v>208</v>
      </c>
      <c r="AG111" s="849"/>
      <c r="AH111" s="849"/>
      <c r="AI111" s="849"/>
      <c r="AJ111" s="850"/>
      <c r="AK111" s="851" t="s">
        <v>208</v>
      </c>
      <c r="AL111" s="849"/>
      <c r="AM111" s="849"/>
      <c r="AN111" s="849"/>
      <c r="AO111" s="850"/>
      <c r="AP111" s="852" t="s">
        <v>208</v>
      </c>
      <c r="AQ111" s="853"/>
      <c r="AR111" s="853"/>
      <c r="AS111" s="853"/>
      <c r="AT111" s="854"/>
      <c r="AU111" s="1017"/>
      <c r="AV111" s="1018"/>
      <c r="AW111" s="1018"/>
      <c r="AX111" s="1018"/>
      <c r="AY111" s="1018"/>
      <c r="AZ111" s="855" t="s">
        <v>479</v>
      </c>
      <c r="BA111" s="856"/>
      <c r="BB111" s="856"/>
      <c r="BC111" s="856"/>
      <c r="BD111" s="856"/>
      <c r="BE111" s="856"/>
      <c r="BF111" s="856"/>
      <c r="BG111" s="856"/>
      <c r="BH111" s="856"/>
      <c r="BI111" s="856"/>
      <c r="BJ111" s="856"/>
      <c r="BK111" s="856"/>
      <c r="BL111" s="856"/>
      <c r="BM111" s="856"/>
      <c r="BN111" s="856"/>
      <c r="BO111" s="856"/>
      <c r="BP111" s="857"/>
      <c r="BQ111" s="858" t="s">
        <v>208</v>
      </c>
      <c r="BR111" s="859"/>
      <c r="BS111" s="859"/>
      <c r="BT111" s="859"/>
      <c r="BU111" s="859"/>
      <c r="BV111" s="859" t="s">
        <v>208</v>
      </c>
      <c r="BW111" s="859"/>
      <c r="BX111" s="859"/>
      <c r="BY111" s="859"/>
      <c r="BZ111" s="859"/>
      <c r="CA111" s="859" t="s">
        <v>208</v>
      </c>
      <c r="CB111" s="859"/>
      <c r="CC111" s="859"/>
      <c r="CD111" s="859"/>
      <c r="CE111" s="859"/>
      <c r="CF111" s="860" t="s">
        <v>208</v>
      </c>
      <c r="CG111" s="861"/>
      <c r="CH111" s="861"/>
      <c r="CI111" s="861"/>
      <c r="CJ111" s="861"/>
      <c r="CK111" s="1023"/>
      <c r="CL111" s="1024"/>
      <c r="CM111" s="862" t="s">
        <v>141</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8" t="s">
        <v>208</v>
      </c>
      <c r="DH111" s="859"/>
      <c r="DI111" s="859"/>
      <c r="DJ111" s="859"/>
      <c r="DK111" s="859"/>
      <c r="DL111" s="859" t="s">
        <v>208</v>
      </c>
      <c r="DM111" s="859"/>
      <c r="DN111" s="859"/>
      <c r="DO111" s="859"/>
      <c r="DP111" s="859"/>
      <c r="DQ111" s="859" t="s">
        <v>208</v>
      </c>
      <c r="DR111" s="859"/>
      <c r="DS111" s="859"/>
      <c r="DT111" s="859"/>
      <c r="DU111" s="859"/>
      <c r="DV111" s="865" t="s">
        <v>208</v>
      </c>
      <c r="DW111" s="865"/>
      <c r="DX111" s="865"/>
      <c r="DY111" s="865"/>
      <c r="DZ111" s="866"/>
    </row>
    <row r="112" spans="1:131" s="54" customFormat="1" ht="26.25" customHeight="1" x14ac:dyDescent="0.2">
      <c r="A112" s="984" t="s">
        <v>160</v>
      </c>
      <c r="B112" s="985"/>
      <c r="C112" s="856" t="s">
        <v>481</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208</v>
      </c>
      <c r="AB112" s="849"/>
      <c r="AC112" s="849"/>
      <c r="AD112" s="849"/>
      <c r="AE112" s="850"/>
      <c r="AF112" s="851" t="s">
        <v>208</v>
      </c>
      <c r="AG112" s="849"/>
      <c r="AH112" s="849"/>
      <c r="AI112" s="849"/>
      <c r="AJ112" s="850"/>
      <c r="AK112" s="851" t="s">
        <v>208</v>
      </c>
      <c r="AL112" s="849"/>
      <c r="AM112" s="849"/>
      <c r="AN112" s="849"/>
      <c r="AO112" s="850"/>
      <c r="AP112" s="852" t="s">
        <v>208</v>
      </c>
      <c r="AQ112" s="853"/>
      <c r="AR112" s="853"/>
      <c r="AS112" s="853"/>
      <c r="AT112" s="854"/>
      <c r="AU112" s="1017"/>
      <c r="AV112" s="1018"/>
      <c r="AW112" s="1018"/>
      <c r="AX112" s="1018"/>
      <c r="AY112" s="1018"/>
      <c r="AZ112" s="855" t="s">
        <v>277</v>
      </c>
      <c r="BA112" s="856"/>
      <c r="BB112" s="856"/>
      <c r="BC112" s="856"/>
      <c r="BD112" s="856"/>
      <c r="BE112" s="856"/>
      <c r="BF112" s="856"/>
      <c r="BG112" s="856"/>
      <c r="BH112" s="856"/>
      <c r="BI112" s="856"/>
      <c r="BJ112" s="856"/>
      <c r="BK112" s="856"/>
      <c r="BL112" s="856"/>
      <c r="BM112" s="856"/>
      <c r="BN112" s="856"/>
      <c r="BO112" s="856"/>
      <c r="BP112" s="857"/>
      <c r="BQ112" s="858">
        <v>7766924</v>
      </c>
      <c r="BR112" s="859"/>
      <c r="BS112" s="859"/>
      <c r="BT112" s="859"/>
      <c r="BU112" s="859"/>
      <c r="BV112" s="859">
        <v>7827327</v>
      </c>
      <c r="BW112" s="859"/>
      <c r="BX112" s="859"/>
      <c r="BY112" s="859"/>
      <c r="BZ112" s="859"/>
      <c r="CA112" s="859">
        <v>7795108</v>
      </c>
      <c r="CB112" s="859"/>
      <c r="CC112" s="859"/>
      <c r="CD112" s="859"/>
      <c r="CE112" s="859"/>
      <c r="CF112" s="860">
        <v>90.1</v>
      </c>
      <c r="CG112" s="861"/>
      <c r="CH112" s="861"/>
      <c r="CI112" s="861"/>
      <c r="CJ112" s="861"/>
      <c r="CK112" s="1023"/>
      <c r="CL112" s="1024"/>
      <c r="CM112" s="862" t="s">
        <v>214</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8" t="s">
        <v>208</v>
      </c>
      <c r="DH112" s="859"/>
      <c r="DI112" s="859"/>
      <c r="DJ112" s="859"/>
      <c r="DK112" s="859"/>
      <c r="DL112" s="859" t="s">
        <v>208</v>
      </c>
      <c r="DM112" s="859"/>
      <c r="DN112" s="859"/>
      <c r="DO112" s="859"/>
      <c r="DP112" s="859"/>
      <c r="DQ112" s="859" t="s">
        <v>208</v>
      </c>
      <c r="DR112" s="859"/>
      <c r="DS112" s="859"/>
      <c r="DT112" s="859"/>
      <c r="DU112" s="859"/>
      <c r="DV112" s="865" t="s">
        <v>208</v>
      </c>
      <c r="DW112" s="865"/>
      <c r="DX112" s="865"/>
      <c r="DY112" s="865"/>
      <c r="DZ112" s="866"/>
    </row>
    <row r="113" spans="1:130" s="54" customFormat="1" ht="26.25" customHeight="1" x14ac:dyDescent="0.2">
      <c r="A113" s="986"/>
      <c r="B113" s="987"/>
      <c r="C113" s="856" t="s">
        <v>482</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509486</v>
      </c>
      <c r="AB113" s="849"/>
      <c r="AC113" s="849"/>
      <c r="AD113" s="849"/>
      <c r="AE113" s="850"/>
      <c r="AF113" s="851">
        <v>486554</v>
      </c>
      <c r="AG113" s="849"/>
      <c r="AH113" s="849"/>
      <c r="AI113" s="849"/>
      <c r="AJ113" s="850"/>
      <c r="AK113" s="851">
        <v>526161</v>
      </c>
      <c r="AL113" s="849"/>
      <c r="AM113" s="849"/>
      <c r="AN113" s="849"/>
      <c r="AO113" s="850"/>
      <c r="AP113" s="852">
        <v>6.1</v>
      </c>
      <c r="AQ113" s="853"/>
      <c r="AR113" s="853"/>
      <c r="AS113" s="853"/>
      <c r="AT113" s="854"/>
      <c r="AU113" s="1017"/>
      <c r="AV113" s="1018"/>
      <c r="AW113" s="1018"/>
      <c r="AX113" s="1018"/>
      <c r="AY113" s="1018"/>
      <c r="AZ113" s="855" t="s">
        <v>483</v>
      </c>
      <c r="BA113" s="856"/>
      <c r="BB113" s="856"/>
      <c r="BC113" s="856"/>
      <c r="BD113" s="856"/>
      <c r="BE113" s="856"/>
      <c r="BF113" s="856"/>
      <c r="BG113" s="856"/>
      <c r="BH113" s="856"/>
      <c r="BI113" s="856"/>
      <c r="BJ113" s="856"/>
      <c r="BK113" s="856"/>
      <c r="BL113" s="856"/>
      <c r="BM113" s="856"/>
      <c r="BN113" s="856"/>
      <c r="BO113" s="856"/>
      <c r="BP113" s="857"/>
      <c r="BQ113" s="858">
        <v>642497</v>
      </c>
      <c r="BR113" s="859"/>
      <c r="BS113" s="859"/>
      <c r="BT113" s="859"/>
      <c r="BU113" s="859"/>
      <c r="BV113" s="859">
        <v>404357</v>
      </c>
      <c r="BW113" s="859"/>
      <c r="BX113" s="859"/>
      <c r="BY113" s="859"/>
      <c r="BZ113" s="859"/>
      <c r="CA113" s="859">
        <v>160699</v>
      </c>
      <c r="CB113" s="859"/>
      <c r="CC113" s="859"/>
      <c r="CD113" s="859"/>
      <c r="CE113" s="859"/>
      <c r="CF113" s="860">
        <v>1.9</v>
      </c>
      <c r="CG113" s="861"/>
      <c r="CH113" s="861"/>
      <c r="CI113" s="861"/>
      <c r="CJ113" s="861"/>
      <c r="CK113" s="1023"/>
      <c r="CL113" s="1024"/>
      <c r="CM113" s="862" t="s">
        <v>410</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48" t="s">
        <v>208</v>
      </c>
      <c r="DH113" s="849"/>
      <c r="DI113" s="849"/>
      <c r="DJ113" s="849"/>
      <c r="DK113" s="850"/>
      <c r="DL113" s="851" t="s">
        <v>208</v>
      </c>
      <c r="DM113" s="849"/>
      <c r="DN113" s="849"/>
      <c r="DO113" s="849"/>
      <c r="DP113" s="850"/>
      <c r="DQ113" s="851" t="s">
        <v>208</v>
      </c>
      <c r="DR113" s="849"/>
      <c r="DS113" s="849"/>
      <c r="DT113" s="849"/>
      <c r="DU113" s="850"/>
      <c r="DV113" s="852" t="s">
        <v>208</v>
      </c>
      <c r="DW113" s="853"/>
      <c r="DX113" s="853"/>
      <c r="DY113" s="853"/>
      <c r="DZ113" s="854"/>
    </row>
    <row r="114" spans="1:130" s="54" customFormat="1" ht="26.25" customHeight="1" x14ac:dyDescent="0.2">
      <c r="A114" s="986"/>
      <c r="B114" s="987"/>
      <c r="C114" s="856" t="s">
        <v>484</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v>249686</v>
      </c>
      <c r="AB114" s="849"/>
      <c r="AC114" s="849"/>
      <c r="AD114" s="849"/>
      <c r="AE114" s="850"/>
      <c r="AF114" s="851">
        <v>249686</v>
      </c>
      <c r="AG114" s="849"/>
      <c r="AH114" s="849"/>
      <c r="AI114" s="849"/>
      <c r="AJ114" s="850"/>
      <c r="AK114" s="851">
        <v>250108</v>
      </c>
      <c r="AL114" s="849"/>
      <c r="AM114" s="849"/>
      <c r="AN114" s="849"/>
      <c r="AO114" s="850"/>
      <c r="AP114" s="852">
        <v>2.9</v>
      </c>
      <c r="AQ114" s="853"/>
      <c r="AR114" s="853"/>
      <c r="AS114" s="853"/>
      <c r="AT114" s="854"/>
      <c r="AU114" s="1017"/>
      <c r="AV114" s="1018"/>
      <c r="AW114" s="1018"/>
      <c r="AX114" s="1018"/>
      <c r="AY114" s="1018"/>
      <c r="AZ114" s="855" t="s">
        <v>485</v>
      </c>
      <c r="BA114" s="856"/>
      <c r="BB114" s="856"/>
      <c r="BC114" s="856"/>
      <c r="BD114" s="856"/>
      <c r="BE114" s="856"/>
      <c r="BF114" s="856"/>
      <c r="BG114" s="856"/>
      <c r="BH114" s="856"/>
      <c r="BI114" s="856"/>
      <c r="BJ114" s="856"/>
      <c r="BK114" s="856"/>
      <c r="BL114" s="856"/>
      <c r="BM114" s="856"/>
      <c r="BN114" s="856"/>
      <c r="BO114" s="856"/>
      <c r="BP114" s="857"/>
      <c r="BQ114" s="858">
        <v>3875938</v>
      </c>
      <c r="BR114" s="859"/>
      <c r="BS114" s="859"/>
      <c r="BT114" s="859"/>
      <c r="BU114" s="859"/>
      <c r="BV114" s="859">
        <v>3715620</v>
      </c>
      <c r="BW114" s="859"/>
      <c r="BX114" s="859"/>
      <c r="BY114" s="859"/>
      <c r="BZ114" s="859"/>
      <c r="CA114" s="859">
        <v>3677917</v>
      </c>
      <c r="CB114" s="859"/>
      <c r="CC114" s="859"/>
      <c r="CD114" s="859"/>
      <c r="CE114" s="859"/>
      <c r="CF114" s="860">
        <v>42.5</v>
      </c>
      <c r="CG114" s="861"/>
      <c r="CH114" s="861"/>
      <c r="CI114" s="861"/>
      <c r="CJ114" s="861"/>
      <c r="CK114" s="1023"/>
      <c r="CL114" s="1024"/>
      <c r="CM114" s="862" t="s">
        <v>486</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48" t="s">
        <v>208</v>
      </c>
      <c r="DH114" s="849"/>
      <c r="DI114" s="849"/>
      <c r="DJ114" s="849"/>
      <c r="DK114" s="850"/>
      <c r="DL114" s="851" t="s">
        <v>208</v>
      </c>
      <c r="DM114" s="849"/>
      <c r="DN114" s="849"/>
      <c r="DO114" s="849"/>
      <c r="DP114" s="850"/>
      <c r="DQ114" s="851" t="s">
        <v>208</v>
      </c>
      <c r="DR114" s="849"/>
      <c r="DS114" s="849"/>
      <c r="DT114" s="849"/>
      <c r="DU114" s="850"/>
      <c r="DV114" s="852" t="s">
        <v>208</v>
      </c>
      <c r="DW114" s="853"/>
      <c r="DX114" s="853"/>
      <c r="DY114" s="853"/>
      <c r="DZ114" s="854"/>
    </row>
    <row r="115" spans="1:130" s="54" customFormat="1" ht="26.25" customHeight="1" x14ac:dyDescent="0.2">
      <c r="A115" s="986"/>
      <c r="B115" s="987"/>
      <c r="C115" s="856" t="s">
        <v>384</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t="s">
        <v>208</v>
      </c>
      <c r="AB115" s="849"/>
      <c r="AC115" s="849"/>
      <c r="AD115" s="849"/>
      <c r="AE115" s="850"/>
      <c r="AF115" s="851" t="s">
        <v>208</v>
      </c>
      <c r="AG115" s="849"/>
      <c r="AH115" s="849"/>
      <c r="AI115" s="849"/>
      <c r="AJ115" s="850"/>
      <c r="AK115" s="851" t="s">
        <v>208</v>
      </c>
      <c r="AL115" s="849"/>
      <c r="AM115" s="849"/>
      <c r="AN115" s="849"/>
      <c r="AO115" s="850"/>
      <c r="AP115" s="852" t="s">
        <v>208</v>
      </c>
      <c r="AQ115" s="853"/>
      <c r="AR115" s="853"/>
      <c r="AS115" s="853"/>
      <c r="AT115" s="854"/>
      <c r="AU115" s="1017"/>
      <c r="AV115" s="1018"/>
      <c r="AW115" s="1018"/>
      <c r="AX115" s="1018"/>
      <c r="AY115" s="1018"/>
      <c r="AZ115" s="855" t="s">
        <v>353</v>
      </c>
      <c r="BA115" s="856"/>
      <c r="BB115" s="856"/>
      <c r="BC115" s="856"/>
      <c r="BD115" s="856"/>
      <c r="BE115" s="856"/>
      <c r="BF115" s="856"/>
      <c r="BG115" s="856"/>
      <c r="BH115" s="856"/>
      <c r="BI115" s="856"/>
      <c r="BJ115" s="856"/>
      <c r="BK115" s="856"/>
      <c r="BL115" s="856"/>
      <c r="BM115" s="856"/>
      <c r="BN115" s="856"/>
      <c r="BO115" s="856"/>
      <c r="BP115" s="857"/>
      <c r="BQ115" s="858">
        <v>321988</v>
      </c>
      <c r="BR115" s="859"/>
      <c r="BS115" s="859"/>
      <c r="BT115" s="859"/>
      <c r="BU115" s="859"/>
      <c r="BV115" s="859">
        <v>419637</v>
      </c>
      <c r="BW115" s="859"/>
      <c r="BX115" s="859"/>
      <c r="BY115" s="859"/>
      <c r="BZ115" s="859"/>
      <c r="CA115" s="859">
        <v>550339</v>
      </c>
      <c r="CB115" s="859"/>
      <c r="CC115" s="859"/>
      <c r="CD115" s="859"/>
      <c r="CE115" s="859"/>
      <c r="CF115" s="860">
        <v>6.4</v>
      </c>
      <c r="CG115" s="861"/>
      <c r="CH115" s="861"/>
      <c r="CI115" s="861"/>
      <c r="CJ115" s="861"/>
      <c r="CK115" s="1023"/>
      <c r="CL115" s="1024"/>
      <c r="CM115" s="855" t="s">
        <v>36</v>
      </c>
      <c r="CN115" s="867"/>
      <c r="CO115" s="867"/>
      <c r="CP115" s="867"/>
      <c r="CQ115" s="867"/>
      <c r="CR115" s="867"/>
      <c r="CS115" s="867"/>
      <c r="CT115" s="867"/>
      <c r="CU115" s="867"/>
      <c r="CV115" s="867"/>
      <c r="CW115" s="867"/>
      <c r="CX115" s="867"/>
      <c r="CY115" s="867"/>
      <c r="CZ115" s="867"/>
      <c r="DA115" s="867"/>
      <c r="DB115" s="867"/>
      <c r="DC115" s="867"/>
      <c r="DD115" s="867"/>
      <c r="DE115" s="867"/>
      <c r="DF115" s="857"/>
      <c r="DG115" s="848" t="s">
        <v>208</v>
      </c>
      <c r="DH115" s="849"/>
      <c r="DI115" s="849"/>
      <c r="DJ115" s="849"/>
      <c r="DK115" s="850"/>
      <c r="DL115" s="851" t="s">
        <v>208</v>
      </c>
      <c r="DM115" s="849"/>
      <c r="DN115" s="849"/>
      <c r="DO115" s="849"/>
      <c r="DP115" s="850"/>
      <c r="DQ115" s="851" t="s">
        <v>208</v>
      </c>
      <c r="DR115" s="849"/>
      <c r="DS115" s="849"/>
      <c r="DT115" s="849"/>
      <c r="DU115" s="850"/>
      <c r="DV115" s="852" t="s">
        <v>208</v>
      </c>
      <c r="DW115" s="853"/>
      <c r="DX115" s="853"/>
      <c r="DY115" s="853"/>
      <c r="DZ115" s="854"/>
    </row>
    <row r="116" spans="1:130" s="54" customFormat="1" ht="26.25" customHeight="1" x14ac:dyDescent="0.2">
      <c r="A116" s="988"/>
      <c r="B116" s="989"/>
      <c r="C116" s="868" t="s">
        <v>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48">
        <v>4</v>
      </c>
      <c r="AB116" s="849"/>
      <c r="AC116" s="849"/>
      <c r="AD116" s="849"/>
      <c r="AE116" s="850"/>
      <c r="AF116" s="851">
        <v>1</v>
      </c>
      <c r="AG116" s="849"/>
      <c r="AH116" s="849"/>
      <c r="AI116" s="849"/>
      <c r="AJ116" s="850"/>
      <c r="AK116" s="851">
        <v>3</v>
      </c>
      <c r="AL116" s="849"/>
      <c r="AM116" s="849"/>
      <c r="AN116" s="849"/>
      <c r="AO116" s="850"/>
      <c r="AP116" s="852">
        <v>0</v>
      </c>
      <c r="AQ116" s="853"/>
      <c r="AR116" s="853"/>
      <c r="AS116" s="853"/>
      <c r="AT116" s="854"/>
      <c r="AU116" s="1017"/>
      <c r="AV116" s="1018"/>
      <c r="AW116" s="1018"/>
      <c r="AX116" s="1018"/>
      <c r="AY116" s="1018"/>
      <c r="AZ116" s="870" t="s">
        <v>233</v>
      </c>
      <c r="BA116" s="871"/>
      <c r="BB116" s="871"/>
      <c r="BC116" s="871"/>
      <c r="BD116" s="871"/>
      <c r="BE116" s="871"/>
      <c r="BF116" s="871"/>
      <c r="BG116" s="871"/>
      <c r="BH116" s="871"/>
      <c r="BI116" s="871"/>
      <c r="BJ116" s="871"/>
      <c r="BK116" s="871"/>
      <c r="BL116" s="871"/>
      <c r="BM116" s="871"/>
      <c r="BN116" s="871"/>
      <c r="BO116" s="871"/>
      <c r="BP116" s="872"/>
      <c r="BQ116" s="858" t="s">
        <v>208</v>
      </c>
      <c r="BR116" s="859"/>
      <c r="BS116" s="859"/>
      <c r="BT116" s="859"/>
      <c r="BU116" s="859"/>
      <c r="BV116" s="859" t="s">
        <v>208</v>
      </c>
      <c r="BW116" s="859"/>
      <c r="BX116" s="859"/>
      <c r="BY116" s="859"/>
      <c r="BZ116" s="859"/>
      <c r="CA116" s="859" t="s">
        <v>208</v>
      </c>
      <c r="CB116" s="859"/>
      <c r="CC116" s="859"/>
      <c r="CD116" s="859"/>
      <c r="CE116" s="859"/>
      <c r="CF116" s="860" t="s">
        <v>208</v>
      </c>
      <c r="CG116" s="861"/>
      <c r="CH116" s="861"/>
      <c r="CI116" s="861"/>
      <c r="CJ116" s="861"/>
      <c r="CK116" s="1023"/>
      <c r="CL116" s="1024"/>
      <c r="CM116" s="862" t="s">
        <v>487</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48" t="s">
        <v>208</v>
      </c>
      <c r="DH116" s="849"/>
      <c r="DI116" s="849"/>
      <c r="DJ116" s="849"/>
      <c r="DK116" s="850"/>
      <c r="DL116" s="851" t="s">
        <v>208</v>
      </c>
      <c r="DM116" s="849"/>
      <c r="DN116" s="849"/>
      <c r="DO116" s="849"/>
      <c r="DP116" s="850"/>
      <c r="DQ116" s="851" t="s">
        <v>208</v>
      </c>
      <c r="DR116" s="849"/>
      <c r="DS116" s="849"/>
      <c r="DT116" s="849"/>
      <c r="DU116" s="850"/>
      <c r="DV116" s="852" t="s">
        <v>208</v>
      </c>
      <c r="DW116" s="853"/>
      <c r="DX116" s="853"/>
      <c r="DY116" s="853"/>
      <c r="DZ116" s="854"/>
    </row>
    <row r="117" spans="1:130" s="54" customFormat="1" ht="26.25" customHeight="1" x14ac:dyDescent="0.2">
      <c r="A117" s="819" t="s">
        <v>282</v>
      </c>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73" t="s">
        <v>330</v>
      </c>
      <c r="Z117" s="821"/>
      <c r="AA117" s="874">
        <v>2364762</v>
      </c>
      <c r="AB117" s="875"/>
      <c r="AC117" s="875"/>
      <c r="AD117" s="875"/>
      <c r="AE117" s="876"/>
      <c r="AF117" s="877">
        <v>2327085</v>
      </c>
      <c r="AG117" s="875"/>
      <c r="AH117" s="875"/>
      <c r="AI117" s="875"/>
      <c r="AJ117" s="876"/>
      <c r="AK117" s="877">
        <v>2398823</v>
      </c>
      <c r="AL117" s="875"/>
      <c r="AM117" s="875"/>
      <c r="AN117" s="875"/>
      <c r="AO117" s="876"/>
      <c r="AP117" s="878"/>
      <c r="AQ117" s="879"/>
      <c r="AR117" s="879"/>
      <c r="AS117" s="879"/>
      <c r="AT117" s="880"/>
      <c r="AU117" s="1017"/>
      <c r="AV117" s="1018"/>
      <c r="AW117" s="1018"/>
      <c r="AX117" s="1018"/>
      <c r="AY117" s="1018"/>
      <c r="AZ117" s="870" t="s">
        <v>488</v>
      </c>
      <c r="BA117" s="871"/>
      <c r="BB117" s="871"/>
      <c r="BC117" s="871"/>
      <c r="BD117" s="871"/>
      <c r="BE117" s="871"/>
      <c r="BF117" s="871"/>
      <c r="BG117" s="871"/>
      <c r="BH117" s="871"/>
      <c r="BI117" s="871"/>
      <c r="BJ117" s="871"/>
      <c r="BK117" s="871"/>
      <c r="BL117" s="871"/>
      <c r="BM117" s="871"/>
      <c r="BN117" s="871"/>
      <c r="BO117" s="871"/>
      <c r="BP117" s="872"/>
      <c r="BQ117" s="858" t="s">
        <v>208</v>
      </c>
      <c r="BR117" s="859"/>
      <c r="BS117" s="859"/>
      <c r="BT117" s="859"/>
      <c r="BU117" s="859"/>
      <c r="BV117" s="859" t="s">
        <v>208</v>
      </c>
      <c r="BW117" s="859"/>
      <c r="BX117" s="859"/>
      <c r="BY117" s="859"/>
      <c r="BZ117" s="859"/>
      <c r="CA117" s="859" t="s">
        <v>208</v>
      </c>
      <c r="CB117" s="859"/>
      <c r="CC117" s="859"/>
      <c r="CD117" s="859"/>
      <c r="CE117" s="859"/>
      <c r="CF117" s="860" t="s">
        <v>208</v>
      </c>
      <c r="CG117" s="861"/>
      <c r="CH117" s="861"/>
      <c r="CI117" s="861"/>
      <c r="CJ117" s="861"/>
      <c r="CK117" s="1023"/>
      <c r="CL117" s="1024"/>
      <c r="CM117" s="862" t="s">
        <v>346</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48" t="s">
        <v>208</v>
      </c>
      <c r="DH117" s="849"/>
      <c r="DI117" s="849"/>
      <c r="DJ117" s="849"/>
      <c r="DK117" s="850"/>
      <c r="DL117" s="851" t="s">
        <v>208</v>
      </c>
      <c r="DM117" s="849"/>
      <c r="DN117" s="849"/>
      <c r="DO117" s="849"/>
      <c r="DP117" s="850"/>
      <c r="DQ117" s="851" t="s">
        <v>208</v>
      </c>
      <c r="DR117" s="849"/>
      <c r="DS117" s="849"/>
      <c r="DT117" s="849"/>
      <c r="DU117" s="850"/>
      <c r="DV117" s="852" t="s">
        <v>208</v>
      </c>
      <c r="DW117" s="853"/>
      <c r="DX117" s="853"/>
      <c r="DY117" s="853"/>
      <c r="DZ117" s="854"/>
    </row>
    <row r="118" spans="1:130" s="54" customFormat="1" ht="26.25" customHeight="1" x14ac:dyDescent="0.2">
      <c r="A118" s="819" t="s">
        <v>97</v>
      </c>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1"/>
      <c r="AA118" s="822" t="s">
        <v>265</v>
      </c>
      <c r="AB118" s="820"/>
      <c r="AC118" s="820"/>
      <c r="AD118" s="820"/>
      <c r="AE118" s="821"/>
      <c r="AF118" s="822" t="s">
        <v>399</v>
      </c>
      <c r="AG118" s="820"/>
      <c r="AH118" s="820"/>
      <c r="AI118" s="820"/>
      <c r="AJ118" s="821"/>
      <c r="AK118" s="822" t="s">
        <v>168</v>
      </c>
      <c r="AL118" s="820"/>
      <c r="AM118" s="820"/>
      <c r="AN118" s="820"/>
      <c r="AO118" s="821"/>
      <c r="AP118" s="822" t="s">
        <v>476</v>
      </c>
      <c r="AQ118" s="820"/>
      <c r="AR118" s="820"/>
      <c r="AS118" s="820"/>
      <c r="AT118" s="823"/>
      <c r="AU118" s="1017"/>
      <c r="AV118" s="1018"/>
      <c r="AW118" s="1018"/>
      <c r="AX118" s="1018"/>
      <c r="AY118" s="1018"/>
      <c r="AZ118" s="881" t="s">
        <v>489</v>
      </c>
      <c r="BA118" s="868"/>
      <c r="BB118" s="868"/>
      <c r="BC118" s="868"/>
      <c r="BD118" s="868"/>
      <c r="BE118" s="868"/>
      <c r="BF118" s="868"/>
      <c r="BG118" s="868"/>
      <c r="BH118" s="868"/>
      <c r="BI118" s="868"/>
      <c r="BJ118" s="868"/>
      <c r="BK118" s="868"/>
      <c r="BL118" s="868"/>
      <c r="BM118" s="868"/>
      <c r="BN118" s="868"/>
      <c r="BO118" s="868"/>
      <c r="BP118" s="869"/>
      <c r="BQ118" s="882" t="s">
        <v>208</v>
      </c>
      <c r="BR118" s="883"/>
      <c r="BS118" s="883"/>
      <c r="BT118" s="883"/>
      <c r="BU118" s="883"/>
      <c r="BV118" s="883" t="s">
        <v>208</v>
      </c>
      <c r="BW118" s="883"/>
      <c r="BX118" s="883"/>
      <c r="BY118" s="883"/>
      <c r="BZ118" s="883"/>
      <c r="CA118" s="883" t="s">
        <v>208</v>
      </c>
      <c r="CB118" s="883"/>
      <c r="CC118" s="883"/>
      <c r="CD118" s="883"/>
      <c r="CE118" s="883"/>
      <c r="CF118" s="860" t="s">
        <v>208</v>
      </c>
      <c r="CG118" s="861"/>
      <c r="CH118" s="861"/>
      <c r="CI118" s="861"/>
      <c r="CJ118" s="861"/>
      <c r="CK118" s="1023"/>
      <c r="CL118" s="1024"/>
      <c r="CM118" s="862" t="s">
        <v>490</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48" t="s">
        <v>208</v>
      </c>
      <c r="DH118" s="849"/>
      <c r="DI118" s="849"/>
      <c r="DJ118" s="849"/>
      <c r="DK118" s="850"/>
      <c r="DL118" s="851" t="s">
        <v>208</v>
      </c>
      <c r="DM118" s="849"/>
      <c r="DN118" s="849"/>
      <c r="DO118" s="849"/>
      <c r="DP118" s="850"/>
      <c r="DQ118" s="851" t="s">
        <v>208</v>
      </c>
      <c r="DR118" s="849"/>
      <c r="DS118" s="849"/>
      <c r="DT118" s="849"/>
      <c r="DU118" s="850"/>
      <c r="DV118" s="852" t="s">
        <v>208</v>
      </c>
      <c r="DW118" s="853"/>
      <c r="DX118" s="853"/>
      <c r="DY118" s="853"/>
      <c r="DZ118" s="854"/>
    </row>
    <row r="119" spans="1:130" s="54" customFormat="1" ht="26.25" customHeight="1" x14ac:dyDescent="0.2">
      <c r="A119" s="1027" t="s">
        <v>393</v>
      </c>
      <c r="B119" s="1022"/>
      <c r="C119" s="840" t="s">
        <v>478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28" t="s">
        <v>208</v>
      </c>
      <c r="AB119" s="829"/>
      <c r="AC119" s="829"/>
      <c r="AD119" s="829"/>
      <c r="AE119" s="830"/>
      <c r="AF119" s="831" t="s">
        <v>208</v>
      </c>
      <c r="AG119" s="829"/>
      <c r="AH119" s="829"/>
      <c r="AI119" s="829"/>
      <c r="AJ119" s="830"/>
      <c r="AK119" s="831" t="s">
        <v>208</v>
      </c>
      <c r="AL119" s="829"/>
      <c r="AM119" s="829"/>
      <c r="AN119" s="829"/>
      <c r="AO119" s="830"/>
      <c r="AP119" s="832" t="s">
        <v>208</v>
      </c>
      <c r="AQ119" s="833"/>
      <c r="AR119" s="833"/>
      <c r="AS119" s="833"/>
      <c r="AT119" s="834"/>
      <c r="AU119" s="1019"/>
      <c r="AV119" s="1020"/>
      <c r="AW119" s="1020"/>
      <c r="AX119" s="1020"/>
      <c r="AY119" s="1020"/>
      <c r="AZ119" s="83" t="s">
        <v>282</v>
      </c>
      <c r="BA119" s="83"/>
      <c r="BB119" s="83"/>
      <c r="BC119" s="83"/>
      <c r="BD119" s="83"/>
      <c r="BE119" s="83"/>
      <c r="BF119" s="83"/>
      <c r="BG119" s="83"/>
      <c r="BH119" s="83"/>
      <c r="BI119" s="83"/>
      <c r="BJ119" s="83"/>
      <c r="BK119" s="83"/>
      <c r="BL119" s="83"/>
      <c r="BM119" s="83"/>
      <c r="BN119" s="83"/>
      <c r="BO119" s="873" t="s">
        <v>172</v>
      </c>
      <c r="BP119" s="884"/>
      <c r="BQ119" s="882">
        <v>26363047</v>
      </c>
      <c r="BR119" s="883"/>
      <c r="BS119" s="883"/>
      <c r="BT119" s="883"/>
      <c r="BU119" s="883"/>
      <c r="BV119" s="883">
        <v>25673622</v>
      </c>
      <c r="BW119" s="883"/>
      <c r="BX119" s="883"/>
      <c r="BY119" s="883"/>
      <c r="BZ119" s="883"/>
      <c r="CA119" s="883">
        <v>25197764</v>
      </c>
      <c r="CB119" s="883"/>
      <c r="CC119" s="883"/>
      <c r="CD119" s="883"/>
      <c r="CE119" s="883"/>
      <c r="CF119" s="885"/>
      <c r="CG119" s="886"/>
      <c r="CH119" s="886"/>
      <c r="CI119" s="886"/>
      <c r="CJ119" s="887"/>
      <c r="CK119" s="1025"/>
      <c r="CL119" s="1026"/>
      <c r="CM119" s="888" t="s">
        <v>491</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91" t="s">
        <v>208</v>
      </c>
      <c r="DH119" s="892"/>
      <c r="DI119" s="892"/>
      <c r="DJ119" s="892"/>
      <c r="DK119" s="893"/>
      <c r="DL119" s="894" t="s">
        <v>208</v>
      </c>
      <c r="DM119" s="892"/>
      <c r="DN119" s="892"/>
      <c r="DO119" s="892"/>
      <c r="DP119" s="893"/>
      <c r="DQ119" s="894" t="s">
        <v>208</v>
      </c>
      <c r="DR119" s="892"/>
      <c r="DS119" s="892"/>
      <c r="DT119" s="892"/>
      <c r="DU119" s="893"/>
      <c r="DV119" s="895" t="s">
        <v>208</v>
      </c>
      <c r="DW119" s="896"/>
      <c r="DX119" s="896"/>
      <c r="DY119" s="896"/>
      <c r="DZ119" s="897"/>
    </row>
    <row r="120" spans="1:130" s="54" customFormat="1" ht="26.25" customHeight="1" x14ac:dyDescent="0.2">
      <c r="A120" s="1028"/>
      <c r="B120" s="1024"/>
      <c r="C120" s="862" t="s">
        <v>141</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48" t="s">
        <v>208</v>
      </c>
      <c r="AB120" s="849"/>
      <c r="AC120" s="849"/>
      <c r="AD120" s="849"/>
      <c r="AE120" s="850"/>
      <c r="AF120" s="851" t="s">
        <v>208</v>
      </c>
      <c r="AG120" s="849"/>
      <c r="AH120" s="849"/>
      <c r="AI120" s="849"/>
      <c r="AJ120" s="850"/>
      <c r="AK120" s="851" t="s">
        <v>208</v>
      </c>
      <c r="AL120" s="849"/>
      <c r="AM120" s="849"/>
      <c r="AN120" s="849"/>
      <c r="AO120" s="850"/>
      <c r="AP120" s="852" t="s">
        <v>208</v>
      </c>
      <c r="AQ120" s="853"/>
      <c r="AR120" s="853"/>
      <c r="AS120" s="853"/>
      <c r="AT120" s="854"/>
      <c r="AU120" s="990" t="s">
        <v>480</v>
      </c>
      <c r="AV120" s="991"/>
      <c r="AW120" s="991"/>
      <c r="AX120" s="991"/>
      <c r="AY120" s="992"/>
      <c r="AZ120" s="835" t="s">
        <v>225</v>
      </c>
      <c r="BA120" s="826"/>
      <c r="BB120" s="826"/>
      <c r="BC120" s="826"/>
      <c r="BD120" s="826"/>
      <c r="BE120" s="826"/>
      <c r="BF120" s="826"/>
      <c r="BG120" s="826"/>
      <c r="BH120" s="826"/>
      <c r="BI120" s="826"/>
      <c r="BJ120" s="826"/>
      <c r="BK120" s="826"/>
      <c r="BL120" s="826"/>
      <c r="BM120" s="826"/>
      <c r="BN120" s="826"/>
      <c r="BO120" s="826"/>
      <c r="BP120" s="827"/>
      <c r="BQ120" s="836">
        <v>4861336</v>
      </c>
      <c r="BR120" s="837"/>
      <c r="BS120" s="837"/>
      <c r="BT120" s="837"/>
      <c r="BU120" s="837"/>
      <c r="BV120" s="837">
        <v>4421246</v>
      </c>
      <c r="BW120" s="837"/>
      <c r="BX120" s="837"/>
      <c r="BY120" s="837"/>
      <c r="BZ120" s="837"/>
      <c r="CA120" s="837">
        <v>4309538</v>
      </c>
      <c r="CB120" s="837"/>
      <c r="CC120" s="837"/>
      <c r="CD120" s="837"/>
      <c r="CE120" s="837"/>
      <c r="CF120" s="838">
        <v>49.8</v>
      </c>
      <c r="CG120" s="839"/>
      <c r="CH120" s="839"/>
      <c r="CI120" s="839"/>
      <c r="CJ120" s="839"/>
      <c r="CK120" s="998" t="s">
        <v>278</v>
      </c>
      <c r="CL120" s="999"/>
      <c r="CM120" s="999"/>
      <c r="CN120" s="999"/>
      <c r="CO120" s="1000"/>
      <c r="CP120" s="898" t="s">
        <v>53</v>
      </c>
      <c r="CQ120" s="899"/>
      <c r="CR120" s="899"/>
      <c r="CS120" s="899"/>
      <c r="CT120" s="899"/>
      <c r="CU120" s="899"/>
      <c r="CV120" s="899"/>
      <c r="CW120" s="899"/>
      <c r="CX120" s="899"/>
      <c r="CY120" s="899"/>
      <c r="CZ120" s="899"/>
      <c r="DA120" s="899"/>
      <c r="DB120" s="899"/>
      <c r="DC120" s="899"/>
      <c r="DD120" s="899"/>
      <c r="DE120" s="899"/>
      <c r="DF120" s="900"/>
      <c r="DG120" s="836">
        <v>5788681</v>
      </c>
      <c r="DH120" s="837"/>
      <c r="DI120" s="837"/>
      <c r="DJ120" s="837"/>
      <c r="DK120" s="837"/>
      <c r="DL120" s="837">
        <v>5877090</v>
      </c>
      <c r="DM120" s="837"/>
      <c r="DN120" s="837"/>
      <c r="DO120" s="837"/>
      <c r="DP120" s="837"/>
      <c r="DQ120" s="837">
        <v>6004641</v>
      </c>
      <c r="DR120" s="837"/>
      <c r="DS120" s="837"/>
      <c r="DT120" s="837"/>
      <c r="DU120" s="837"/>
      <c r="DV120" s="843">
        <v>69.400000000000006</v>
      </c>
      <c r="DW120" s="843"/>
      <c r="DX120" s="843"/>
      <c r="DY120" s="843"/>
      <c r="DZ120" s="844"/>
    </row>
    <row r="121" spans="1:130" s="54" customFormat="1" ht="26.25" customHeight="1" x14ac:dyDescent="0.2">
      <c r="A121" s="1028"/>
      <c r="B121" s="1024"/>
      <c r="C121" s="870" t="s">
        <v>140</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48" t="s">
        <v>208</v>
      </c>
      <c r="AB121" s="849"/>
      <c r="AC121" s="849"/>
      <c r="AD121" s="849"/>
      <c r="AE121" s="850"/>
      <c r="AF121" s="851" t="s">
        <v>208</v>
      </c>
      <c r="AG121" s="849"/>
      <c r="AH121" s="849"/>
      <c r="AI121" s="849"/>
      <c r="AJ121" s="850"/>
      <c r="AK121" s="851" t="s">
        <v>208</v>
      </c>
      <c r="AL121" s="849"/>
      <c r="AM121" s="849"/>
      <c r="AN121" s="849"/>
      <c r="AO121" s="850"/>
      <c r="AP121" s="852" t="s">
        <v>208</v>
      </c>
      <c r="AQ121" s="853"/>
      <c r="AR121" s="853"/>
      <c r="AS121" s="853"/>
      <c r="AT121" s="854"/>
      <c r="AU121" s="993"/>
      <c r="AV121" s="994"/>
      <c r="AW121" s="994"/>
      <c r="AX121" s="994"/>
      <c r="AY121" s="995"/>
      <c r="AZ121" s="855" t="s">
        <v>492</v>
      </c>
      <c r="BA121" s="856"/>
      <c r="BB121" s="856"/>
      <c r="BC121" s="856"/>
      <c r="BD121" s="856"/>
      <c r="BE121" s="856"/>
      <c r="BF121" s="856"/>
      <c r="BG121" s="856"/>
      <c r="BH121" s="856"/>
      <c r="BI121" s="856"/>
      <c r="BJ121" s="856"/>
      <c r="BK121" s="856"/>
      <c r="BL121" s="856"/>
      <c r="BM121" s="856"/>
      <c r="BN121" s="856"/>
      <c r="BO121" s="856"/>
      <c r="BP121" s="857"/>
      <c r="BQ121" s="858">
        <v>1670100</v>
      </c>
      <c r="BR121" s="859"/>
      <c r="BS121" s="859"/>
      <c r="BT121" s="859"/>
      <c r="BU121" s="859"/>
      <c r="BV121" s="859">
        <v>1742814</v>
      </c>
      <c r="BW121" s="859"/>
      <c r="BX121" s="859"/>
      <c r="BY121" s="859"/>
      <c r="BZ121" s="859"/>
      <c r="CA121" s="859">
        <v>1724470</v>
      </c>
      <c r="CB121" s="859"/>
      <c r="CC121" s="859"/>
      <c r="CD121" s="859"/>
      <c r="CE121" s="859"/>
      <c r="CF121" s="860">
        <v>19.899999999999999</v>
      </c>
      <c r="CG121" s="861"/>
      <c r="CH121" s="861"/>
      <c r="CI121" s="861"/>
      <c r="CJ121" s="861"/>
      <c r="CK121" s="1001"/>
      <c r="CL121" s="1002"/>
      <c r="CM121" s="1002"/>
      <c r="CN121" s="1002"/>
      <c r="CO121" s="1003"/>
      <c r="CP121" s="901" t="s">
        <v>467</v>
      </c>
      <c r="CQ121" s="902"/>
      <c r="CR121" s="902"/>
      <c r="CS121" s="902"/>
      <c r="CT121" s="902"/>
      <c r="CU121" s="902"/>
      <c r="CV121" s="902"/>
      <c r="CW121" s="902"/>
      <c r="CX121" s="902"/>
      <c r="CY121" s="902"/>
      <c r="CZ121" s="902"/>
      <c r="DA121" s="902"/>
      <c r="DB121" s="902"/>
      <c r="DC121" s="902"/>
      <c r="DD121" s="902"/>
      <c r="DE121" s="902"/>
      <c r="DF121" s="903"/>
      <c r="DG121" s="858">
        <v>1610292</v>
      </c>
      <c r="DH121" s="859"/>
      <c r="DI121" s="859"/>
      <c r="DJ121" s="859"/>
      <c r="DK121" s="859"/>
      <c r="DL121" s="859">
        <v>1576304</v>
      </c>
      <c r="DM121" s="859"/>
      <c r="DN121" s="859"/>
      <c r="DO121" s="859"/>
      <c r="DP121" s="859"/>
      <c r="DQ121" s="859">
        <v>1433814</v>
      </c>
      <c r="DR121" s="859"/>
      <c r="DS121" s="859"/>
      <c r="DT121" s="859"/>
      <c r="DU121" s="859"/>
      <c r="DV121" s="865">
        <v>16.600000000000001</v>
      </c>
      <c r="DW121" s="865"/>
      <c r="DX121" s="865"/>
      <c r="DY121" s="865"/>
      <c r="DZ121" s="866"/>
    </row>
    <row r="122" spans="1:130" s="54" customFormat="1" ht="26.25" customHeight="1" x14ac:dyDescent="0.2">
      <c r="A122" s="1028"/>
      <c r="B122" s="1024"/>
      <c r="C122" s="862" t="s">
        <v>486</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48" t="s">
        <v>208</v>
      </c>
      <c r="AB122" s="849"/>
      <c r="AC122" s="849"/>
      <c r="AD122" s="849"/>
      <c r="AE122" s="850"/>
      <c r="AF122" s="851" t="s">
        <v>208</v>
      </c>
      <c r="AG122" s="849"/>
      <c r="AH122" s="849"/>
      <c r="AI122" s="849"/>
      <c r="AJ122" s="850"/>
      <c r="AK122" s="851" t="s">
        <v>208</v>
      </c>
      <c r="AL122" s="849"/>
      <c r="AM122" s="849"/>
      <c r="AN122" s="849"/>
      <c r="AO122" s="850"/>
      <c r="AP122" s="852" t="s">
        <v>208</v>
      </c>
      <c r="AQ122" s="853"/>
      <c r="AR122" s="853"/>
      <c r="AS122" s="853"/>
      <c r="AT122" s="854"/>
      <c r="AU122" s="993"/>
      <c r="AV122" s="994"/>
      <c r="AW122" s="994"/>
      <c r="AX122" s="994"/>
      <c r="AY122" s="995"/>
      <c r="AZ122" s="881" t="s">
        <v>494</v>
      </c>
      <c r="BA122" s="868"/>
      <c r="BB122" s="868"/>
      <c r="BC122" s="868"/>
      <c r="BD122" s="868"/>
      <c r="BE122" s="868"/>
      <c r="BF122" s="868"/>
      <c r="BG122" s="868"/>
      <c r="BH122" s="868"/>
      <c r="BI122" s="868"/>
      <c r="BJ122" s="868"/>
      <c r="BK122" s="868"/>
      <c r="BL122" s="868"/>
      <c r="BM122" s="868"/>
      <c r="BN122" s="868"/>
      <c r="BO122" s="868"/>
      <c r="BP122" s="869"/>
      <c r="BQ122" s="882">
        <v>15314769</v>
      </c>
      <c r="BR122" s="883"/>
      <c r="BS122" s="883"/>
      <c r="BT122" s="883"/>
      <c r="BU122" s="883"/>
      <c r="BV122" s="883">
        <v>15009131</v>
      </c>
      <c r="BW122" s="883"/>
      <c r="BX122" s="883"/>
      <c r="BY122" s="883"/>
      <c r="BZ122" s="883"/>
      <c r="CA122" s="883">
        <v>14963670</v>
      </c>
      <c r="CB122" s="883"/>
      <c r="CC122" s="883"/>
      <c r="CD122" s="883"/>
      <c r="CE122" s="883"/>
      <c r="CF122" s="904">
        <v>173</v>
      </c>
      <c r="CG122" s="905"/>
      <c r="CH122" s="905"/>
      <c r="CI122" s="905"/>
      <c r="CJ122" s="905"/>
      <c r="CK122" s="1001"/>
      <c r="CL122" s="1002"/>
      <c r="CM122" s="1002"/>
      <c r="CN122" s="1002"/>
      <c r="CO122" s="1003"/>
      <c r="CP122" s="901" t="s">
        <v>465</v>
      </c>
      <c r="CQ122" s="902"/>
      <c r="CR122" s="902"/>
      <c r="CS122" s="902"/>
      <c r="CT122" s="902"/>
      <c r="CU122" s="902"/>
      <c r="CV122" s="902"/>
      <c r="CW122" s="902"/>
      <c r="CX122" s="902"/>
      <c r="CY122" s="902"/>
      <c r="CZ122" s="902"/>
      <c r="DA122" s="902"/>
      <c r="DB122" s="902"/>
      <c r="DC122" s="902"/>
      <c r="DD122" s="902"/>
      <c r="DE122" s="902"/>
      <c r="DF122" s="903"/>
      <c r="DG122" s="858">
        <v>317402</v>
      </c>
      <c r="DH122" s="859"/>
      <c r="DI122" s="859"/>
      <c r="DJ122" s="859"/>
      <c r="DK122" s="859"/>
      <c r="DL122" s="859">
        <v>318140</v>
      </c>
      <c r="DM122" s="859"/>
      <c r="DN122" s="859"/>
      <c r="DO122" s="859"/>
      <c r="DP122" s="859"/>
      <c r="DQ122" s="859">
        <v>296092</v>
      </c>
      <c r="DR122" s="859"/>
      <c r="DS122" s="859"/>
      <c r="DT122" s="859"/>
      <c r="DU122" s="859"/>
      <c r="DV122" s="865">
        <v>3.4</v>
      </c>
      <c r="DW122" s="865"/>
      <c r="DX122" s="865"/>
      <c r="DY122" s="865"/>
      <c r="DZ122" s="866"/>
    </row>
    <row r="123" spans="1:130" s="54" customFormat="1" ht="26.25" customHeight="1" x14ac:dyDescent="0.2">
      <c r="A123" s="1028"/>
      <c r="B123" s="1024"/>
      <c r="C123" s="862" t="s">
        <v>487</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48" t="s">
        <v>208</v>
      </c>
      <c r="AB123" s="849"/>
      <c r="AC123" s="849"/>
      <c r="AD123" s="849"/>
      <c r="AE123" s="850"/>
      <c r="AF123" s="851" t="s">
        <v>208</v>
      </c>
      <c r="AG123" s="849"/>
      <c r="AH123" s="849"/>
      <c r="AI123" s="849"/>
      <c r="AJ123" s="850"/>
      <c r="AK123" s="851" t="s">
        <v>208</v>
      </c>
      <c r="AL123" s="849"/>
      <c r="AM123" s="849"/>
      <c r="AN123" s="849"/>
      <c r="AO123" s="850"/>
      <c r="AP123" s="852" t="s">
        <v>208</v>
      </c>
      <c r="AQ123" s="853"/>
      <c r="AR123" s="853"/>
      <c r="AS123" s="853"/>
      <c r="AT123" s="854"/>
      <c r="AU123" s="996"/>
      <c r="AV123" s="997"/>
      <c r="AW123" s="997"/>
      <c r="AX123" s="997"/>
      <c r="AY123" s="997"/>
      <c r="AZ123" s="83" t="s">
        <v>282</v>
      </c>
      <c r="BA123" s="83"/>
      <c r="BB123" s="83"/>
      <c r="BC123" s="83"/>
      <c r="BD123" s="83"/>
      <c r="BE123" s="83"/>
      <c r="BF123" s="83"/>
      <c r="BG123" s="83"/>
      <c r="BH123" s="83"/>
      <c r="BI123" s="83"/>
      <c r="BJ123" s="83"/>
      <c r="BK123" s="83"/>
      <c r="BL123" s="83"/>
      <c r="BM123" s="83"/>
      <c r="BN123" s="83"/>
      <c r="BO123" s="873" t="s">
        <v>495</v>
      </c>
      <c r="BP123" s="884"/>
      <c r="BQ123" s="906">
        <v>21846205</v>
      </c>
      <c r="BR123" s="907"/>
      <c r="BS123" s="907"/>
      <c r="BT123" s="907"/>
      <c r="BU123" s="907"/>
      <c r="BV123" s="907">
        <v>21173191</v>
      </c>
      <c r="BW123" s="907"/>
      <c r="BX123" s="907"/>
      <c r="BY123" s="907"/>
      <c r="BZ123" s="907"/>
      <c r="CA123" s="907">
        <v>20997678</v>
      </c>
      <c r="CB123" s="907"/>
      <c r="CC123" s="907"/>
      <c r="CD123" s="907"/>
      <c r="CE123" s="907"/>
      <c r="CF123" s="885"/>
      <c r="CG123" s="886"/>
      <c r="CH123" s="886"/>
      <c r="CI123" s="886"/>
      <c r="CJ123" s="887"/>
      <c r="CK123" s="1001"/>
      <c r="CL123" s="1002"/>
      <c r="CM123" s="1002"/>
      <c r="CN123" s="1002"/>
      <c r="CO123" s="1003"/>
      <c r="CP123" s="901" t="s">
        <v>56</v>
      </c>
      <c r="CQ123" s="902"/>
      <c r="CR123" s="902"/>
      <c r="CS123" s="902"/>
      <c r="CT123" s="902"/>
      <c r="CU123" s="902"/>
      <c r="CV123" s="902"/>
      <c r="CW123" s="902"/>
      <c r="CX123" s="902"/>
      <c r="CY123" s="902"/>
      <c r="CZ123" s="902"/>
      <c r="DA123" s="902"/>
      <c r="DB123" s="902"/>
      <c r="DC123" s="902"/>
      <c r="DD123" s="902"/>
      <c r="DE123" s="902"/>
      <c r="DF123" s="903"/>
      <c r="DG123" s="848">
        <v>41157</v>
      </c>
      <c r="DH123" s="849"/>
      <c r="DI123" s="849"/>
      <c r="DJ123" s="849"/>
      <c r="DK123" s="850"/>
      <c r="DL123" s="851">
        <v>46351</v>
      </c>
      <c r="DM123" s="849"/>
      <c r="DN123" s="849"/>
      <c r="DO123" s="849"/>
      <c r="DP123" s="850"/>
      <c r="DQ123" s="851">
        <v>51523</v>
      </c>
      <c r="DR123" s="849"/>
      <c r="DS123" s="849"/>
      <c r="DT123" s="849"/>
      <c r="DU123" s="850"/>
      <c r="DV123" s="852">
        <v>0.6</v>
      </c>
      <c r="DW123" s="853"/>
      <c r="DX123" s="853"/>
      <c r="DY123" s="853"/>
      <c r="DZ123" s="854"/>
    </row>
    <row r="124" spans="1:130" s="54" customFormat="1" ht="26.25" customHeight="1" x14ac:dyDescent="0.2">
      <c r="A124" s="1028"/>
      <c r="B124" s="1024"/>
      <c r="C124" s="862" t="s">
        <v>346</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48" t="s">
        <v>208</v>
      </c>
      <c r="AB124" s="849"/>
      <c r="AC124" s="849"/>
      <c r="AD124" s="849"/>
      <c r="AE124" s="850"/>
      <c r="AF124" s="851" t="s">
        <v>208</v>
      </c>
      <c r="AG124" s="849"/>
      <c r="AH124" s="849"/>
      <c r="AI124" s="849"/>
      <c r="AJ124" s="850"/>
      <c r="AK124" s="851" t="s">
        <v>208</v>
      </c>
      <c r="AL124" s="849"/>
      <c r="AM124" s="849"/>
      <c r="AN124" s="849"/>
      <c r="AO124" s="850"/>
      <c r="AP124" s="852" t="s">
        <v>208</v>
      </c>
      <c r="AQ124" s="853"/>
      <c r="AR124" s="853"/>
      <c r="AS124" s="853"/>
      <c r="AT124" s="854"/>
      <c r="AU124" s="912" t="s">
        <v>496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52.2</v>
      </c>
      <c r="BR124" s="916"/>
      <c r="BS124" s="916"/>
      <c r="BT124" s="916"/>
      <c r="BU124" s="916"/>
      <c r="BV124" s="916">
        <v>52.4</v>
      </c>
      <c r="BW124" s="916"/>
      <c r="BX124" s="916"/>
      <c r="BY124" s="916"/>
      <c r="BZ124" s="916"/>
      <c r="CA124" s="916">
        <v>48.5</v>
      </c>
      <c r="CB124" s="916"/>
      <c r="CC124" s="916"/>
      <c r="CD124" s="916"/>
      <c r="CE124" s="916"/>
      <c r="CF124" s="917"/>
      <c r="CG124" s="918"/>
      <c r="CH124" s="918"/>
      <c r="CI124" s="918"/>
      <c r="CJ124" s="919"/>
      <c r="CK124" s="1004"/>
      <c r="CL124" s="1004"/>
      <c r="CM124" s="1004"/>
      <c r="CN124" s="1004"/>
      <c r="CO124" s="1005"/>
      <c r="CP124" s="901" t="s">
        <v>497</v>
      </c>
      <c r="CQ124" s="902"/>
      <c r="CR124" s="902"/>
      <c r="CS124" s="902"/>
      <c r="CT124" s="902"/>
      <c r="CU124" s="902"/>
      <c r="CV124" s="902"/>
      <c r="CW124" s="902"/>
      <c r="CX124" s="902"/>
      <c r="CY124" s="902"/>
      <c r="CZ124" s="902"/>
      <c r="DA124" s="902"/>
      <c r="DB124" s="902"/>
      <c r="DC124" s="902"/>
      <c r="DD124" s="902"/>
      <c r="DE124" s="902"/>
      <c r="DF124" s="903"/>
      <c r="DG124" s="891">
        <v>9392</v>
      </c>
      <c r="DH124" s="892"/>
      <c r="DI124" s="892"/>
      <c r="DJ124" s="892"/>
      <c r="DK124" s="893"/>
      <c r="DL124" s="894">
        <v>9442</v>
      </c>
      <c r="DM124" s="892"/>
      <c r="DN124" s="892"/>
      <c r="DO124" s="892"/>
      <c r="DP124" s="893"/>
      <c r="DQ124" s="894">
        <v>9038</v>
      </c>
      <c r="DR124" s="892"/>
      <c r="DS124" s="892"/>
      <c r="DT124" s="892"/>
      <c r="DU124" s="893"/>
      <c r="DV124" s="895">
        <v>0.1</v>
      </c>
      <c r="DW124" s="896"/>
      <c r="DX124" s="896"/>
      <c r="DY124" s="896"/>
      <c r="DZ124" s="897"/>
    </row>
    <row r="125" spans="1:130" s="54" customFormat="1" ht="26.25" customHeight="1" x14ac:dyDescent="0.2">
      <c r="A125" s="1028"/>
      <c r="B125" s="1024"/>
      <c r="C125" s="862" t="s">
        <v>490</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48" t="s">
        <v>208</v>
      </c>
      <c r="AB125" s="849"/>
      <c r="AC125" s="849"/>
      <c r="AD125" s="849"/>
      <c r="AE125" s="850"/>
      <c r="AF125" s="851" t="s">
        <v>208</v>
      </c>
      <c r="AG125" s="849"/>
      <c r="AH125" s="849"/>
      <c r="AI125" s="849"/>
      <c r="AJ125" s="850"/>
      <c r="AK125" s="851" t="s">
        <v>208</v>
      </c>
      <c r="AL125" s="849"/>
      <c r="AM125" s="849"/>
      <c r="AN125" s="849"/>
      <c r="AO125" s="850"/>
      <c r="AP125" s="852" t="s">
        <v>208</v>
      </c>
      <c r="AQ125" s="853"/>
      <c r="AR125" s="853"/>
      <c r="AS125" s="853"/>
      <c r="AT125" s="85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500</v>
      </c>
      <c r="CL125" s="999"/>
      <c r="CM125" s="999"/>
      <c r="CN125" s="999"/>
      <c r="CO125" s="1000"/>
      <c r="CP125" s="835" t="s">
        <v>145</v>
      </c>
      <c r="CQ125" s="826"/>
      <c r="CR125" s="826"/>
      <c r="CS125" s="826"/>
      <c r="CT125" s="826"/>
      <c r="CU125" s="826"/>
      <c r="CV125" s="826"/>
      <c r="CW125" s="826"/>
      <c r="CX125" s="826"/>
      <c r="CY125" s="826"/>
      <c r="CZ125" s="826"/>
      <c r="DA125" s="826"/>
      <c r="DB125" s="826"/>
      <c r="DC125" s="826"/>
      <c r="DD125" s="826"/>
      <c r="DE125" s="826"/>
      <c r="DF125" s="827"/>
      <c r="DG125" s="836" t="s">
        <v>208</v>
      </c>
      <c r="DH125" s="837"/>
      <c r="DI125" s="837"/>
      <c r="DJ125" s="837"/>
      <c r="DK125" s="837"/>
      <c r="DL125" s="837" t="s">
        <v>208</v>
      </c>
      <c r="DM125" s="837"/>
      <c r="DN125" s="837"/>
      <c r="DO125" s="837"/>
      <c r="DP125" s="837"/>
      <c r="DQ125" s="837" t="s">
        <v>208</v>
      </c>
      <c r="DR125" s="837"/>
      <c r="DS125" s="837"/>
      <c r="DT125" s="837"/>
      <c r="DU125" s="837"/>
      <c r="DV125" s="843" t="s">
        <v>208</v>
      </c>
      <c r="DW125" s="843"/>
      <c r="DX125" s="843"/>
      <c r="DY125" s="843"/>
      <c r="DZ125" s="844"/>
    </row>
    <row r="126" spans="1:130" s="54" customFormat="1" ht="26.25" customHeight="1" x14ac:dyDescent="0.2">
      <c r="A126" s="1028"/>
      <c r="B126" s="1024"/>
      <c r="C126" s="862" t="s">
        <v>491</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48" t="s">
        <v>208</v>
      </c>
      <c r="AB126" s="849"/>
      <c r="AC126" s="849"/>
      <c r="AD126" s="849"/>
      <c r="AE126" s="850"/>
      <c r="AF126" s="851" t="s">
        <v>208</v>
      </c>
      <c r="AG126" s="849"/>
      <c r="AH126" s="849"/>
      <c r="AI126" s="849"/>
      <c r="AJ126" s="850"/>
      <c r="AK126" s="851" t="s">
        <v>208</v>
      </c>
      <c r="AL126" s="849"/>
      <c r="AM126" s="849"/>
      <c r="AN126" s="849"/>
      <c r="AO126" s="850"/>
      <c r="AP126" s="852" t="s">
        <v>208</v>
      </c>
      <c r="AQ126" s="853"/>
      <c r="AR126" s="853"/>
      <c r="AS126" s="853"/>
      <c r="AT126" s="85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55" t="s">
        <v>423</v>
      </c>
      <c r="CQ126" s="856"/>
      <c r="CR126" s="856"/>
      <c r="CS126" s="856"/>
      <c r="CT126" s="856"/>
      <c r="CU126" s="856"/>
      <c r="CV126" s="856"/>
      <c r="CW126" s="856"/>
      <c r="CX126" s="856"/>
      <c r="CY126" s="856"/>
      <c r="CZ126" s="856"/>
      <c r="DA126" s="856"/>
      <c r="DB126" s="856"/>
      <c r="DC126" s="856"/>
      <c r="DD126" s="856"/>
      <c r="DE126" s="856"/>
      <c r="DF126" s="857"/>
      <c r="DG126" s="858">
        <v>321988</v>
      </c>
      <c r="DH126" s="859"/>
      <c r="DI126" s="859"/>
      <c r="DJ126" s="859"/>
      <c r="DK126" s="859"/>
      <c r="DL126" s="859">
        <v>419637</v>
      </c>
      <c r="DM126" s="859"/>
      <c r="DN126" s="859"/>
      <c r="DO126" s="859"/>
      <c r="DP126" s="859"/>
      <c r="DQ126" s="859">
        <v>550339</v>
      </c>
      <c r="DR126" s="859"/>
      <c r="DS126" s="859"/>
      <c r="DT126" s="859"/>
      <c r="DU126" s="859"/>
      <c r="DV126" s="865">
        <v>6.4</v>
      </c>
      <c r="DW126" s="865"/>
      <c r="DX126" s="865"/>
      <c r="DY126" s="865"/>
      <c r="DZ126" s="866"/>
    </row>
    <row r="127" spans="1:130" s="54" customFormat="1" ht="26.25" customHeight="1" x14ac:dyDescent="0.2">
      <c r="A127" s="1029"/>
      <c r="B127" s="1026"/>
      <c r="C127" s="888" t="s">
        <v>79</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48" t="s">
        <v>208</v>
      </c>
      <c r="AB127" s="849"/>
      <c r="AC127" s="849"/>
      <c r="AD127" s="849"/>
      <c r="AE127" s="850"/>
      <c r="AF127" s="851" t="s">
        <v>208</v>
      </c>
      <c r="AG127" s="849"/>
      <c r="AH127" s="849"/>
      <c r="AI127" s="849"/>
      <c r="AJ127" s="850"/>
      <c r="AK127" s="851" t="s">
        <v>208</v>
      </c>
      <c r="AL127" s="849"/>
      <c r="AM127" s="849"/>
      <c r="AN127" s="849"/>
      <c r="AO127" s="850"/>
      <c r="AP127" s="852" t="s">
        <v>208</v>
      </c>
      <c r="AQ127" s="853"/>
      <c r="AR127" s="853"/>
      <c r="AS127" s="853"/>
      <c r="AT127" s="854"/>
      <c r="AU127" s="77"/>
      <c r="AV127" s="77"/>
      <c r="AW127" s="77"/>
      <c r="AX127" s="939" t="s">
        <v>501</v>
      </c>
      <c r="AY127" s="909"/>
      <c r="AZ127" s="909"/>
      <c r="BA127" s="909"/>
      <c r="BB127" s="909"/>
      <c r="BC127" s="909"/>
      <c r="BD127" s="909"/>
      <c r="BE127" s="910"/>
      <c r="BF127" s="908" t="s">
        <v>502</v>
      </c>
      <c r="BG127" s="909"/>
      <c r="BH127" s="909"/>
      <c r="BI127" s="909"/>
      <c r="BJ127" s="909"/>
      <c r="BK127" s="909"/>
      <c r="BL127" s="910"/>
      <c r="BM127" s="908" t="s">
        <v>424</v>
      </c>
      <c r="BN127" s="909"/>
      <c r="BO127" s="909"/>
      <c r="BP127" s="909"/>
      <c r="BQ127" s="909"/>
      <c r="BR127" s="909"/>
      <c r="BS127" s="910"/>
      <c r="BT127" s="908" t="s">
        <v>415</v>
      </c>
      <c r="BU127" s="909"/>
      <c r="BV127" s="909"/>
      <c r="BW127" s="909"/>
      <c r="BX127" s="909"/>
      <c r="BY127" s="909"/>
      <c r="BZ127" s="911"/>
      <c r="CA127" s="77"/>
      <c r="CB127" s="77"/>
      <c r="CC127" s="77"/>
      <c r="CD127" s="89"/>
      <c r="CE127" s="89"/>
      <c r="CF127" s="89"/>
      <c r="CG127" s="74"/>
      <c r="CH127" s="74"/>
      <c r="CI127" s="74"/>
      <c r="CJ127" s="90"/>
      <c r="CK127" s="1007"/>
      <c r="CL127" s="1002"/>
      <c r="CM127" s="1002"/>
      <c r="CN127" s="1002"/>
      <c r="CO127" s="1003"/>
      <c r="CP127" s="855" t="s">
        <v>448</v>
      </c>
      <c r="CQ127" s="856"/>
      <c r="CR127" s="856"/>
      <c r="CS127" s="856"/>
      <c r="CT127" s="856"/>
      <c r="CU127" s="856"/>
      <c r="CV127" s="856"/>
      <c r="CW127" s="856"/>
      <c r="CX127" s="856"/>
      <c r="CY127" s="856"/>
      <c r="CZ127" s="856"/>
      <c r="DA127" s="856"/>
      <c r="DB127" s="856"/>
      <c r="DC127" s="856"/>
      <c r="DD127" s="856"/>
      <c r="DE127" s="856"/>
      <c r="DF127" s="857"/>
      <c r="DG127" s="858" t="s">
        <v>208</v>
      </c>
      <c r="DH127" s="859"/>
      <c r="DI127" s="859"/>
      <c r="DJ127" s="859"/>
      <c r="DK127" s="859"/>
      <c r="DL127" s="859" t="s">
        <v>208</v>
      </c>
      <c r="DM127" s="859"/>
      <c r="DN127" s="859"/>
      <c r="DO127" s="859"/>
      <c r="DP127" s="859"/>
      <c r="DQ127" s="859" t="s">
        <v>208</v>
      </c>
      <c r="DR127" s="859"/>
      <c r="DS127" s="859"/>
      <c r="DT127" s="859"/>
      <c r="DU127" s="859"/>
      <c r="DV127" s="865" t="s">
        <v>208</v>
      </c>
      <c r="DW127" s="865"/>
      <c r="DX127" s="865"/>
      <c r="DY127" s="865"/>
      <c r="DZ127" s="866"/>
    </row>
    <row r="128" spans="1:130" s="54" customFormat="1" ht="26.25" customHeight="1" x14ac:dyDescent="0.2">
      <c r="A128" s="960" t="s">
        <v>503</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2" t="s">
        <v>5</v>
      </c>
      <c r="X128" s="962"/>
      <c r="Y128" s="962"/>
      <c r="Z128" s="963"/>
      <c r="AA128" s="828">
        <v>94461</v>
      </c>
      <c r="AB128" s="829"/>
      <c r="AC128" s="829"/>
      <c r="AD128" s="829"/>
      <c r="AE128" s="830"/>
      <c r="AF128" s="831">
        <v>91861</v>
      </c>
      <c r="AG128" s="829"/>
      <c r="AH128" s="829"/>
      <c r="AI128" s="829"/>
      <c r="AJ128" s="830"/>
      <c r="AK128" s="831">
        <v>92519</v>
      </c>
      <c r="AL128" s="829"/>
      <c r="AM128" s="829"/>
      <c r="AN128" s="829"/>
      <c r="AO128" s="830"/>
      <c r="AP128" s="964"/>
      <c r="AQ128" s="965"/>
      <c r="AR128" s="965"/>
      <c r="AS128" s="965"/>
      <c r="AT128" s="966"/>
      <c r="AU128" s="77"/>
      <c r="AV128" s="77"/>
      <c r="AW128" s="77"/>
      <c r="AX128" s="825" t="s">
        <v>316</v>
      </c>
      <c r="AY128" s="826"/>
      <c r="AZ128" s="826"/>
      <c r="BA128" s="826"/>
      <c r="BB128" s="826"/>
      <c r="BC128" s="826"/>
      <c r="BD128" s="826"/>
      <c r="BE128" s="827"/>
      <c r="BF128" s="967" t="s">
        <v>208</v>
      </c>
      <c r="BG128" s="968"/>
      <c r="BH128" s="968"/>
      <c r="BI128" s="968"/>
      <c r="BJ128" s="968"/>
      <c r="BK128" s="968"/>
      <c r="BL128" s="969"/>
      <c r="BM128" s="967">
        <v>13.3</v>
      </c>
      <c r="BN128" s="968"/>
      <c r="BO128" s="968"/>
      <c r="BP128" s="968"/>
      <c r="BQ128" s="968"/>
      <c r="BR128" s="968"/>
      <c r="BS128" s="969"/>
      <c r="BT128" s="967">
        <v>20</v>
      </c>
      <c r="BU128" s="968"/>
      <c r="BV128" s="968"/>
      <c r="BW128" s="968"/>
      <c r="BX128" s="968"/>
      <c r="BY128" s="968"/>
      <c r="BZ128" s="970"/>
      <c r="CA128" s="89"/>
      <c r="CB128" s="89"/>
      <c r="CC128" s="89"/>
      <c r="CD128" s="89"/>
      <c r="CE128" s="89"/>
      <c r="CF128" s="89"/>
      <c r="CG128" s="74"/>
      <c r="CH128" s="74"/>
      <c r="CI128" s="74"/>
      <c r="CJ128" s="90"/>
      <c r="CK128" s="1008"/>
      <c r="CL128" s="1009"/>
      <c r="CM128" s="1009"/>
      <c r="CN128" s="1009"/>
      <c r="CO128" s="1010"/>
      <c r="CP128" s="920" t="s">
        <v>407</v>
      </c>
      <c r="CQ128" s="921"/>
      <c r="CR128" s="921"/>
      <c r="CS128" s="921"/>
      <c r="CT128" s="921"/>
      <c r="CU128" s="921"/>
      <c r="CV128" s="921"/>
      <c r="CW128" s="921"/>
      <c r="CX128" s="921"/>
      <c r="CY128" s="921"/>
      <c r="CZ128" s="921"/>
      <c r="DA128" s="921"/>
      <c r="DB128" s="921"/>
      <c r="DC128" s="921"/>
      <c r="DD128" s="921"/>
      <c r="DE128" s="921"/>
      <c r="DF128" s="922"/>
      <c r="DG128" s="923" t="s">
        <v>208</v>
      </c>
      <c r="DH128" s="924"/>
      <c r="DI128" s="924"/>
      <c r="DJ128" s="924"/>
      <c r="DK128" s="924"/>
      <c r="DL128" s="924" t="s">
        <v>208</v>
      </c>
      <c r="DM128" s="924"/>
      <c r="DN128" s="924"/>
      <c r="DO128" s="924"/>
      <c r="DP128" s="924"/>
      <c r="DQ128" s="924" t="s">
        <v>208</v>
      </c>
      <c r="DR128" s="924"/>
      <c r="DS128" s="924"/>
      <c r="DT128" s="924"/>
      <c r="DU128" s="924"/>
      <c r="DV128" s="925" t="s">
        <v>208</v>
      </c>
      <c r="DW128" s="925"/>
      <c r="DX128" s="925"/>
      <c r="DY128" s="925"/>
      <c r="DZ128" s="926"/>
    </row>
    <row r="129" spans="1:131" s="54" customFormat="1" ht="26.25" customHeight="1" x14ac:dyDescent="0.2">
      <c r="A129" s="845" t="s">
        <v>177</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927" t="s">
        <v>247</v>
      </c>
      <c r="X129" s="928"/>
      <c r="Y129" s="928"/>
      <c r="Z129" s="929"/>
      <c r="AA129" s="848">
        <v>10196987</v>
      </c>
      <c r="AB129" s="849"/>
      <c r="AC129" s="849"/>
      <c r="AD129" s="849"/>
      <c r="AE129" s="850"/>
      <c r="AF129" s="851">
        <v>10133755</v>
      </c>
      <c r="AG129" s="849"/>
      <c r="AH129" s="849"/>
      <c r="AI129" s="849"/>
      <c r="AJ129" s="850"/>
      <c r="AK129" s="851">
        <v>10176534</v>
      </c>
      <c r="AL129" s="849"/>
      <c r="AM129" s="849"/>
      <c r="AN129" s="849"/>
      <c r="AO129" s="850"/>
      <c r="AP129" s="930"/>
      <c r="AQ129" s="931"/>
      <c r="AR129" s="931"/>
      <c r="AS129" s="931"/>
      <c r="AT129" s="932"/>
      <c r="AU129" s="79"/>
      <c r="AV129" s="79"/>
      <c r="AW129" s="79"/>
      <c r="AX129" s="933" t="s">
        <v>119</v>
      </c>
      <c r="AY129" s="856"/>
      <c r="AZ129" s="856"/>
      <c r="BA129" s="856"/>
      <c r="BB129" s="856"/>
      <c r="BC129" s="856"/>
      <c r="BD129" s="856"/>
      <c r="BE129" s="857"/>
      <c r="BF129" s="934" t="s">
        <v>208</v>
      </c>
      <c r="BG129" s="935"/>
      <c r="BH129" s="935"/>
      <c r="BI129" s="935"/>
      <c r="BJ129" s="935"/>
      <c r="BK129" s="935"/>
      <c r="BL129" s="936"/>
      <c r="BM129" s="934">
        <v>18.3</v>
      </c>
      <c r="BN129" s="935"/>
      <c r="BO129" s="935"/>
      <c r="BP129" s="935"/>
      <c r="BQ129" s="935"/>
      <c r="BR129" s="935"/>
      <c r="BS129" s="936"/>
      <c r="BT129" s="934">
        <v>30</v>
      </c>
      <c r="BU129" s="937"/>
      <c r="BV129" s="937"/>
      <c r="BW129" s="937"/>
      <c r="BX129" s="937"/>
      <c r="BY129" s="937"/>
      <c r="BZ129" s="9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45" t="s">
        <v>504</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927" t="s">
        <v>505</v>
      </c>
      <c r="X130" s="928"/>
      <c r="Y130" s="928"/>
      <c r="Z130" s="929"/>
      <c r="AA130" s="848">
        <v>1560197</v>
      </c>
      <c r="AB130" s="849"/>
      <c r="AC130" s="849"/>
      <c r="AD130" s="849"/>
      <c r="AE130" s="850"/>
      <c r="AF130" s="851">
        <v>1550439</v>
      </c>
      <c r="AG130" s="849"/>
      <c r="AH130" s="849"/>
      <c r="AI130" s="849"/>
      <c r="AJ130" s="850"/>
      <c r="AK130" s="851">
        <v>1525281</v>
      </c>
      <c r="AL130" s="849"/>
      <c r="AM130" s="849"/>
      <c r="AN130" s="849"/>
      <c r="AO130" s="850"/>
      <c r="AP130" s="930"/>
      <c r="AQ130" s="931"/>
      <c r="AR130" s="931"/>
      <c r="AS130" s="931"/>
      <c r="AT130" s="932"/>
      <c r="AU130" s="79"/>
      <c r="AV130" s="79"/>
      <c r="AW130" s="79"/>
      <c r="AX130" s="933" t="s">
        <v>436</v>
      </c>
      <c r="AY130" s="856"/>
      <c r="AZ130" s="856"/>
      <c r="BA130" s="856"/>
      <c r="BB130" s="856"/>
      <c r="BC130" s="856"/>
      <c r="BD130" s="856"/>
      <c r="BE130" s="857"/>
      <c r="BF130" s="940">
        <v>8.4</v>
      </c>
      <c r="BG130" s="941"/>
      <c r="BH130" s="941"/>
      <c r="BI130" s="941"/>
      <c r="BJ130" s="941"/>
      <c r="BK130" s="941"/>
      <c r="BL130" s="942"/>
      <c r="BM130" s="940">
        <v>25</v>
      </c>
      <c r="BN130" s="941"/>
      <c r="BO130" s="941"/>
      <c r="BP130" s="941"/>
      <c r="BQ130" s="941"/>
      <c r="BR130" s="941"/>
      <c r="BS130" s="942"/>
      <c r="BT130" s="940">
        <v>35</v>
      </c>
      <c r="BU130" s="943"/>
      <c r="BV130" s="943"/>
      <c r="BW130" s="943"/>
      <c r="BX130" s="943"/>
      <c r="BY130" s="943"/>
      <c r="BZ130" s="94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45"/>
      <c r="B131" s="946"/>
      <c r="C131" s="946"/>
      <c r="D131" s="946"/>
      <c r="E131" s="946"/>
      <c r="F131" s="946"/>
      <c r="G131" s="946"/>
      <c r="H131" s="946"/>
      <c r="I131" s="946"/>
      <c r="J131" s="946"/>
      <c r="K131" s="946"/>
      <c r="L131" s="946"/>
      <c r="M131" s="946"/>
      <c r="N131" s="946"/>
      <c r="O131" s="946"/>
      <c r="P131" s="946"/>
      <c r="Q131" s="946"/>
      <c r="R131" s="946"/>
      <c r="S131" s="946"/>
      <c r="T131" s="946"/>
      <c r="U131" s="946"/>
      <c r="V131" s="946"/>
      <c r="W131" s="947" t="s">
        <v>181</v>
      </c>
      <c r="X131" s="948"/>
      <c r="Y131" s="948"/>
      <c r="Z131" s="949"/>
      <c r="AA131" s="891">
        <v>8636790</v>
      </c>
      <c r="AB131" s="892"/>
      <c r="AC131" s="892"/>
      <c r="AD131" s="892"/>
      <c r="AE131" s="893"/>
      <c r="AF131" s="894">
        <v>8583316</v>
      </c>
      <c r="AG131" s="892"/>
      <c r="AH131" s="892"/>
      <c r="AI131" s="892"/>
      <c r="AJ131" s="893"/>
      <c r="AK131" s="894">
        <v>8651253</v>
      </c>
      <c r="AL131" s="892"/>
      <c r="AM131" s="892"/>
      <c r="AN131" s="892"/>
      <c r="AO131" s="893"/>
      <c r="AP131" s="950"/>
      <c r="AQ131" s="951"/>
      <c r="AR131" s="951"/>
      <c r="AS131" s="951"/>
      <c r="AT131" s="952"/>
      <c r="AU131" s="79"/>
      <c r="AV131" s="79"/>
      <c r="AW131" s="79"/>
      <c r="AX131" s="953" t="s">
        <v>477</v>
      </c>
      <c r="AY131" s="921"/>
      <c r="AZ131" s="921"/>
      <c r="BA131" s="921"/>
      <c r="BB131" s="921"/>
      <c r="BC131" s="921"/>
      <c r="BD131" s="921"/>
      <c r="BE131" s="922"/>
      <c r="BF131" s="954">
        <v>48.5</v>
      </c>
      <c r="BG131" s="955"/>
      <c r="BH131" s="955"/>
      <c r="BI131" s="955"/>
      <c r="BJ131" s="955"/>
      <c r="BK131" s="955"/>
      <c r="BL131" s="956"/>
      <c r="BM131" s="954">
        <v>350</v>
      </c>
      <c r="BN131" s="955"/>
      <c r="BO131" s="955"/>
      <c r="BP131" s="955"/>
      <c r="BQ131" s="955"/>
      <c r="BR131" s="955"/>
      <c r="BS131" s="956"/>
      <c r="BT131" s="957"/>
      <c r="BU131" s="958"/>
      <c r="BV131" s="958"/>
      <c r="BW131" s="958"/>
      <c r="BX131" s="958"/>
      <c r="BY131" s="958"/>
      <c r="BZ131" s="95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11" t="s">
        <v>31</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30" t="s">
        <v>506</v>
      </c>
      <c r="W132" s="1030"/>
      <c r="X132" s="1030"/>
      <c r="Y132" s="1030"/>
      <c r="Z132" s="1031"/>
      <c r="AA132" s="1032">
        <v>8.2218509419999997</v>
      </c>
      <c r="AB132" s="1033"/>
      <c r="AC132" s="1033"/>
      <c r="AD132" s="1033"/>
      <c r="AE132" s="1034"/>
      <c r="AF132" s="1035">
        <v>7.9780937810000001</v>
      </c>
      <c r="AG132" s="1033"/>
      <c r="AH132" s="1033"/>
      <c r="AI132" s="1033"/>
      <c r="AJ132" s="1034"/>
      <c r="AK132" s="1035">
        <v>9.0278598950000006</v>
      </c>
      <c r="AL132" s="1033"/>
      <c r="AM132" s="1033"/>
      <c r="AN132" s="1033"/>
      <c r="AO132" s="1034"/>
      <c r="AP132" s="885"/>
      <c r="AQ132" s="886"/>
      <c r="AR132" s="886"/>
      <c r="AS132" s="886"/>
      <c r="AT132" s="103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1037" t="s">
        <v>87</v>
      </c>
      <c r="W133" s="1037"/>
      <c r="X133" s="1037"/>
      <c r="Y133" s="1037"/>
      <c r="Z133" s="1038"/>
      <c r="AA133" s="1039">
        <v>7.7</v>
      </c>
      <c r="AB133" s="1040"/>
      <c r="AC133" s="1040"/>
      <c r="AD133" s="1040"/>
      <c r="AE133" s="1041"/>
      <c r="AF133" s="1039">
        <v>8</v>
      </c>
      <c r="AG133" s="1040"/>
      <c r="AH133" s="1040"/>
      <c r="AI133" s="1040"/>
      <c r="AJ133" s="1041"/>
      <c r="AK133" s="1039">
        <v>8.4</v>
      </c>
      <c r="AL133" s="1040"/>
      <c r="AM133" s="1040"/>
      <c r="AN133" s="1040"/>
      <c r="AO133" s="1041"/>
      <c r="AP133" s="917"/>
      <c r="AQ133" s="918"/>
      <c r="AR133" s="918"/>
      <c r="AS133" s="918"/>
      <c r="AT133" s="104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Uacdzyf/8YzTOr5Ryf/jJyluRMT+/i1rrkPlzeUga1+1eunlGJb76wCSD0aWqpodxqfDscNIJhi28g9eJaH5og==" saltValue="yss6DtH8/tSAJdg/ykJtB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94" customWidth="1"/>
    <col min="121" max="121" width="0" style="95" hidden="1" customWidth="1"/>
    <col min="122" max="122" width="9" style="95" hidden="1" customWidth="1"/>
    <col min="123" max="16384" width="9" style="95" hidden="1"/>
  </cols>
  <sheetData>
    <row r="1" spans="1:120" ht="13"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5"/>
    </row>
    <row r="17" spans="119:120" ht="13" x14ac:dyDescent="0.2">
      <c r="DP17" s="95"/>
    </row>
    <row r="18" spans="119:120" ht="13" x14ac:dyDescent="0.2"/>
    <row r="19" spans="119:120" ht="13" x14ac:dyDescent="0.2"/>
    <row r="20" spans="119:120" ht="13" x14ac:dyDescent="0.2">
      <c r="DO20" s="95"/>
      <c r="DP20" s="95"/>
    </row>
    <row r="21" spans="119:120" ht="13" x14ac:dyDescent="0.2">
      <c r="DP21" s="95"/>
    </row>
    <row r="22" spans="119:120" ht="13" x14ac:dyDescent="0.2"/>
    <row r="23" spans="119:120" ht="13" x14ac:dyDescent="0.2">
      <c r="DO23" s="95"/>
      <c r="DP23" s="95"/>
    </row>
    <row r="24" spans="119:120" ht="13" x14ac:dyDescent="0.2">
      <c r="DP24" s="95"/>
    </row>
    <row r="25" spans="119:120" ht="13" x14ac:dyDescent="0.2">
      <c r="DP25" s="95"/>
    </row>
    <row r="26" spans="119:120" ht="13" x14ac:dyDescent="0.2">
      <c r="DO26" s="95"/>
      <c r="DP26" s="95"/>
    </row>
    <row r="27" spans="119:120" ht="13" x14ac:dyDescent="0.2"/>
    <row r="28" spans="119:120" ht="13" x14ac:dyDescent="0.2">
      <c r="DO28" s="95"/>
      <c r="DP28" s="95"/>
    </row>
    <row r="29" spans="119:120" ht="13" x14ac:dyDescent="0.2">
      <c r="DP29" s="95"/>
    </row>
    <row r="30" spans="119:120" ht="13" x14ac:dyDescent="0.2"/>
    <row r="31" spans="119:120" ht="13" x14ac:dyDescent="0.2">
      <c r="DO31" s="95"/>
      <c r="DP31" s="95"/>
    </row>
    <row r="32" spans="119:120" ht="13" x14ac:dyDescent="0.2"/>
    <row r="33" spans="98:120" ht="13" x14ac:dyDescent="0.2">
      <c r="DO33" s="95"/>
      <c r="DP33" s="95"/>
    </row>
    <row r="34" spans="98:120" ht="13" x14ac:dyDescent="0.2">
      <c r="DM34" s="95"/>
    </row>
    <row r="35" spans="98:120" ht="13" x14ac:dyDescent="0.2">
      <c r="CT35" s="95"/>
      <c r="CU35" s="95"/>
      <c r="CV35" s="95"/>
      <c r="CY35" s="95"/>
      <c r="CZ35" s="95"/>
      <c r="DA35" s="95"/>
      <c r="DD35" s="95"/>
      <c r="DE35" s="95"/>
      <c r="DF35" s="95"/>
      <c r="DI35" s="95"/>
      <c r="DJ35" s="95"/>
      <c r="DK35" s="95"/>
      <c r="DM35" s="95"/>
      <c r="DN35" s="95"/>
      <c r="DO35" s="95"/>
      <c r="DP35" s="95"/>
    </row>
    <row r="36" spans="98:120" ht="13" x14ac:dyDescent="0.2"/>
    <row r="37" spans="98:120" ht="13" x14ac:dyDescent="0.2">
      <c r="CW37" s="95"/>
      <c r="DB37" s="95"/>
      <c r="DG37" s="95"/>
      <c r="DL37" s="95"/>
      <c r="DP37" s="95"/>
    </row>
    <row r="38" spans="98:120" ht="13" x14ac:dyDescent="0.2">
      <c r="CT38" s="95"/>
      <c r="CU38" s="95"/>
      <c r="CV38" s="95"/>
      <c r="CW38" s="95"/>
      <c r="CY38" s="95"/>
      <c r="CZ38" s="95"/>
      <c r="DA38" s="95"/>
      <c r="DB38" s="95"/>
      <c r="DD38" s="95"/>
      <c r="DE38" s="95"/>
      <c r="DF38" s="95"/>
      <c r="DG38" s="95"/>
      <c r="DI38" s="95"/>
      <c r="DJ38" s="95"/>
      <c r="DK38" s="95"/>
      <c r="DL38" s="95"/>
      <c r="DN38" s="95"/>
      <c r="DO38" s="95"/>
      <c r="DP38" s="9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5"/>
      <c r="DO49" s="95"/>
      <c r="DP49" s="9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5"/>
      <c r="CS63" s="95"/>
      <c r="CX63" s="95"/>
      <c r="DC63" s="95"/>
      <c r="DH63" s="95"/>
    </row>
    <row r="64" spans="22:120" ht="13" x14ac:dyDescent="0.2">
      <c r="V64" s="95"/>
    </row>
    <row r="65" spans="15:120" ht="13"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 x14ac:dyDescent="0.2">
      <c r="Q66" s="95"/>
      <c r="S66" s="95"/>
      <c r="U66" s="95"/>
      <c r="DM66" s="95"/>
    </row>
    <row r="67" spans="15:120" ht="13"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 x14ac:dyDescent="0.2"/>
    <row r="69" spans="15:120" ht="13" x14ac:dyDescent="0.2"/>
    <row r="70" spans="15:120" ht="13" x14ac:dyDescent="0.2"/>
    <row r="71" spans="15:120" ht="13" x14ac:dyDescent="0.2"/>
    <row r="72" spans="15:120" ht="13" x14ac:dyDescent="0.2">
      <c r="DP72" s="95"/>
    </row>
    <row r="73" spans="15:120" ht="13" x14ac:dyDescent="0.2">
      <c r="DP73" s="9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5"/>
      <c r="CX96" s="95"/>
      <c r="DC96" s="95"/>
      <c r="DH96" s="95"/>
    </row>
    <row r="97" spans="24:120" ht="13" x14ac:dyDescent="0.2">
      <c r="CS97" s="95"/>
      <c r="CX97" s="95"/>
      <c r="DC97" s="95"/>
      <c r="DH97" s="95"/>
      <c r="DP97" s="94" t="s">
        <v>101</v>
      </c>
    </row>
    <row r="98" spans="24:120" ht="13" hidden="1" x14ac:dyDescent="0.2">
      <c r="CS98" s="95"/>
      <c r="CX98" s="95"/>
      <c r="DC98" s="95"/>
      <c r="DH98" s="95"/>
    </row>
    <row r="99" spans="24:120" ht="13"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 hidden="1" x14ac:dyDescent="0.2">
      <c r="CT103" s="95"/>
      <c r="CV103" s="95"/>
      <c r="CW103" s="95"/>
      <c r="CY103" s="95"/>
      <c r="DA103" s="95"/>
      <c r="DB103" s="95"/>
      <c r="DD103" s="95"/>
      <c r="DF103" s="95"/>
      <c r="DG103" s="95"/>
      <c r="DI103" s="95"/>
      <c r="DK103" s="95"/>
      <c r="DL103" s="95"/>
      <c r="DM103" s="95"/>
      <c r="DN103" s="95"/>
      <c r="DO103" s="95"/>
      <c r="DP103" s="95"/>
    </row>
    <row r="104" spans="24:120" ht="13"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zbOhvHTM4s8WFDKGt4O30B5XE/Q5eE9YMcoWxrKQoxXNH+lf0Bt7Ye6blbGnyXJ+saWXgKsG8i1vCEuItaVKYw==" saltValue="JcNR1mslEecObW3P2ZC6M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K81RfPXE1BZ4FPjoVNOCTDhJFV25E6cjsk5LQ+T5BrgGccu++z+EKnqRFfz63WwMS7usiYHcn04zqx5TdCdjnA==" saltValue="Rs+heUhQZ5bcOe6+iSkUew==" spinCount="100000" sheet="1" objects="1" scenarios="1"/>
  <phoneticPr fontId="5"/>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50" customWidth="1"/>
    <col min="37" max="44" width="17" style="50" customWidth="1"/>
    <col min="45" max="45" width="6.08984375" style="96" customWidth="1"/>
    <col min="46" max="46" width="3" style="97" customWidth="1"/>
    <col min="47" max="47" width="19.08984375" style="50" hidden="1" customWidth="1"/>
    <col min="48" max="52" width="12.6328125" style="50" hidden="1" customWidth="1"/>
    <col min="53" max="53" width="8.6328125" style="50" hidden="1" customWidth="1"/>
    <col min="54" max="16384" width="8.6328125" style="50" hidden="1"/>
  </cols>
  <sheetData>
    <row r="1" spans="1:46" ht="13" x14ac:dyDescent="0.2">
      <c r="AS1" s="108"/>
      <c r="AT1" s="108"/>
    </row>
    <row r="2" spans="1:46" ht="13" x14ac:dyDescent="0.2">
      <c r="AS2" s="108"/>
      <c r="AT2" s="108"/>
    </row>
    <row r="3" spans="1:46" ht="13" x14ac:dyDescent="0.2">
      <c r="AS3" s="108"/>
      <c r="AT3" s="108"/>
    </row>
    <row r="4" spans="1:46" ht="13" x14ac:dyDescent="0.2">
      <c r="AS4" s="108"/>
      <c r="AT4" s="108"/>
    </row>
    <row r="5" spans="1:46" ht="16.5" x14ac:dyDescent="0.2">
      <c r="A5" s="99" t="s">
        <v>508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338</v>
      </c>
      <c r="AL6" s="102"/>
      <c r="AM6" s="102"/>
      <c r="AN6" s="102"/>
      <c r="AO6" s="108"/>
      <c r="AP6" s="108"/>
      <c r="AQ6" s="108"/>
      <c r="AR6" s="108"/>
    </row>
    <row r="7" spans="1:46" ht="13"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8" t="s">
        <v>89</v>
      </c>
      <c r="AP7" s="144"/>
      <c r="AQ7" s="155" t="s">
        <v>509</v>
      </c>
      <c r="AR7" s="169"/>
    </row>
    <row r="8" spans="1:46" ht="13"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9"/>
      <c r="AP8" s="145" t="s">
        <v>510</v>
      </c>
      <c r="AQ8" s="156" t="s">
        <v>511</v>
      </c>
      <c r="AR8" s="170" t="s">
        <v>157</v>
      </c>
    </row>
    <row r="9" spans="1:46" ht="13"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3" t="s">
        <v>468</v>
      </c>
      <c r="AL9" s="1044"/>
      <c r="AM9" s="1044"/>
      <c r="AN9" s="1045"/>
      <c r="AO9" s="134">
        <v>3163326</v>
      </c>
      <c r="AP9" s="134">
        <v>96144</v>
      </c>
      <c r="AQ9" s="157">
        <v>70630</v>
      </c>
      <c r="AR9" s="171">
        <v>36.1</v>
      </c>
    </row>
    <row r="10" spans="1:46" ht="13"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3" t="s">
        <v>507</v>
      </c>
      <c r="AL10" s="1044"/>
      <c r="AM10" s="1044"/>
      <c r="AN10" s="1045"/>
      <c r="AO10" s="135">
        <v>149106</v>
      </c>
      <c r="AP10" s="135">
        <v>4532</v>
      </c>
      <c r="AQ10" s="158">
        <v>8333</v>
      </c>
      <c r="AR10" s="172">
        <v>-45.6</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3" t="s">
        <v>218</v>
      </c>
      <c r="AL11" s="1044"/>
      <c r="AM11" s="1044"/>
      <c r="AN11" s="1045"/>
      <c r="AO11" s="135">
        <v>71455</v>
      </c>
      <c r="AP11" s="135">
        <v>2172</v>
      </c>
      <c r="AQ11" s="158">
        <v>8447</v>
      </c>
      <c r="AR11" s="172">
        <v>-74.3</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3" t="s">
        <v>405</v>
      </c>
      <c r="AL12" s="1044"/>
      <c r="AM12" s="1044"/>
      <c r="AN12" s="1045"/>
      <c r="AO12" s="135" t="s">
        <v>208</v>
      </c>
      <c r="AP12" s="135" t="s">
        <v>208</v>
      </c>
      <c r="AQ12" s="158">
        <v>1002</v>
      </c>
      <c r="AR12" s="172" t="s">
        <v>208</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3" t="s">
        <v>246</v>
      </c>
      <c r="AL13" s="1044"/>
      <c r="AM13" s="1044"/>
      <c r="AN13" s="1045"/>
      <c r="AO13" s="135" t="s">
        <v>208</v>
      </c>
      <c r="AP13" s="135" t="s">
        <v>208</v>
      </c>
      <c r="AQ13" s="158">
        <v>12</v>
      </c>
      <c r="AR13" s="172" t="s">
        <v>208</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3" t="s">
        <v>299</v>
      </c>
      <c r="AL14" s="1044"/>
      <c r="AM14" s="1044"/>
      <c r="AN14" s="1045"/>
      <c r="AO14" s="135">
        <v>137139</v>
      </c>
      <c r="AP14" s="135">
        <v>4168</v>
      </c>
      <c r="AQ14" s="158">
        <v>2952</v>
      </c>
      <c r="AR14" s="172">
        <v>41.2</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3" t="s">
        <v>512</v>
      </c>
      <c r="AL15" s="1044"/>
      <c r="AM15" s="1044"/>
      <c r="AN15" s="1045"/>
      <c r="AO15" s="135">
        <v>24224</v>
      </c>
      <c r="AP15" s="135">
        <v>736</v>
      </c>
      <c r="AQ15" s="158">
        <v>1842</v>
      </c>
      <c r="AR15" s="172">
        <v>-60</v>
      </c>
    </row>
    <row r="16" spans="1:46" ht="13"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6" t="s">
        <v>318</v>
      </c>
      <c r="AL16" s="1047"/>
      <c r="AM16" s="1047"/>
      <c r="AN16" s="1048"/>
      <c r="AO16" s="135">
        <v>-262254</v>
      </c>
      <c r="AP16" s="135">
        <v>-7971</v>
      </c>
      <c r="AQ16" s="158">
        <v>-6186</v>
      </c>
      <c r="AR16" s="172">
        <v>28.9</v>
      </c>
    </row>
    <row r="17" spans="1:46" ht="13"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6" t="s">
        <v>282</v>
      </c>
      <c r="AL17" s="1047"/>
      <c r="AM17" s="1047"/>
      <c r="AN17" s="1048"/>
      <c r="AO17" s="135">
        <v>3282996</v>
      </c>
      <c r="AP17" s="135">
        <v>99781</v>
      </c>
      <c r="AQ17" s="158">
        <v>87031</v>
      </c>
      <c r="AR17" s="172">
        <v>14.6</v>
      </c>
    </row>
    <row r="18" spans="1:46" ht="13"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192</v>
      </c>
      <c r="AL19" s="108"/>
      <c r="AM19" s="108"/>
      <c r="AN19" s="108"/>
      <c r="AO19" s="108"/>
      <c r="AP19" s="108"/>
      <c r="AQ19" s="108"/>
      <c r="AR19" s="108"/>
    </row>
    <row r="20" spans="1:46" ht="13"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513</v>
      </c>
      <c r="AP20" s="146" t="s">
        <v>343</v>
      </c>
      <c r="AQ20" s="159" t="s">
        <v>46</v>
      </c>
      <c r="AR20" s="173"/>
    </row>
    <row r="21" spans="1:46" s="98" customFormat="1" ht="13" x14ac:dyDescent="0.2">
      <c r="A21" s="100"/>
      <c r="AK21" s="1049" t="s">
        <v>186</v>
      </c>
      <c r="AL21" s="1050"/>
      <c r="AM21" s="1050"/>
      <c r="AN21" s="1051"/>
      <c r="AO21" s="137">
        <v>10.18</v>
      </c>
      <c r="AP21" s="147">
        <v>8.3000000000000007</v>
      </c>
      <c r="AQ21" s="160">
        <v>1.88</v>
      </c>
      <c r="AS21" s="179"/>
      <c r="AT21" s="100"/>
    </row>
    <row r="22" spans="1:46" s="98" customFormat="1" ht="13" x14ac:dyDescent="0.2">
      <c r="A22" s="100"/>
      <c r="AK22" s="1049" t="s">
        <v>514</v>
      </c>
      <c r="AL22" s="1050"/>
      <c r="AM22" s="1050"/>
      <c r="AN22" s="1051"/>
      <c r="AO22" s="138">
        <v>97.2</v>
      </c>
      <c r="AP22" s="148">
        <v>97.7</v>
      </c>
      <c r="AQ22" s="161">
        <v>-0.5</v>
      </c>
      <c r="AR22" s="149"/>
      <c r="AS22" s="179"/>
      <c r="AT22" s="100"/>
    </row>
    <row r="23" spans="1:46" s="98" customFormat="1" ht="13" x14ac:dyDescent="0.2">
      <c r="A23" s="100"/>
      <c r="AP23" s="149"/>
      <c r="AQ23" s="149"/>
      <c r="AR23" s="149"/>
      <c r="AS23" s="179"/>
      <c r="AT23" s="100"/>
    </row>
    <row r="24" spans="1:46" s="98" customFormat="1" ht="13" x14ac:dyDescent="0.2">
      <c r="A24" s="100"/>
      <c r="AP24" s="149"/>
      <c r="AQ24" s="149"/>
      <c r="AR24" s="149"/>
      <c r="AS24" s="179"/>
      <c r="AT24" s="100"/>
    </row>
    <row r="25" spans="1:46" s="98" customFormat="1" ht="13"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 x14ac:dyDescent="0.2">
      <c r="A26" s="102" t="s">
        <v>516</v>
      </c>
      <c r="AP26" s="149"/>
      <c r="AQ26" s="149"/>
      <c r="AR26" s="149"/>
      <c r="AS26" s="102"/>
      <c r="AT26" s="102"/>
    </row>
    <row r="27" spans="1:46" ht="13" x14ac:dyDescent="0.2">
      <c r="A27" s="103"/>
      <c r="AO27" s="108"/>
      <c r="AP27" s="108"/>
      <c r="AQ27" s="108"/>
      <c r="AR27" s="108"/>
      <c r="AS27" s="108"/>
      <c r="AT27" s="108"/>
    </row>
    <row r="28" spans="1:46" ht="16.5" x14ac:dyDescent="0.2">
      <c r="A28" s="99" t="s">
        <v>272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ht="13"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8" t="s">
        <v>89</v>
      </c>
      <c r="AP30" s="144"/>
      <c r="AQ30" s="155" t="s">
        <v>509</v>
      </c>
      <c r="AR30" s="169"/>
    </row>
    <row r="31" spans="1:46" ht="13"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9"/>
      <c r="AP31" s="145" t="s">
        <v>510</v>
      </c>
      <c r="AQ31" s="156" t="s">
        <v>511</v>
      </c>
      <c r="AR31" s="170" t="s">
        <v>157</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2" t="s">
        <v>517</v>
      </c>
      <c r="AL32" s="1063"/>
      <c r="AM32" s="1063"/>
      <c r="AN32" s="1064"/>
      <c r="AO32" s="135">
        <v>1622551</v>
      </c>
      <c r="AP32" s="135">
        <v>49315</v>
      </c>
      <c r="AQ32" s="162">
        <v>50496</v>
      </c>
      <c r="AR32" s="172">
        <v>-2.2999999999999998</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2" t="s">
        <v>518</v>
      </c>
      <c r="AL33" s="1063"/>
      <c r="AM33" s="1063"/>
      <c r="AN33" s="1064"/>
      <c r="AO33" s="135" t="s">
        <v>208</v>
      </c>
      <c r="AP33" s="135" t="s">
        <v>208</v>
      </c>
      <c r="AQ33" s="162" t="s">
        <v>208</v>
      </c>
      <c r="AR33" s="172" t="s">
        <v>208</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2" t="s">
        <v>63</v>
      </c>
      <c r="AL34" s="1063"/>
      <c r="AM34" s="1063"/>
      <c r="AN34" s="1064"/>
      <c r="AO34" s="135" t="s">
        <v>208</v>
      </c>
      <c r="AP34" s="135" t="s">
        <v>208</v>
      </c>
      <c r="AQ34" s="162">
        <v>40</v>
      </c>
      <c r="AR34" s="172" t="s">
        <v>208</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2" t="s">
        <v>519</v>
      </c>
      <c r="AL35" s="1063"/>
      <c r="AM35" s="1063"/>
      <c r="AN35" s="1064"/>
      <c r="AO35" s="135">
        <v>526161</v>
      </c>
      <c r="AP35" s="135">
        <v>15992</v>
      </c>
      <c r="AQ35" s="162">
        <v>19688</v>
      </c>
      <c r="AR35" s="172">
        <v>-18.8</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2" t="s">
        <v>42</v>
      </c>
      <c r="AL36" s="1063"/>
      <c r="AM36" s="1063"/>
      <c r="AN36" s="1064"/>
      <c r="AO36" s="135">
        <v>250108</v>
      </c>
      <c r="AP36" s="135">
        <v>7602</v>
      </c>
      <c r="AQ36" s="162">
        <v>2838</v>
      </c>
      <c r="AR36" s="172">
        <v>167.9</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2" t="s">
        <v>356</v>
      </c>
      <c r="AL37" s="1063"/>
      <c r="AM37" s="1063"/>
      <c r="AN37" s="1064"/>
      <c r="AO37" s="135" t="s">
        <v>208</v>
      </c>
      <c r="AP37" s="135" t="s">
        <v>208</v>
      </c>
      <c r="AQ37" s="162">
        <v>486</v>
      </c>
      <c r="AR37" s="172" t="s">
        <v>208</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5" t="s">
        <v>230</v>
      </c>
      <c r="AL38" s="1066"/>
      <c r="AM38" s="1066"/>
      <c r="AN38" s="1067"/>
      <c r="AO38" s="139">
        <v>3</v>
      </c>
      <c r="AP38" s="139">
        <v>0</v>
      </c>
      <c r="AQ38" s="163">
        <v>3</v>
      </c>
      <c r="AR38" s="161">
        <v>-100</v>
      </c>
      <c r="AS38" s="182"/>
    </row>
    <row r="39" spans="1:46" ht="13"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5" t="s">
        <v>85</v>
      </c>
      <c r="AL39" s="1066"/>
      <c r="AM39" s="1066"/>
      <c r="AN39" s="1067"/>
      <c r="AO39" s="135">
        <v>-92519</v>
      </c>
      <c r="AP39" s="135">
        <v>-2812</v>
      </c>
      <c r="AQ39" s="162">
        <v>-4320</v>
      </c>
      <c r="AR39" s="172">
        <v>-34.9</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2" t="s">
        <v>520</v>
      </c>
      <c r="AL40" s="1063"/>
      <c r="AM40" s="1063"/>
      <c r="AN40" s="1064"/>
      <c r="AO40" s="135">
        <v>-1525281</v>
      </c>
      <c r="AP40" s="135">
        <v>-46358</v>
      </c>
      <c r="AQ40" s="162">
        <v>-47973</v>
      </c>
      <c r="AR40" s="172">
        <v>-3.4</v>
      </c>
      <c r="AS40" s="182"/>
    </row>
    <row r="41" spans="1:46" ht="13"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2" t="s">
        <v>397</v>
      </c>
      <c r="AL41" s="1053"/>
      <c r="AM41" s="1053"/>
      <c r="AN41" s="1054"/>
      <c r="AO41" s="135">
        <v>781023</v>
      </c>
      <c r="AP41" s="135">
        <v>23738</v>
      </c>
      <c r="AQ41" s="162">
        <v>21258</v>
      </c>
      <c r="AR41" s="172">
        <v>11.7</v>
      </c>
      <c r="AS41" s="182"/>
    </row>
    <row r="42" spans="1:46" ht="13"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179</v>
      </c>
      <c r="AL42" s="108"/>
      <c r="AM42" s="108"/>
      <c r="AN42" s="108"/>
      <c r="AO42" s="108"/>
      <c r="AP42" s="108"/>
      <c r="AQ42" s="149"/>
      <c r="AR42" s="149"/>
      <c r="AS42" s="182"/>
    </row>
    <row r="43" spans="1:46" ht="13"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522</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0" t="s">
        <v>89</v>
      </c>
      <c r="AN49" s="1055" t="s">
        <v>135</v>
      </c>
      <c r="AO49" s="1056"/>
      <c r="AP49" s="1056"/>
      <c r="AQ49" s="1056"/>
      <c r="AR49" s="1057"/>
    </row>
    <row r="50" spans="1:44" ht="13"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1"/>
      <c r="AN50" s="131" t="s">
        <v>498</v>
      </c>
      <c r="AO50" s="141" t="s">
        <v>499</v>
      </c>
      <c r="AP50" s="152" t="s">
        <v>523</v>
      </c>
      <c r="AQ50" s="165" t="s">
        <v>391</v>
      </c>
      <c r="AR50" s="175" t="s">
        <v>524</v>
      </c>
    </row>
    <row r="51" spans="1:44" ht="13"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243</v>
      </c>
      <c r="AL51" s="120"/>
      <c r="AM51" s="125">
        <v>2691071</v>
      </c>
      <c r="AN51" s="132">
        <v>77347</v>
      </c>
      <c r="AO51" s="142">
        <v>-49.4</v>
      </c>
      <c r="AP51" s="153">
        <v>81768</v>
      </c>
      <c r="AQ51" s="166">
        <v>-23.3</v>
      </c>
      <c r="AR51" s="176">
        <v>-26.1</v>
      </c>
    </row>
    <row r="52" spans="1:44" ht="13"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284</v>
      </c>
      <c r="AM52" s="126">
        <v>990391</v>
      </c>
      <c r="AN52" s="133">
        <v>28466</v>
      </c>
      <c r="AO52" s="143">
        <v>-70.5</v>
      </c>
      <c r="AP52" s="154">
        <v>37917</v>
      </c>
      <c r="AQ52" s="167">
        <v>-16.7</v>
      </c>
      <c r="AR52" s="177">
        <v>-53.8</v>
      </c>
    </row>
    <row r="53" spans="1:44" ht="13"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137</v>
      </c>
      <c r="AL53" s="120"/>
      <c r="AM53" s="125">
        <v>1866936</v>
      </c>
      <c r="AN53" s="132">
        <v>54330</v>
      </c>
      <c r="AO53" s="142">
        <v>-29.8</v>
      </c>
      <c r="AP53" s="153">
        <v>65876</v>
      </c>
      <c r="AQ53" s="166">
        <v>-19.399999999999999</v>
      </c>
      <c r="AR53" s="176">
        <v>-10.4</v>
      </c>
    </row>
    <row r="54" spans="1:44" ht="13"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284</v>
      </c>
      <c r="AM54" s="126">
        <v>813556</v>
      </c>
      <c r="AN54" s="133">
        <v>23675</v>
      </c>
      <c r="AO54" s="143">
        <v>-16.8</v>
      </c>
      <c r="AP54" s="154">
        <v>36484</v>
      </c>
      <c r="AQ54" s="167">
        <v>-3.8</v>
      </c>
      <c r="AR54" s="177">
        <v>-13</v>
      </c>
    </row>
    <row r="55" spans="1:44" ht="13"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241</v>
      </c>
      <c r="AL55" s="120"/>
      <c r="AM55" s="125">
        <v>1877784</v>
      </c>
      <c r="AN55" s="132">
        <v>55398</v>
      </c>
      <c r="AO55" s="142">
        <v>2</v>
      </c>
      <c r="AP55" s="153">
        <v>68468</v>
      </c>
      <c r="AQ55" s="166">
        <v>3.9</v>
      </c>
      <c r="AR55" s="176">
        <v>-1.9</v>
      </c>
    </row>
    <row r="56" spans="1:44" ht="13"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284</v>
      </c>
      <c r="AM56" s="126">
        <v>471205</v>
      </c>
      <c r="AN56" s="133">
        <v>13901</v>
      </c>
      <c r="AO56" s="143">
        <v>-41.3</v>
      </c>
      <c r="AP56" s="154">
        <v>34140</v>
      </c>
      <c r="AQ56" s="167">
        <v>-6.4</v>
      </c>
      <c r="AR56" s="177">
        <v>-34.9</v>
      </c>
    </row>
    <row r="57" spans="1:44" ht="13"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525</v>
      </c>
      <c r="AL57" s="120"/>
      <c r="AM57" s="125">
        <v>1838058</v>
      </c>
      <c r="AN57" s="132">
        <v>54836</v>
      </c>
      <c r="AO57" s="142">
        <v>-1</v>
      </c>
      <c r="AP57" s="153">
        <v>69729</v>
      </c>
      <c r="AQ57" s="166">
        <v>1.8</v>
      </c>
      <c r="AR57" s="176">
        <v>-2.8</v>
      </c>
    </row>
    <row r="58" spans="1:44" ht="13"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284</v>
      </c>
      <c r="AM58" s="126">
        <v>904325</v>
      </c>
      <c r="AN58" s="133">
        <v>26979</v>
      </c>
      <c r="AO58" s="143">
        <v>94.1</v>
      </c>
      <c r="AP58" s="154">
        <v>38908</v>
      </c>
      <c r="AQ58" s="167">
        <v>14</v>
      </c>
      <c r="AR58" s="177">
        <v>80.099999999999994</v>
      </c>
    </row>
    <row r="59" spans="1:44" ht="13"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526</v>
      </c>
      <c r="AL59" s="120"/>
      <c r="AM59" s="125">
        <v>2514043</v>
      </c>
      <c r="AN59" s="132">
        <v>76410</v>
      </c>
      <c r="AO59" s="142">
        <v>39.299999999999997</v>
      </c>
      <c r="AP59" s="153">
        <v>74581</v>
      </c>
      <c r="AQ59" s="166">
        <v>7</v>
      </c>
      <c r="AR59" s="176">
        <v>32.299999999999997</v>
      </c>
    </row>
    <row r="60" spans="1:44" ht="13"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284</v>
      </c>
      <c r="AM60" s="126">
        <v>1118494</v>
      </c>
      <c r="AN60" s="133">
        <v>33995</v>
      </c>
      <c r="AO60" s="143">
        <v>26</v>
      </c>
      <c r="AP60" s="154">
        <v>41563</v>
      </c>
      <c r="AQ60" s="167">
        <v>6.8</v>
      </c>
      <c r="AR60" s="177">
        <v>19.2</v>
      </c>
    </row>
    <row r="61" spans="1:44" ht="13"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420</v>
      </c>
      <c r="AL61" s="123"/>
      <c r="AM61" s="125">
        <v>2157578</v>
      </c>
      <c r="AN61" s="132">
        <v>63664</v>
      </c>
      <c r="AO61" s="142">
        <v>-7.8</v>
      </c>
      <c r="AP61" s="153">
        <v>72084</v>
      </c>
      <c r="AQ61" s="168">
        <v>-6</v>
      </c>
      <c r="AR61" s="176">
        <v>-1.8</v>
      </c>
    </row>
    <row r="62" spans="1:44" ht="13"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284</v>
      </c>
      <c r="AM62" s="126">
        <v>859594</v>
      </c>
      <c r="AN62" s="133">
        <v>25403</v>
      </c>
      <c r="AO62" s="143">
        <v>-1.7</v>
      </c>
      <c r="AP62" s="154">
        <v>37802</v>
      </c>
      <c r="AQ62" s="167">
        <v>-1.2</v>
      </c>
      <c r="AR62" s="177">
        <v>-0.5</v>
      </c>
    </row>
    <row r="63" spans="1:44" ht="13"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 hidden="1" x14ac:dyDescent="0.2">
      <c r="AK70" s="108"/>
      <c r="AL70" s="108"/>
      <c r="AM70" s="108"/>
      <c r="AN70" s="108"/>
      <c r="AO70" s="108"/>
      <c r="AP70" s="108"/>
      <c r="AQ70" s="108"/>
      <c r="AR70" s="108"/>
    </row>
    <row r="71" spans="1:46" ht="13" hidden="1" x14ac:dyDescent="0.2">
      <c r="AK71" s="108"/>
      <c r="AL71" s="108"/>
      <c r="AM71" s="108"/>
      <c r="AN71" s="108"/>
      <c r="AO71" s="108"/>
      <c r="AP71" s="108"/>
      <c r="AQ71" s="108"/>
      <c r="AR71" s="108"/>
    </row>
    <row r="72" spans="1:46" ht="13" hidden="1" x14ac:dyDescent="0.2">
      <c r="AK72" s="108"/>
      <c r="AL72" s="108"/>
      <c r="AM72" s="108"/>
      <c r="AN72" s="108"/>
      <c r="AO72" s="108"/>
      <c r="AP72" s="108"/>
      <c r="AQ72" s="108"/>
      <c r="AR72" s="108"/>
    </row>
    <row r="73" spans="1:46" ht="13" hidden="1" x14ac:dyDescent="0.2">
      <c r="AK73" s="108"/>
      <c r="AL73" s="108"/>
      <c r="AM73" s="108"/>
      <c r="AN73" s="108"/>
      <c r="AO73" s="108"/>
      <c r="AP73" s="108"/>
      <c r="AQ73" s="108"/>
      <c r="AR73" s="108"/>
    </row>
    <row r="74" spans="1:46" ht="13" hidden="1" x14ac:dyDescent="0.2"/>
  </sheetData>
  <sheetProtection algorithmName="SHA-512" hashValue="imSuS+yjVq6vq6GFE1BWfQiYSuKyBfiLTROXLETDnnolbPnebiYputgNO2RKbPXLC2XV7FB5S9ykI3HQ17FDDQ==" saltValue="QfIRHh6DNJ2c4Wkw9djSH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 x14ac:dyDescent="0.2">
      <c r="B2" s="95"/>
      <c r="DG2" s="95"/>
    </row>
    <row r="3" spans="2:125" ht="13"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 x14ac:dyDescent="0.2"/>
    <row r="5" spans="2:125" ht="13" x14ac:dyDescent="0.2"/>
    <row r="6" spans="2:125" ht="13" x14ac:dyDescent="0.2"/>
    <row r="7" spans="2:125" ht="13" x14ac:dyDescent="0.2"/>
    <row r="8" spans="2:125" ht="13" x14ac:dyDescent="0.2"/>
    <row r="9" spans="2:125" ht="13" x14ac:dyDescent="0.2">
      <c r="DU9" s="9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5"/>
    </row>
    <row r="18" spans="125:125" ht="13" x14ac:dyDescent="0.2"/>
    <row r="19" spans="125:125" ht="13" x14ac:dyDescent="0.2"/>
    <row r="20" spans="125:125" ht="13" x14ac:dyDescent="0.2">
      <c r="DU20" s="95"/>
    </row>
    <row r="21" spans="125:125" ht="13" x14ac:dyDescent="0.2">
      <c r="DU21" s="9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5"/>
    </row>
    <row r="29" spans="125:125" ht="13" x14ac:dyDescent="0.2"/>
    <row r="30" spans="125:125" ht="13" x14ac:dyDescent="0.2"/>
    <row r="31" spans="125:125" ht="13" x14ac:dyDescent="0.2"/>
    <row r="32" spans="125:125" ht="13" x14ac:dyDescent="0.2"/>
    <row r="33" spans="2:125" ht="13" x14ac:dyDescent="0.2">
      <c r="B33" s="95"/>
      <c r="G33" s="95"/>
      <c r="I33" s="95"/>
    </row>
    <row r="34" spans="2:125" ht="13" x14ac:dyDescent="0.2">
      <c r="C34" s="95"/>
      <c r="P34" s="95"/>
      <c r="DE34" s="95"/>
      <c r="DH34" s="95"/>
    </row>
    <row r="35" spans="2:125" ht="13" x14ac:dyDescent="0.2">
      <c r="D35" s="95"/>
      <c r="E35" s="95"/>
      <c r="DG35" s="95"/>
      <c r="DJ35" s="95"/>
      <c r="DP35" s="95"/>
      <c r="DQ35" s="95"/>
      <c r="DR35" s="95"/>
      <c r="DS35" s="95"/>
      <c r="DT35" s="95"/>
      <c r="DU35" s="95"/>
    </row>
    <row r="36" spans="2:125" ht="13"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 x14ac:dyDescent="0.2">
      <c r="DU37" s="95"/>
    </row>
    <row r="38" spans="2:125" ht="13" x14ac:dyDescent="0.2">
      <c r="DT38" s="95"/>
      <c r="DU38" s="95"/>
    </row>
    <row r="39" spans="2:125" ht="13" x14ac:dyDescent="0.2"/>
    <row r="40" spans="2:125" ht="13" x14ac:dyDescent="0.2">
      <c r="DH40" s="95"/>
    </row>
    <row r="41" spans="2:125" ht="13" x14ac:dyDescent="0.2">
      <c r="DE41" s="95"/>
    </row>
    <row r="42" spans="2:125" ht="13" x14ac:dyDescent="0.2">
      <c r="DG42" s="95"/>
      <c r="DJ42" s="95"/>
    </row>
    <row r="43" spans="2:125" ht="13"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 x14ac:dyDescent="0.2">
      <c r="DU44" s="95"/>
    </row>
    <row r="45" spans="2:125" ht="13" x14ac:dyDescent="0.2"/>
    <row r="46" spans="2:125" ht="13" x14ac:dyDescent="0.2"/>
    <row r="47" spans="2:125" ht="13" x14ac:dyDescent="0.2"/>
    <row r="48" spans="2:125" ht="13" x14ac:dyDescent="0.2">
      <c r="DT48" s="95"/>
      <c r="DU48" s="95"/>
    </row>
    <row r="49" spans="120:125" ht="13" x14ac:dyDescent="0.2">
      <c r="DU49" s="95"/>
    </row>
    <row r="50" spans="120:125" ht="13" x14ac:dyDescent="0.2">
      <c r="DU50" s="95"/>
    </row>
    <row r="51" spans="120:125" ht="13" x14ac:dyDescent="0.2">
      <c r="DP51" s="95"/>
      <c r="DQ51" s="95"/>
      <c r="DR51" s="95"/>
      <c r="DS51" s="95"/>
      <c r="DT51" s="95"/>
      <c r="DU51" s="95"/>
    </row>
    <row r="52" spans="120:125" ht="13" x14ac:dyDescent="0.2"/>
    <row r="53" spans="120:125" ht="13" x14ac:dyDescent="0.2"/>
    <row r="54" spans="120:125" ht="13" x14ac:dyDescent="0.2">
      <c r="DU54" s="95"/>
    </row>
    <row r="55" spans="120:125" ht="13" x14ac:dyDescent="0.2"/>
    <row r="56" spans="120:125" ht="13" x14ac:dyDescent="0.2"/>
    <row r="57" spans="120:125" ht="13" x14ac:dyDescent="0.2"/>
    <row r="58" spans="120:125" ht="13" x14ac:dyDescent="0.2">
      <c r="DU58" s="95"/>
    </row>
    <row r="59" spans="120:125" ht="13" x14ac:dyDescent="0.2"/>
    <row r="60" spans="120:125" ht="13" x14ac:dyDescent="0.2"/>
    <row r="61" spans="120:125" ht="13" x14ac:dyDescent="0.2"/>
    <row r="62" spans="120:125" ht="13" x14ac:dyDescent="0.2"/>
    <row r="63" spans="120:125" ht="13" x14ac:dyDescent="0.2">
      <c r="DU63" s="95"/>
    </row>
    <row r="64" spans="120:125" ht="13" x14ac:dyDescent="0.2">
      <c r="DT64" s="95"/>
      <c r="DU64" s="95"/>
    </row>
    <row r="65" spans="123:125" ht="13" x14ac:dyDescent="0.2"/>
    <row r="66" spans="123:125" ht="13" x14ac:dyDescent="0.2"/>
    <row r="67" spans="123:125" ht="13" x14ac:dyDescent="0.2"/>
    <row r="68" spans="123:125" ht="13" x14ac:dyDescent="0.2"/>
    <row r="69" spans="123:125" ht="13" x14ac:dyDescent="0.2">
      <c r="DS69" s="95"/>
      <c r="DT69" s="95"/>
      <c r="DU69" s="9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5"/>
    </row>
    <row r="83" spans="116:125" ht="13" x14ac:dyDescent="0.2">
      <c r="DM83" s="95"/>
      <c r="DN83" s="95"/>
      <c r="DO83" s="95"/>
      <c r="DP83" s="95"/>
      <c r="DQ83" s="95"/>
      <c r="DR83" s="95"/>
      <c r="DS83" s="95"/>
      <c r="DT83" s="95"/>
      <c r="DU83" s="95"/>
    </row>
    <row r="84" spans="116:125" ht="13" x14ac:dyDescent="0.2"/>
    <row r="85" spans="116:125" ht="13" x14ac:dyDescent="0.2"/>
    <row r="86" spans="116:125" ht="13" x14ac:dyDescent="0.2"/>
    <row r="87" spans="116:125" ht="13" x14ac:dyDescent="0.2"/>
    <row r="88" spans="116:125" ht="13" x14ac:dyDescent="0.2">
      <c r="DU88" s="9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101</v>
      </c>
    </row>
    <row r="121" spans="125:125" ht="13.5" hidden="1" customHeight="1" x14ac:dyDescent="0.2">
      <c r="DU121" s="95"/>
    </row>
  </sheetData>
  <sheetProtection algorithmName="SHA-512" hashValue="dnC/pwWnCeq676+PwHJzyqbTYwuyU4gTThf5DDta9sX23Y7GILvoIyxNNppglVqCI5Xqi3Vn7e4gnGWXBlUU1A==" saltValue="PhNDLkNyMJLfKAn8cDWnN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 x14ac:dyDescent="0.2">
      <c r="B2" s="95"/>
      <c r="T2" s="95"/>
    </row>
    <row r="3" spans="1:125"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5"/>
      <c r="G33" s="95"/>
      <c r="I33" s="95"/>
    </row>
    <row r="34" spans="2:125" ht="13" x14ac:dyDescent="0.2">
      <c r="C34" s="95"/>
      <c r="P34" s="95"/>
      <c r="R34" s="95"/>
      <c r="U34" s="95"/>
    </row>
    <row r="35" spans="2:125" ht="13"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 x14ac:dyDescent="0.2">
      <c r="F36" s="95"/>
      <c r="H36" s="95"/>
      <c r="J36" s="95"/>
      <c r="K36" s="95"/>
      <c r="L36" s="95"/>
      <c r="M36" s="95"/>
      <c r="N36" s="95"/>
      <c r="O36" s="95"/>
      <c r="Q36" s="95"/>
      <c r="S36" s="95"/>
      <c r="V36" s="95"/>
    </row>
    <row r="37" spans="2:125" ht="13" x14ac:dyDescent="0.2"/>
    <row r="38" spans="2:125" ht="13" x14ac:dyDescent="0.2"/>
    <row r="39" spans="2:125" ht="13" x14ac:dyDescent="0.2"/>
    <row r="40" spans="2:125" ht="13" x14ac:dyDescent="0.2">
      <c r="U40" s="95"/>
    </row>
    <row r="41" spans="2:125" ht="13" x14ac:dyDescent="0.2">
      <c r="R41" s="95"/>
    </row>
    <row r="42" spans="2:125" ht="13"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 x14ac:dyDescent="0.2">
      <c r="Q43" s="95"/>
      <c r="S43" s="95"/>
      <c r="V43" s="9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101</v>
      </c>
    </row>
  </sheetData>
  <sheetProtection algorithmName="SHA-512" hashValue="WH839ktbv4Gfp4Es9o01nV9V1sInatXr8AcHZv+wwP5srMBZXUZZAZ3y+veVol0JqXGe1N0jH3p8DpyWSxHKIA==" saltValue="h+tPgVPAjkJ1KujCjxWkT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50" customWidth="1"/>
    <col min="2" max="16" width="14.63281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5">
      <c r="B46" s="184" t="s">
        <v>8</v>
      </c>
      <c r="C46" s="188"/>
      <c r="D46" s="188"/>
      <c r="E46" s="189" t="s">
        <v>16</v>
      </c>
      <c r="F46" s="190" t="s">
        <v>528</v>
      </c>
      <c r="G46" s="194" t="s">
        <v>529</v>
      </c>
      <c r="H46" s="194" t="s">
        <v>447</v>
      </c>
      <c r="I46" s="194" t="s">
        <v>530</v>
      </c>
      <c r="J46" s="199" t="s">
        <v>531</v>
      </c>
    </row>
    <row r="47" spans="2:10" ht="57.75" customHeight="1" x14ac:dyDescent="0.2">
      <c r="B47" s="185"/>
      <c r="C47" s="1068" t="s">
        <v>4</v>
      </c>
      <c r="D47" s="1068"/>
      <c r="E47" s="1069"/>
      <c r="F47" s="191">
        <v>23.26</v>
      </c>
      <c r="G47" s="195">
        <v>19.510000000000002</v>
      </c>
      <c r="H47" s="195">
        <v>17.010000000000002</v>
      </c>
      <c r="I47" s="195">
        <v>15.21</v>
      </c>
      <c r="J47" s="200">
        <v>16.13</v>
      </c>
    </row>
    <row r="48" spans="2:10" ht="57.75" customHeight="1" x14ac:dyDescent="0.2">
      <c r="B48" s="186"/>
      <c r="C48" s="1070" t="s">
        <v>11</v>
      </c>
      <c r="D48" s="1070"/>
      <c r="E48" s="1071"/>
      <c r="F48" s="192">
        <v>7.3</v>
      </c>
      <c r="G48" s="196">
        <v>6.6</v>
      </c>
      <c r="H48" s="196">
        <v>5.45</v>
      </c>
      <c r="I48" s="196">
        <v>7.42</v>
      </c>
      <c r="J48" s="201">
        <v>6.33</v>
      </c>
    </row>
    <row r="49" spans="2:10" ht="57.75" customHeight="1" x14ac:dyDescent="0.2">
      <c r="B49" s="187"/>
      <c r="C49" s="1072" t="s">
        <v>15</v>
      </c>
      <c r="D49" s="1072"/>
      <c r="E49" s="1073"/>
      <c r="F49" s="193">
        <v>0.82</v>
      </c>
      <c r="G49" s="197" t="s">
        <v>532</v>
      </c>
      <c r="H49" s="197" t="s">
        <v>533</v>
      </c>
      <c r="I49" s="197">
        <v>0.04</v>
      </c>
      <c r="J49" s="202" t="s">
        <v>62</v>
      </c>
    </row>
    <row r="50" spans="2:10" ht="13.5" customHeight="1" x14ac:dyDescent="0.2"/>
  </sheetData>
  <sheetProtection algorithmName="SHA-512" hashValue="XDnUFG589PhocWyoNow5+trPxTJn0vHO9jsDKDZFYIRaPwSqBSd12ymbDuzRDnbTCejbESYIGzG929Tb51C46Q==" saltValue="0xHzXmBVFCPAoPgRwg54R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長谷川 千穂</cp:lastModifiedBy>
  <cp:lastPrinted>2021-10-14T01:38:47Z</cp:lastPrinted>
  <dcterms:created xsi:type="dcterms:W3CDTF">2021-02-05T02:23:03Z</dcterms:created>
  <dcterms:modified xsi:type="dcterms:W3CDTF">2021-10-14T01:38:54Z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2021-03-29T13:30:56Z</vt:filetime>
  </property>
</Properties>
</file>