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202975\Downloads\OneDrive_1_2021-11-12\"/>
    </mc:Choice>
  </mc:AlternateContent>
  <xr:revisionPtr revIDLastSave="0" documentId="13_ncr:1_{C9B48F44-4C2A-4A85-A9E3-CDCABD2807B4}" xr6:coauthVersionLast="46" xr6:coauthVersionMax="46" xr10:uidLastSave="{00000000-0000-0000-0000-000000000000}"/>
  <bookViews>
    <workbookView xWindow="-110" yWindow="-110" windowWidth="18020" windowHeight="11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3" i="12" l="1"/>
  <c r="AP63" i="12"/>
  <c r="AF88" i="12" l="1"/>
  <c r="AU88" i="12" l="1"/>
  <c r="AP88" i="12"/>
  <c r="DL102" i="12" l="1"/>
  <c r="CW102" i="12"/>
  <c r="CR102" i="12"/>
  <c r="AU63" i="12"/>
  <c r="AP23" i="12" l="1"/>
  <c r="AA23" i="12"/>
  <c r="V23" i="12"/>
  <c r="Q23" i="12"/>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AM37" i="10"/>
  <c r="C37"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l="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<sst xmlns="http://schemas.openxmlformats.org/spreadsheetml/2006/main" count="1129" uniqueCount="643">
  <si>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</si>
  <si>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</si>
  <si>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</si>
  <si>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</si>
  <si>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</si>
  <si>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</si>
  <si>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</si>
  <si>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</si>
  <si>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</si>
  <si>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</si>
  <si>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</si>
  <si>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</si>
  <si>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</si>
  <si>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</si>
  <si>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</si>
  <si>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</si>
  <si>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</si>
  <si>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</si>
  <si>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</si>
  <si>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</si>
  <si>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</si>
  <si>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</si>
  <si>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</si>
  <si>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</si>
  <si>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</si>
  <si>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</si>
  <si>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</si>
  <si>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</si>
  <si>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</si>
  <si>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</si>
  <si>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</si>
  <si>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</si>
  <si>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</si>
  <si>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</si>
  <si>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</si>
  <si>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</si>
  <si>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</si>
  <si>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</si>
  <si>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</si>
  <si>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</si>
  <si>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</si>
  <si>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</si>
  <si>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</si>
  <si>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</si>
  <si>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</si>
  <si>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</si>
  <si>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</si>
  <si>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</si>
  <si>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</si>
  <si>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</si>
  <si>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</si>
  <si>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</si>
  <si>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</si>
  <si>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</si>
  <si>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</si>
  <si>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</si>
  <si>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</si>
  <si>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</si>
  <si>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</si>
  <si>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</si>
  <si>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</si>
  <si>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</si>
  <si>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</si>
  <si>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</si>
  <si>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</si>
  <si>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</si>
  <si>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</si>
  <si>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</si>
  <si>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</si>
  <si>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</si>
  <si>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</si>
  <si>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</si>
  <si>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</si>
  <si>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</si>
  <si>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</si>
  <si>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</si>
  <si>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</si>
  <si>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</si>
  <si>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</si>
  <si>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</si>
  <si>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</si>
  <si>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</si>
  <si>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</si>
  <si>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</si>
  <si>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</si>
  <si>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</si>
  <si>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</si>
  <si>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</si>
  <si>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</si>
  <si>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</si>
  <si>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</si>
  <si>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</si>
  <si>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</si>
  <si>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</si>
  <si>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</si>
  <si>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</si>
  <si>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</si>
  <si>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</si>
  <si>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</si>
  <si>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</si>
  <si>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</si>
  <si>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</si>
  <si>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</si>
  <si>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</si>
  <si>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</si>
  <si>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</si>
  <si>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</si>
  <si>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</si>
  <si>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</si>
  <si>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</si>
  <si>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</si>
  <si>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</si>
  <si>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</si>
  <si>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</si>
  <si>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</si>
  <si>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</si>
  <si>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</si>
  <si>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</si>
  <si>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</si>
  <si>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</si>
  <si>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</si>
  <si>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</si>
  <si>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</si>
  <si>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</si>
  <si>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</si>
  <si>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</si>
  <si>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</si>
  <si>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</si>
  <si>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</si>
  <si>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</si>
  <si>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</si>
  <si>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</si>
  <si>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</si>
  <si>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</si>
  <si>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</si>
  <si>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</si>
  <si>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</si>
  <si>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</si>
  <si>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</si>
  <si>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</si>
  <si>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</si>
  <si>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</si>
  <si>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</si>
  <si>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</si>
  <si>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</si>
  <si>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</si>
  <si>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</si>
  <si>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</si>
  <si>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</si>
  <si>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</si>
  <si>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</si>
  <si>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</si>
  <si>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</si>
  <si>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</si>
  <si>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</si>
  <si>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</si>
  <si>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</si>
  <si>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</si>
  <si>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</si>
  <si>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</si>
  <si>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</si>
  <si>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</si>
  <si>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</si>
  <si>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</si>
  <si>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</si>
  <si>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</si>
  <si>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</si>
  <si>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</si>
  <si>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</si>
  <si>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</si>
  <si>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</si>
  <si>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</si>
  <si>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</si>
  <si>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</si>
  <si>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</si>
  <si>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</si>
  <si>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</si>
  <si>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</si>
  <si>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</si>
  <si>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</si>
  <si>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</si>
  <si>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</si>
  <si>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</si>
  <si>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</si>
  <si>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</si>
  <si>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</si>
  <si>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</si>
  <si>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</si>
  <si>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</si>
  <si>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</si>
  <si>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</si>
  <si>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</si>
  <si>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</si>
  <si>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</si>
  <si>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</si>
  <si>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</si>
  <si>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</si>
  <si>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</si>
  <si>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</si>
  <si>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</si>
  <si>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</si>
  <si>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</si>
  <si>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</si>
  <si>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</si>
  <si>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</si>
  <si>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</si>
  <si>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</si>
  <si>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</si>
  <si>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</si>
  <si>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</si>
  <si>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福井県若狭町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</si>
  <si>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</si>
  <si>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</si>
  <si>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</si>
  <si>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</si>
  <si>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</si>
  <si>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</si>
  <si>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</si>
  <si>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</si>
  <si>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</si>
  <si>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</si>
  <si>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</si>
  <si>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</si>
  <si>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</si>
  <si>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</si>
  <si>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</si>
  <si>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</si>
  <si>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</si>
  <si>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</si>
  <si>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</si>
  <si>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</si>
  <si>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</si>
  <si>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</si>
  <si>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</si>
  <si>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</si>
  <si>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</si>
  <si>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</si>
  <si>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</si>
  <si>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</si>
  <si>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</si>
  <si>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</si>
  <si>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</si>
  <si>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</si>
  <si>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</si>
  <si>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</si>
  <si>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</si>
  <si>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</si>
  <si>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</si>
  <si>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</si>
  <si>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</si>
  <si>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</si>
  <si>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</si>
  <si>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</si>
  <si>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</si>
  <si>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</si>
  <si>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</si>
  <si>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</si>
  <si>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</si>
  <si>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</si>
  <si>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</si>
  <si>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</si>
  <si>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</si>
  <si>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</si>
  <si>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</si>
  <si>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</si>
  <si>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</si>
  <si>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</si>
  <si>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</si>
  <si>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</si>
  <si>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</si>
  <si>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</si>
  <si>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</si>
  <si>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</si>
  <si>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</si>
  <si>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</si>
  <si>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</si>
  <si>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</si>
  <si>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</si>
  <si>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</si>
  <si>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</si>
  <si>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</si>
  <si>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</si>
  <si>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</si>
  <si>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</si>
  <si>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</si>
  <si>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</si>
  <si>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</si>
  <si>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</si>
  <si>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</si>
  <si>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</si>
  <si>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</si>
  <si>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</si>
  <si>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</si>
  <si>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</si>
  <si>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</si>
  <si>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</si>
  <si>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</si>
  <si>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</si>
  <si>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</si>
  <si>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</si>
  <si>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</si>
  <si>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</si>
  <si>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</si>
  <si>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</si>
  <si>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</si>
  <si>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</si>
  <si>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</si>
  <si>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</si>
  <si>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</si>
  <si>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</si>
  <si>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</si>
  <si>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</si>
  <si>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</si>
  <si>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</si>
  <si>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</si>
  <si>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</si>
  <si>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</si>
  <si>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</si>
  <si>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</si>
  <si>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</si>
  <si>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</si>
  <si>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</si>
  <si>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</si>
  <si>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</si>
  <si>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</si>
  <si>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</si>
  <si>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</si>
  <si>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</si>
  <si>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</si>
  <si>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</si>
  <si>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</si>
  <si>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</si>
  <si>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</si>
  <si>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</si>
  <si>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</si>
  <si>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</si>
  <si>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</si>
  <si>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</si>
  <si>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</si>
  <si>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</si>
  <si>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</si>
  <si>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</si>
  <si>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</si>
  <si>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</si>
  <si>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</si>
  <si>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</si>
  <si>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</si>
  <si>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</si>
  <si>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</si>
  <si>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</si>
  <si>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</si>
  <si>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</si>
  <si>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</si>
  <si>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</si>
  <si>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</si>
  <si>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</si>
  <si>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</si>
  <si>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</si>
  <si>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</si>
  <si>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</si>
  <si>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</si>
  <si>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</si>
  <si>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</si>
  <si>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福井県若狭町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</si>
  <si>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</si>
  <si>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</si>
  <si>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</si>
  <si>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</si>
  <si>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</si>
  <si>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</si>
  <si>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</si>
  <si>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</si>
  <si>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</si>
  <si>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</si>
  <si>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</si>
  <si>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</si>
  <si>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</si>
  <si>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</si>
  <si>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</si>
  <si>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</si>
  <si>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</si>
  <si>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</si>
  <si>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</si>
  <si>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</si>
  <si>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農業者労働災害共済事業特別会計</t>
    <phoneticPr fontId="5"/>
  </si>
  <si>
    <t>町営住宅等特別会計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</si>
  <si>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</si>
  <si>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</si>
  <si>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</si>
  <si>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</si>
  <si>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</si>
  <si>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</si>
  <si>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</si>
  <si>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</si>
  <si>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</si>
  <si>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</si>
  <si>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</si>
  <si>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</si>
  <si>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</si>
  <si>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</si>
  <si>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</si>
  <si>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</si>
  <si>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</si>
  <si>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</si>
  <si>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</si>
  <si>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</si>
  <si>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</si>
  <si>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工業用水道事業会計</t>
    <phoneticPr fontId="5"/>
  </si>
  <si>
    <t>法適用企業</t>
    <phoneticPr fontId="5"/>
  </si>
  <si>
    <t>国民健康保険上中診療所事業会計</t>
    <phoneticPr fontId="5"/>
  </si>
  <si>
    <t>法適用企業</t>
    <phoneticPr fontId="5"/>
  </si>
  <si>
    <t>簡易水道事業特別会計</t>
    <phoneticPr fontId="5"/>
  </si>
  <si>
    <t>法非適用企業</t>
    <phoneticPr fontId="5"/>
  </si>
  <si>
    <t>農業集落排水処理事業特別会計</t>
    <phoneticPr fontId="5"/>
  </si>
  <si>
    <t>法非適用企業</t>
    <phoneticPr fontId="5"/>
  </si>
  <si>
    <t>漁業集落排水処理事業特別会計</t>
    <phoneticPr fontId="5"/>
  </si>
  <si>
    <t>特定環境保全公共下水道事業特別会計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</si>
  <si>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</si>
  <si>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</si>
  <si>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</si>
  <si>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</si>
  <si>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</si>
  <si>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</si>
  <si>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</si>
  <si>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</si>
  <si>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</si>
  <si>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</si>
  <si>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</si>
  <si>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</si>
  <si>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</si>
  <si>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</si>
  <si>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</si>
  <si>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</si>
  <si>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</si>
  <si>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</si>
  <si>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</si>
  <si>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</si>
  <si>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</si>
  <si>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</si>
  <si>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</si>
  <si>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</si>
  <si>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</si>
  <si>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</si>
  <si>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</si>
  <si>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</si>
  <si>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</si>
  <si>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</si>
  <si>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</si>
  <si>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</si>
  <si>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</si>
  <si>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</si>
  <si>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</si>
  <si>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</si>
  <si>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</si>
  <si>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</si>
  <si>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</si>
  <si>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</si>
  <si>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</si>
  <si>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</si>
  <si>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</si>
  <si>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</si>
  <si>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</si>
  <si>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</si>
  <si>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</si>
  <si>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</si>
  <si>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</si>
  <si>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</si>
  <si>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</si>
  <si>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</si>
  <si>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</si>
  <si>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</si>
  <si>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</si>
  <si>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</si>
  <si>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</si>
  <si>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</si>
  <si>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</si>
  <si>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</si>
  <si>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</si>
  <si>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</si>
  <si>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</si>
  <si>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</si>
  <si>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</si>
  <si>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</si>
  <si>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</si>
  <si>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</si>
  <si>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</si>
  <si>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</si>
  <si>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</si>
  <si>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</si>
  <si>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</si>
  <si>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</si>
  <si>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</si>
  <si>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</si>
  <si>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</si>
  <si>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国民健康保険上中診療所事業会計</t>
    <phoneticPr fontId="5"/>
  </si>
  <si>
    <t>(Ｆ)</t>
    <phoneticPr fontId="5"/>
  </si>
  <si>
    <t>介護保険特別会計（サービス勘定）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</si>
  <si>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</si>
  <si>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</si>
  <si>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</si>
  <si>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</si>
  <si>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</si>
  <si>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</si>
  <si>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</si>
  <si>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</si>
  <si>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</si>
  <si>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</si>
  <si>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</si>
  <si>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</si>
  <si>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</si>
  <si>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</si>
  <si>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</si>
  <si>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</si>
  <si>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</si>
  <si>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</si>
  <si>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</si>
  <si>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</si>
  <si>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</si>
  <si>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</si>
  <si>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</si>
  <si>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</si>
  <si>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</si>
  <si>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</si>
  <si>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</si>
  <si>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</si>
  <si>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</si>
  <si>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</si>
  <si>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</si>
  <si>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</si>
  <si>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</si>
  <si>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</si>
  <si>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</si>
  <si>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</si>
  <si>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</si>
  <si>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</si>
  <si>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</si>
  <si>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</si>
  <si>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</si>
  <si>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</si>
  <si>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</si>
  <si>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</si>
  <si>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</si>
  <si>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</si>
  <si>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</si>
  <si>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</si>
  <si>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</si>
  <si>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</si>
  <si>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</si>
  <si>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</si>
  <si>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</si>
  <si>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</si>
  <si>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</si>
  <si>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</si>
  <si>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</si>
  <si>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</si>
  <si>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</si>
  <si>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</si>
  <si>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</si>
  <si>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</si>
  <si>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</si>
  <si>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</si>
  <si>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</si>
  <si>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</si>
  <si>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</si>
  <si>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</si>
  <si>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</si>
  <si>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</si>
  <si>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</si>
  <si>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</si>
  <si>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</si>
  <si>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</si>
  <si>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</si>
  <si>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</si>
  <si>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</si>
  <si>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</si>
  <si>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</si>
  <si>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</si>
  <si>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</si>
  <si>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</si>
  <si>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</si>
  <si>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</si>
  <si>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4.32</t>
  </si>
  <si>
    <t>▲ 0.40</t>
  </si>
  <si>
    <t>水道事業会計</t>
  </si>
  <si>
    <t>一般会計</t>
  </si>
  <si>
    <t>工業用水道事業会計</t>
  </si>
  <si>
    <t>簡易水道事業特別会計</t>
  </si>
  <si>
    <t>土地開発事業特別会計</t>
  </si>
  <si>
    <t>介護保険特別会計（事業勘定）</t>
  </si>
  <si>
    <t>国民健康保険上中診療所事業会計</t>
  </si>
  <si>
    <t>▲ 0.29</t>
  </si>
  <si>
    <t>町営住宅等特別会計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</si>
  <si>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</si>
  <si>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</si>
  <si>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</si>
  <si>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</si>
  <si>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</si>
  <si>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</si>
  <si>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</si>
  <si>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</si>
  <si>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ふるさと応援基金</t>
    <rPh sb="4" eb="6">
      <t>オウエン</t>
    </rPh>
    <rPh sb="6" eb="8">
      <t>キキン</t>
    </rPh>
    <phoneticPr fontId="5"/>
  </si>
  <si>
    <t>合併地域振興基金</t>
    <rPh sb="0" eb="2">
      <t>ガッペイ</t>
    </rPh>
    <rPh sb="2" eb="4">
      <t>チイキ</t>
    </rPh>
    <rPh sb="4" eb="6">
      <t>シンコウ</t>
    </rPh>
    <rPh sb="6" eb="8">
      <t>キキン</t>
    </rPh>
    <phoneticPr fontId="5"/>
  </si>
  <si>
    <t>情報基盤整備基金</t>
    <rPh sb="0" eb="2">
      <t>ジョウホウ</t>
    </rPh>
    <rPh sb="2" eb="4">
      <t>キバン</t>
    </rPh>
    <rPh sb="4" eb="6">
      <t>セイビ</t>
    </rPh>
    <rPh sb="6" eb="8">
      <t>キキン</t>
    </rPh>
    <phoneticPr fontId="5"/>
  </si>
  <si>
    <t>国際交流基金</t>
    <rPh sb="0" eb="2">
      <t>コクサイ</t>
    </rPh>
    <rPh sb="2" eb="4">
      <t>コウリュウ</t>
    </rPh>
    <rPh sb="4" eb="6">
      <t>キキン</t>
    </rPh>
    <phoneticPr fontId="5"/>
  </si>
  <si>
    <t>観光宿泊研修施設基金</t>
    <rPh sb="0" eb="2">
      <t>カンコウ</t>
    </rPh>
    <rPh sb="2" eb="4">
      <t>シュクハク</t>
    </rPh>
    <rPh sb="4" eb="6">
      <t>ケンシュウ</t>
    </rPh>
    <rPh sb="6" eb="8">
      <t>シセツ</t>
    </rPh>
    <rPh sb="8" eb="10">
      <t>キキン</t>
    </rPh>
    <phoneticPr fontId="5"/>
  </si>
  <si>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</si>
  <si>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</si>
  <si>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</si>
  <si>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</si>
  <si>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</si>
  <si>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</si>
  <si>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t>
    <rPh sb="0" eb="3">
      <t>フクイケン</t>
    </rPh>
    <rPh sb="3" eb="5">
      <t>シチョウ</t>
    </rPh>
    <rPh sb="5" eb="7">
      <t>ソウゴウ</t>
    </rPh>
    <rPh sb="7" eb="9">
      <t>ジム</t>
    </rPh>
    <rPh sb="9" eb="11">
      <t>クミアイ</t>
    </rPh>
    <rPh sb="12" eb="14">
      <t>ジギョウ</t>
    </rPh>
    <rPh sb="14" eb="16">
      <t>カイケイ</t>
    </rPh>
    <phoneticPr fontId="2"/>
  </si>
  <si>
    <t>福井県市町総合事務組合（普通会計）</t>
    <rPh sb="0" eb="3">
      <t>フクイケン</t>
    </rPh>
    <rPh sb="3" eb="5">
      <t>シチョウ</t>
    </rPh>
    <rPh sb="5" eb="7">
      <t>ソウゴウ</t>
    </rPh>
    <rPh sb="7" eb="9">
      <t>ジム</t>
    </rPh>
    <rPh sb="9" eb="11">
      <t>クミアイ</t>
    </rPh>
    <rPh sb="12" eb="14">
      <t>フツウ</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</si>
  <si>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</si>
  <si>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</si>
  <si>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</si>
  <si>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レインボーライン</t>
  </si>
  <si>
    <t>エコファームみかた</t>
  </si>
  <si>
    <t>かみなか農楽舎</t>
    <rPh sb="4" eb="5">
      <t>ノウ</t>
    </rPh>
    <rPh sb="5" eb="6">
      <t>ガク</t>
    </rPh>
    <rPh sb="6" eb="7">
      <t>シャ</t>
    </rPh>
    <phoneticPr fontId="2"/>
  </si>
  <si>
    <t>若狭瓜割</t>
    <rPh sb="0" eb="2">
      <t>ワカサ</t>
    </rPh>
    <rPh sb="2" eb="3">
      <t>ウリ</t>
    </rPh>
    <rPh sb="3" eb="4">
      <t>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</si>
  <si>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</si>
  <si>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</si>
  <si>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</si>
  <si>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</si>
  <si>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</si>
  <si>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</si>
  <si>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</si>
  <si>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</si>
  <si>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</si>
  <si>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</si>
  <si>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</si>
  <si>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</si>
  <si>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</si>
  <si>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</si>
  <si>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</si>
  <si>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</si>
  <si>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を大きく上回っているが、将来負担比率については年々減少している。これは若狭町行財政改革プランにおいて、毎年の地方債の新規発行額を６億円以内と設定し、新規発行を抑制してきたためである。実質公債費率については微増の傾向にある。上記取り組みにより地方債残高は減少しているが、他方、収入についても普通交付税の合併算定替の終了等により減少していることが原因と考えられる。今後も地方債の発行抑制、繰り上げ償還等に努め、実質公債費比率・将来負担比率の改善を目指していく。</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</si>
  <si>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</si>
  <si>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</si>
  <si>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</si>
  <si>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低下しているが依然として将来負担比率が類似団体と比べて高い水準にある一方、有形固定資産減価償却率は類似団体内平均値と同等となっている。これについては、公共施設等総合管理計画、個別施設計画において、公共施設の適切な維持管理および積極的な複合化・統廃合を進めていくこととしている。</t>
    <rPh sb="78" eb="79">
      <t>ナイ</t>
    </rPh>
    <rPh sb="79" eb="82">
      <t>ヘイキンチ</t>
    </rPh>
    <rPh sb="83" eb="85">
      <t>ドウトウ</t>
    </rPh>
    <rPh sb="112" eb="114">
      <t>コベツ</t>
    </rPh>
    <rPh sb="114" eb="116">
      <t>シセツ</t>
    </rPh>
    <rPh sb="116" eb="118">
      <t>ケイカク</t>
    </rPh>
    <rPh sb="128" eb="130">
      <t>テキセツ</t>
    </rPh>
    <rPh sb="131" eb="133">
      <t>イジ</t>
    </rPh>
    <rPh sb="133" eb="135">
      <t>カンリ</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</si>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</sst>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23C22B2-990B-4E6D-8AE6-B901FB52504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4626-4DBD-8608-9DE4581BCD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79893</c:v>
                </c:pt>
                <c:pt idx="1">
                  <c:v>96137</c:v>
                </c:pt>
                <c:pt idx="2">
                  <c:v>114052</c:v>
                </c:pt>
                <c:pt idx="3">
                  <c:v>69496</c:v>
                </c:pt>
                <c:pt idx="4">
                  <c:v>69380</c:v>
                </c:pt>
              </c:numCache>
            </c:numRef>
          </c:val>
          <c:smooth val="0"/>
          <c:extLst>
            <c:ext xmlns:c16="http://schemas.microsoft.com/office/drawing/2014/chart" uri="{C3380CC4-5D6E-409C-BE32-E72D297353CC}">
              <c16:uniqueId val="{00000001-4626-4DBD-8608-9DE4581BCD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6.48</c:v>
                </c:pt>
                <c:pt idx="1">
                  <c:v>6.44</c:v>
                </c:pt>
                <c:pt idx="2">
                  <c:v>9.82</c:v>
                </c:pt>
                <c:pt idx="3">
                  <c:v>9.11</c:v>
                </c:pt>
                <c:pt idx="4">
                  <c:v>8.7899999999999991</c:v>
                </c:pt>
              </c:numCache>
            </c:numRef>
          </c:val>
          <c:extLst>
            <c:ext xmlns:c16="http://schemas.microsoft.com/office/drawing/2014/chart" uri="{C3380CC4-5D6E-409C-BE32-E72D297353CC}">
              <c16:uniqueId val="{00000000-4E48-4C92-AA61-656ACAF1CC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14.72</c:v>
                </c:pt>
                <c:pt idx="1">
                  <c:v>11.14</c:v>
                </c:pt>
                <c:pt idx="2">
                  <c:v>11.81</c:v>
                </c:pt>
                <c:pt idx="3">
                  <c:v>15.99</c:v>
                </c:pt>
                <c:pt idx="4">
                  <c:v>15.5</c:v>
                </c:pt>
              </c:numCache>
            </c:numRef>
          </c:val>
          <c:extLst>
            <c:ext xmlns:c16="http://schemas.microsoft.com/office/drawing/2014/chart" uri="{C3380CC4-5D6E-409C-BE32-E72D297353CC}">
              <c16:uniqueId val="{00000001-4E48-4C92-AA61-656ACAF1CC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4.1100000000000003</c:v>
                </c:pt>
                <c:pt idx="1">
                  <c:v>-4.32</c:v>
                </c:pt>
                <c:pt idx="2">
                  <c:v>3.92</c:v>
                </c:pt>
                <c:pt idx="3">
                  <c:v>3.61</c:v>
                </c:pt>
                <c:pt idx="4">
                  <c:v>-0.4</c:v>
                </c:pt>
              </c:numCache>
            </c:numRef>
          </c:val>
          <c:smooth val="0"/>
          <c:extLst>
            <c:ext xmlns:c16="http://schemas.microsoft.com/office/drawing/2014/chart" uri="{C3380CC4-5D6E-409C-BE32-E72D297353CC}">
              <c16:uniqueId val="{00000002-4E48-4C92-AA61-656ACAF1CC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c:v>
                </c:pt>
                <c:pt idx="2">
                  <c:v>#N/A</c:v>
                </c:pt>
                <c:pt idx="3">
                  <c:v>2.0699999999999998</c:v>
                </c:pt>
                <c:pt idx="4">
                  <c:v>#N/A</c:v>
                </c:pt>
                <c:pt idx="5">
                  <c:v>2.02</c:v>
                </c:pt>
                <c:pt idx="6">
                  <c:v>#N/A</c:v>
                </c:pt>
                <c:pt idx="7">
                  <c:v>0.46</c:v>
                </c:pt>
                <c:pt idx="8">
                  <c:v>#N/A</c:v>
                </c:pt>
                <c:pt idx="9">
                  <c:v>0.28000000000000003</c:v>
                </c:pt>
              </c:numCache>
            </c:numRef>
          </c:val>
          <c:extLst>
            <c:ext xmlns:c16="http://schemas.microsoft.com/office/drawing/2014/chart" uri="{C3380CC4-5D6E-409C-BE32-E72D297353CC}">
              <c16:uniqueId val="{00000000-4EE9-4E20-9616-93AA4FA863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E9-4E20-9616-93AA4FA8636A}"/>
            </c:ext>
          </c:extLst>
        </c:ser>
        <c:ser>
          <c:idx val="2"/>
          <c:order val="2"/>
          <c:tx>
            <c:strRef>
              <c:f>データシート!$A$29</c:f>
              <c:strCache>
                <c:ptCount val="1"/>
                <c:pt idx="0">
                  <c:v>町営住宅等特別会計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0.04</c:v>
                </c:pt>
                <c:pt idx="4">
                  <c:v>#N/A</c:v>
                </c:pt>
                <c:pt idx="5">
                  <c:v>0.09</c:v>
                </c:pt>
                <c:pt idx="6">
                  <c:v>#N/A</c:v>
                </c:pt>
                <c:pt idx="7">
                  <c:v>0.12</c:v>
                </c:pt>
                <c:pt idx="8">
                  <c:v>#N/A</c:v>
                </c:pt>
                <c:pt idx="9">
                  <c:v>0.12</c:v>
                </c:pt>
              </c:numCache>
            </c:numRef>
          </c:val>
          <c:extLst>
            <c:ext xmlns:c16="http://schemas.microsoft.com/office/drawing/2014/chart" uri="{C3380CC4-5D6E-409C-BE32-E72D297353CC}">
              <c16:uniqueId val="{00000002-4EE9-4E20-9616-93AA4FA8636A}"/>
            </c:ext>
          </c:extLst>
        </c:ser>
        <c:ser>
          <c:idx val="3"/>
          <c:order val="3"/>
          <c:tx>
            <c:strRef>
              <c:f>データシート!$A$30</c:f>
              <c:strCache>
                <c:ptCount val="1"/>
                <c:pt idx="0">
                  <c:v>国民健康保険上中診療所事業会計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3.26</c:v>
                </c:pt>
                <c:pt idx="2">
                  <c:v>#N/A</c:v>
                </c:pt>
                <c:pt idx="3">
                  <c:v>1.36</c:v>
                </c:pt>
                <c:pt idx="4">
                  <c:v>#N/A</c:v>
                </c:pt>
                <c:pt idx="5">
                  <c:v>0.2</c:v>
                </c:pt>
                <c:pt idx="6">
                  <c:v>0.28999999999999998</c:v>
                </c:pt>
                <c:pt idx="7">
                  <c:v>#N/A</c:v>
                </c:pt>
                <c:pt idx="8">
                  <c:v>#N/A</c:v>
                </c:pt>
                <c:pt idx="9">
                  <c:v>0.33</c:v>
                </c:pt>
              </c:numCache>
            </c:numRef>
          </c:val>
          <c:extLst>
            <c:ext xmlns:c16="http://schemas.microsoft.com/office/drawing/2014/chart" uri="{C3380CC4-5D6E-409C-BE32-E72D297353CC}">
              <c16:uniqueId val="{00000003-4EE9-4E20-9616-93AA4FA8636A}"/>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1.03</c:v>
                </c:pt>
                <c:pt idx="2">
                  <c:v>#N/A</c:v>
                </c:pt>
                <c:pt idx="3">
                  <c:v>1.18</c:v>
                </c:pt>
                <c:pt idx="4">
                  <c:v>#N/A</c:v>
                </c:pt>
                <c:pt idx="5">
                  <c:v>0.81</c:v>
                </c:pt>
                <c:pt idx="6">
                  <c:v>#N/A</c:v>
                </c:pt>
                <c:pt idx="7">
                  <c:v>1.1200000000000001</c:v>
                </c:pt>
                <c:pt idx="8">
                  <c:v>#N/A</c:v>
                </c:pt>
                <c:pt idx="9">
                  <c:v>0.36</c:v>
                </c:pt>
              </c:numCache>
            </c:numRef>
          </c:val>
          <c:extLst>
            <c:ext xmlns:c16="http://schemas.microsoft.com/office/drawing/2014/chart" uri="{C3380CC4-5D6E-409C-BE32-E72D297353CC}">
              <c16:uniqueId val="{00000004-4EE9-4E20-9616-93AA4FA8636A}"/>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1.06</c:v>
                </c:pt>
                <c:pt idx="4">
                  <c:v>#N/A</c:v>
                </c:pt>
                <c:pt idx="5">
                  <c:v>0.17</c:v>
                </c:pt>
                <c:pt idx="6">
                  <c:v>#N/A</c:v>
                </c:pt>
                <c:pt idx="7">
                  <c:v>0</c:v>
                </c:pt>
                <c:pt idx="8">
                  <c:v>#N/A</c:v>
                </c:pt>
                <c:pt idx="9">
                  <c:v>0.37</c:v>
                </c:pt>
              </c:numCache>
            </c:numRef>
          </c:val>
          <c:extLst>
            <c:ext xmlns:c16="http://schemas.microsoft.com/office/drawing/2014/chart" uri="{C3380CC4-5D6E-409C-BE32-E72D297353CC}">
              <c16:uniqueId val="{00000005-4EE9-4E20-9616-93AA4FA8636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0.38</c:v>
                </c:pt>
                <c:pt idx="4">
                  <c:v>#N/A</c:v>
                </c:pt>
                <c:pt idx="5">
                  <c:v>0.54</c:v>
                </c:pt>
                <c:pt idx="6">
                  <c:v>#N/A</c:v>
                </c:pt>
                <c:pt idx="7">
                  <c:v>0.57999999999999996</c:v>
                </c:pt>
                <c:pt idx="8">
                  <c:v>#N/A</c:v>
                </c:pt>
                <c:pt idx="9">
                  <c:v>0.38</c:v>
                </c:pt>
              </c:numCache>
            </c:numRef>
          </c:val>
          <c:extLst>
            <c:ext xmlns:c16="http://schemas.microsoft.com/office/drawing/2014/chart" uri="{C3380CC4-5D6E-409C-BE32-E72D297353CC}">
              <c16:uniqueId val="{00000006-4EE9-4E20-9616-93AA4FA8636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3.33</c:v>
                </c:pt>
                <c:pt idx="2">
                  <c:v>#N/A</c:v>
                </c:pt>
                <c:pt idx="3">
                  <c:v>3.9</c:v>
                </c:pt>
                <c:pt idx="4">
                  <c:v>#N/A</c:v>
                </c:pt>
                <c:pt idx="5">
                  <c:v>4.3499999999999996</c:v>
                </c:pt>
                <c:pt idx="6">
                  <c:v>#N/A</c:v>
                </c:pt>
                <c:pt idx="7">
                  <c:v>4.08</c:v>
                </c:pt>
                <c:pt idx="8">
                  <c:v>#N/A</c:v>
                </c:pt>
                <c:pt idx="9">
                  <c:v>4.05</c:v>
                </c:pt>
              </c:numCache>
            </c:numRef>
          </c:val>
          <c:extLst>
            <c:ext xmlns:c16="http://schemas.microsoft.com/office/drawing/2014/chart" uri="{C3380CC4-5D6E-409C-BE32-E72D297353CC}">
              <c16:uniqueId val="{00000007-4EE9-4E20-9616-93AA4FA863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c:v>
                </c:pt>
                <c:pt idx="2">
                  <c:v>#N/A</c:v>
                </c:pt>
                <c:pt idx="3">
                  <c:v>6.38</c:v>
                </c:pt>
                <c:pt idx="4">
                  <c:v>#N/A</c:v>
                </c:pt>
                <c:pt idx="5">
                  <c:v>9.7100000000000009</c:v>
                </c:pt>
                <c:pt idx="6">
                  <c:v>#N/A</c:v>
                </c:pt>
                <c:pt idx="7">
                  <c:v>8.9700000000000006</c:v>
                </c:pt>
                <c:pt idx="8">
                  <c:v>#N/A</c:v>
                </c:pt>
                <c:pt idx="9">
                  <c:v>8.64</c:v>
                </c:pt>
              </c:numCache>
            </c:numRef>
          </c:val>
          <c:extLst>
            <c:ext xmlns:c16="http://schemas.microsoft.com/office/drawing/2014/chart" uri="{C3380CC4-5D6E-409C-BE32-E72D297353CC}">
              <c16:uniqueId val="{00000008-4EE9-4E20-9616-93AA4FA863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12.81</c:v>
                </c:pt>
                <c:pt idx="2">
                  <c:v>#N/A</c:v>
                </c:pt>
                <c:pt idx="3">
                  <c:v>12.97</c:v>
                </c:pt>
                <c:pt idx="4">
                  <c:v>#N/A</c:v>
                </c:pt>
                <c:pt idx="5">
                  <c:v>12.74</c:v>
                </c:pt>
                <c:pt idx="6">
                  <c:v>#N/A</c:v>
                </c:pt>
                <c:pt idx="7">
                  <c:v>12.82</c:v>
                </c:pt>
                <c:pt idx="8">
                  <c:v>#N/A</c:v>
                </c:pt>
                <c:pt idx="9">
                  <c:v>12.69</c:v>
                </c:pt>
              </c:numCache>
            </c:numRef>
          </c:val>
          <c:extLst>
            <c:ext xmlns:c16="http://schemas.microsoft.com/office/drawing/2014/chart" uri="{C3380CC4-5D6E-409C-BE32-E72D297353CC}">
              <c16:uniqueId val="{00000009-4EE9-4E20-9616-93AA4FA863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1392</c:v>
                </c:pt>
                <c:pt idx="5">
                  <c:v>1287</c:v>
                </c:pt>
                <c:pt idx="8">
                  <c:v>1297</c:v>
                </c:pt>
                <c:pt idx="11">
                  <c:v>1190</c:v>
                </c:pt>
                <c:pt idx="14">
                  <c:v>1187</c:v>
                </c:pt>
              </c:numCache>
            </c:numRef>
          </c:val>
          <c:extLst>
            <c:ext xmlns:c16="http://schemas.microsoft.com/office/drawing/2014/chart" uri="{C3380CC4-5D6E-409C-BE32-E72D297353CC}">
              <c16:uniqueId val="{00000000-FAF8-4AE6-ACA9-32A26ECAF1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F8-4AE6-ACA9-32A26ECAF1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40</c:v>
                </c:pt>
                <c:pt idx="6">
                  <c:v>55</c:v>
                </c:pt>
                <c:pt idx="9">
                  <c:v>0</c:v>
                </c:pt>
                <c:pt idx="12">
                  <c:v>0</c:v>
                </c:pt>
              </c:numCache>
            </c:numRef>
          </c:val>
          <c:extLst>
            <c:ext xmlns:c16="http://schemas.microsoft.com/office/drawing/2014/chart" uri="{C3380CC4-5D6E-409C-BE32-E72D297353CC}">
              <c16:uniqueId val="{00000002-FAF8-4AE6-ACA9-32A26ECAF1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240</c:v>
                </c:pt>
                <c:pt idx="3">
                  <c:v>206</c:v>
                </c:pt>
                <c:pt idx="6">
                  <c:v>200</c:v>
                </c:pt>
                <c:pt idx="9">
                  <c:v>208</c:v>
                </c:pt>
                <c:pt idx="12">
                  <c:v>219</c:v>
                </c:pt>
              </c:numCache>
            </c:numRef>
          </c:val>
          <c:extLst>
            <c:ext xmlns:c16="http://schemas.microsoft.com/office/drawing/2014/chart" uri="{C3380CC4-5D6E-409C-BE32-E72D297353CC}">
              <c16:uniqueId val="{00000003-FAF8-4AE6-ACA9-32A26ECAF1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492</c:v>
                </c:pt>
                <c:pt idx="3">
                  <c:v>492</c:v>
                </c:pt>
                <c:pt idx="6">
                  <c:v>480</c:v>
                </c:pt>
                <c:pt idx="9">
                  <c:v>466</c:v>
                </c:pt>
                <c:pt idx="12">
                  <c:v>470</c:v>
                </c:pt>
              </c:numCache>
            </c:numRef>
          </c:val>
          <c:extLst>
            <c:ext xmlns:c16="http://schemas.microsoft.com/office/drawing/2014/chart" uri="{C3380CC4-5D6E-409C-BE32-E72D297353CC}">
              <c16:uniqueId val="{00000004-FAF8-4AE6-ACA9-32A26ECAF1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F8-4AE6-ACA9-32A26ECAF1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F8-4AE6-ACA9-32A26ECAF1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1409</c:v>
                </c:pt>
                <c:pt idx="3">
                  <c:v>1297</c:v>
                </c:pt>
                <c:pt idx="6">
                  <c:v>1303</c:v>
                </c:pt>
                <c:pt idx="9">
                  <c:v>1253</c:v>
                </c:pt>
                <c:pt idx="12">
                  <c:v>1262</c:v>
                </c:pt>
              </c:numCache>
            </c:numRef>
          </c:val>
          <c:extLst>
            <c:ext xmlns:c16="http://schemas.microsoft.com/office/drawing/2014/chart" uri="{C3380CC4-5D6E-409C-BE32-E72D297353CC}">
              <c16:uniqueId val="{00000007-FAF8-4AE6-ACA9-32A26ECAF1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769</c:v>
                </c:pt>
                <c:pt idx="2">
                  <c:v>#N/A</c:v>
                </c:pt>
                <c:pt idx="3">
                  <c:v>#N/A</c:v>
                </c:pt>
                <c:pt idx="4">
                  <c:v>748</c:v>
                </c:pt>
                <c:pt idx="5">
                  <c:v>#N/A</c:v>
                </c:pt>
                <c:pt idx="6">
                  <c:v>#N/A</c:v>
                </c:pt>
                <c:pt idx="7">
                  <c:v>741</c:v>
                </c:pt>
                <c:pt idx="8">
                  <c:v>#N/A</c:v>
                </c:pt>
                <c:pt idx="9">
                  <c:v>#N/A</c:v>
                </c:pt>
                <c:pt idx="10">
                  <c:v>737</c:v>
                </c:pt>
                <c:pt idx="11">
                  <c:v>#N/A</c:v>
                </c:pt>
                <c:pt idx="12">
                  <c:v>#N/A</c:v>
                </c:pt>
                <c:pt idx="13">
                  <c:v>764</c:v>
                </c:pt>
                <c:pt idx="14">
                  <c:v>#N/A</c:v>
                </c:pt>
              </c:numCache>
            </c:numRef>
          </c:val>
          <c:smooth val="0"/>
          <c:extLst>
            <c:ext xmlns:c16="http://schemas.microsoft.com/office/drawing/2014/chart" uri="{C3380CC4-5D6E-409C-BE32-E72D297353CC}">
              <c16:uniqueId val="{00000008-FAF8-4AE6-ACA9-32A26ECAF1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11976</c:v>
                </c:pt>
                <c:pt idx="5">
                  <c:v>11816</c:v>
                </c:pt>
                <c:pt idx="8">
                  <c:v>11525</c:v>
                </c:pt>
                <c:pt idx="11">
                  <c:v>11065</c:v>
                </c:pt>
                <c:pt idx="14">
                  <c:v>10517</c:v>
                </c:pt>
              </c:numCache>
            </c:numRef>
          </c:val>
          <c:extLst>
            <c:ext xmlns:c16="http://schemas.microsoft.com/office/drawing/2014/chart" uri="{C3380CC4-5D6E-409C-BE32-E72D297353CC}">
              <c16:uniqueId val="{00000000-CBFF-43C9-85E8-89F09382C9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228</c:v>
                </c:pt>
                <c:pt idx="5">
                  <c:v>194</c:v>
                </c:pt>
                <c:pt idx="8">
                  <c:v>148</c:v>
                </c:pt>
                <c:pt idx="11">
                  <c:v>299</c:v>
                </c:pt>
                <c:pt idx="14">
                  <c:v>272</c:v>
                </c:pt>
              </c:numCache>
            </c:numRef>
          </c:val>
          <c:extLst>
            <c:ext xmlns:c16="http://schemas.microsoft.com/office/drawing/2014/chart" uri="{C3380CC4-5D6E-409C-BE32-E72D297353CC}">
              <c16:uniqueId val="{00000001-CBFF-43C9-85E8-89F09382C9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1785</c:v>
                </c:pt>
                <c:pt idx="5">
                  <c:v>1560</c:v>
                </c:pt>
                <c:pt idx="8">
                  <c:v>1679</c:v>
                </c:pt>
                <c:pt idx="11">
                  <c:v>1839</c:v>
                </c:pt>
                <c:pt idx="14">
                  <c:v>2015</c:v>
                </c:pt>
              </c:numCache>
            </c:numRef>
          </c:val>
          <c:extLst>
            <c:ext xmlns:c16="http://schemas.microsoft.com/office/drawing/2014/chart" uri="{C3380CC4-5D6E-409C-BE32-E72D297353CC}">
              <c16:uniqueId val="{00000002-CBFF-43C9-85E8-89F09382C9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95</c:v>
                </c:pt>
                <c:pt idx="12">
                  <c:v>121</c:v>
                </c:pt>
              </c:numCache>
            </c:numRef>
          </c:val>
          <c:extLst>
            <c:ext xmlns:c16="http://schemas.microsoft.com/office/drawing/2014/chart" uri="{C3380CC4-5D6E-409C-BE32-E72D297353CC}">
              <c16:uniqueId val="{00000003-CBFF-43C9-85E8-89F09382C9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FF-43C9-85E8-89F09382C9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2</c:v>
                </c:pt>
                <c:pt idx="6">
                  <c:v>1</c:v>
                </c:pt>
                <c:pt idx="9">
                  <c:v>3</c:v>
                </c:pt>
                <c:pt idx="12">
                  <c:v>5</c:v>
                </c:pt>
              </c:numCache>
            </c:numRef>
          </c:val>
          <c:extLst>
            <c:ext xmlns:c16="http://schemas.microsoft.com/office/drawing/2014/chart" uri="{C3380CC4-5D6E-409C-BE32-E72D297353CC}">
              <c16:uniqueId val="{00000005-CBFF-43C9-85E8-89F09382C9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1914</c:v>
                </c:pt>
                <c:pt idx="3">
                  <c:v>1899</c:v>
                </c:pt>
                <c:pt idx="6">
                  <c:v>1560</c:v>
                </c:pt>
                <c:pt idx="9">
                  <c:v>1509</c:v>
                </c:pt>
                <c:pt idx="12">
                  <c:v>1811</c:v>
                </c:pt>
              </c:numCache>
            </c:numRef>
          </c:val>
          <c:extLst>
            <c:ext xmlns:c16="http://schemas.microsoft.com/office/drawing/2014/chart" uri="{C3380CC4-5D6E-409C-BE32-E72D297353CC}">
              <c16:uniqueId val="{00000006-CBFF-43C9-85E8-89F09382C9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1838</c:v>
                </c:pt>
                <c:pt idx="3">
                  <c:v>1807</c:v>
                </c:pt>
                <c:pt idx="6">
                  <c:v>1725</c:v>
                </c:pt>
                <c:pt idx="9">
                  <c:v>1622</c:v>
                </c:pt>
                <c:pt idx="12">
                  <c:v>1533</c:v>
                </c:pt>
              </c:numCache>
            </c:numRef>
          </c:val>
          <c:extLst>
            <c:ext xmlns:c16="http://schemas.microsoft.com/office/drawing/2014/chart" uri="{C3380CC4-5D6E-409C-BE32-E72D297353CC}">
              <c16:uniqueId val="{00000007-CBFF-43C9-85E8-89F09382C9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4752</c:v>
                </c:pt>
                <c:pt idx="3">
                  <c:v>4417</c:v>
                </c:pt>
                <c:pt idx="6">
                  <c:v>4263</c:v>
                </c:pt>
                <c:pt idx="9">
                  <c:v>3855</c:v>
                </c:pt>
                <c:pt idx="12">
                  <c:v>3301</c:v>
                </c:pt>
              </c:numCache>
            </c:numRef>
          </c:val>
          <c:extLst>
            <c:ext xmlns:c16="http://schemas.microsoft.com/office/drawing/2014/chart" uri="{C3380CC4-5D6E-409C-BE32-E72D297353CC}">
              <c16:uniqueId val="{00000008-CBFF-43C9-85E8-89F09382C9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100</c:v>
                </c:pt>
                <c:pt idx="3">
                  <c:v>200</c:v>
                </c:pt>
                <c:pt idx="6">
                  <c:v>145</c:v>
                </c:pt>
                <c:pt idx="9">
                  <c:v>70</c:v>
                </c:pt>
                <c:pt idx="12">
                  <c:v>35</c:v>
                </c:pt>
              </c:numCache>
            </c:numRef>
          </c:val>
          <c:extLst>
            <c:ext xmlns:c16="http://schemas.microsoft.com/office/drawing/2014/chart" uri="{C3380CC4-5D6E-409C-BE32-E72D297353CC}">
              <c16:uniqueId val="{00000009-CBFF-43C9-85E8-89F09382C9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12382</c:v>
                </c:pt>
                <c:pt idx="3">
                  <c:v>12093</c:v>
                </c:pt>
                <c:pt idx="6">
                  <c:v>11993</c:v>
                </c:pt>
                <c:pt idx="9">
                  <c:v>11429</c:v>
                </c:pt>
                <c:pt idx="12">
                  <c:v>10735</c:v>
                </c:pt>
              </c:numCache>
            </c:numRef>
          </c:val>
          <c:extLst>
            <c:ext xmlns:c16="http://schemas.microsoft.com/office/drawing/2014/chart" uri="{C3380CC4-5D6E-409C-BE32-E72D297353CC}">
              <c16:uniqueId val="{0000000A-CBFF-43C9-85E8-89F09382C9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6999</c:v>
                </c:pt>
                <c:pt idx="2">
                  <c:v>#N/A</c:v>
                </c:pt>
                <c:pt idx="3">
                  <c:v>#N/A</c:v>
                </c:pt>
                <c:pt idx="4">
                  <c:v>6847</c:v>
                </c:pt>
                <c:pt idx="5">
                  <c:v>#N/A</c:v>
                </c:pt>
                <c:pt idx="6">
                  <c:v>#N/A</c:v>
                </c:pt>
                <c:pt idx="7">
                  <c:v>6334</c:v>
                </c:pt>
                <c:pt idx="8">
                  <c:v>#N/A</c:v>
                </c:pt>
                <c:pt idx="9">
                  <c:v>#N/A</c:v>
                </c:pt>
                <c:pt idx="10">
                  <c:v>5381</c:v>
                </c:pt>
                <c:pt idx="11">
                  <c:v>#N/A</c:v>
                </c:pt>
                <c:pt idx="12">
                  <c:v>#N/A</c:v>
                </c:pt>
                <c:pt idx="13">
                  <c:v>4737</c:v>
                </c:pt>
                <c:pt idx="14">
                  <c:v>#N/A</c:v>
                </c:pt>
              </c:numCache>
            </c:numRef>
          </c:val>
          <c:smooth val="0"/>
          <c:extLst>
            <c:ext xmlns:c16="http://schemas.microsoft.com/office/drawing/2014/chart" uri="{C3380CC4-5D6E-409C-BE32-E72D297353CC}">
              <c16:uniqueId val="{0000000B-CBFF-43C9-85E8-89F09382C9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719</c:v>
                </c:pt>
                <c:pt idx="1">
                  <c:v>944</c:v>
                </c:pt>
                <c:pt idx="2">
                  <c:v>930</c:v>
                </c:pt>
              </c:numCache>
            </c:numRef>
          </c:val>
          <c:extLst>
            <c:ext xmlns:c16="http://schemas.microsoft.com/office/drawing/2014/chart" uri="{C3380CC4-5D6E-409C-BE32-E72D297353CC}">
              <c16:uniqueId val="{00000000-BA20-4976-B351-426E8750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BA20-4976-B351-426E8750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1102</c:v>
                </c:pt>
                <c:pt idx="1">
                  <c:v>753</c:v>
                </c:pt>
                <c:pt idx="2">
                  <c:v>877</c:v>
                </c:pt>
              </c:numCache>
            </c:numRef>
          </c:val>
          <c:extLst>
            <c:ext xmlns:c16="http://schemas.microsoft.com/office/drawing/2014/chart" uri="{C3380CC4-5D6E-409C-BE32-E72D297353CC}">
              <c16:uniqueId val="{00000002-BA20-4976-B351-426E875059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{AC9AE718-AF5D-46B0-9B81-4588BB6AC325}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764-4AB7-82C2-362C12EF6B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{64B7DBA4-8872-498A-A6BC-206989FDDC70}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64-4AB7-82C2-362C12EF6B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{0F1E05AE-0C0F-4338-A522-EF15072C8D9C}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64-4AB7-82C2-362C12EF6B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{46DF8A29-DDB8-46C8-9132-9A3CAE6FB3A6}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64-4AB7-82C2-362C12EF6B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{BADBA509-1B69-4A8B-A4FE-2A7CF22CD9E2}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64-4AB7-82C2-362C12EF6B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{56121A88-67E9-45AB-88AD-CC953B668EC3}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764-4AB7-82C2-362C12EF6B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{FF1E8421-EDF4-4805-A438-CDBC6652520C}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764-4AB7-82C2-362C12EF6B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{3D279D36-A9C2-4EE8-B372-BC88BB5FCD5B}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764-4AB7-82C2-362C12EF6B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{EAA91591-CD2D-4E35-B121-DB83E1E27F56}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764-4AB7-82C2-362C12EF6B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55.8</c:v>
                </c:pt>
                <c:pt idx="16">
                  <c:v>58.9</c:v>
                </c:pt>
                <c:pt idx="24">
                  <c:v>58.5</c:v>
                </c:pt>
                <c:pt idx="32">
                  <c:v>60.2</c:v>
                </c:pt>
              </c:numCache>
            </c:numRef>
          </c:xVal>
          <c:yVal>
            <c:numRef>
              <c:f>公会計指標分析・財政指標組合せ分析表!$BP$51:$DC$51</c:f>
              <c:numCache>
                <c:formatCode>#,##0.0;"▲ "#,##0.0</c:formatCode>
                <c:ptCount val="40"/>
                <c:pt idx="8">
                  <c:v>140.19999999999999</c:v>
                </c:pt>
                <c:pt idx="16">
                  <c:v>131.30000000000001</c:v>
                </c:pt>
                <c:pt idx="24">
                  <c:v>113.1</c:v>
                </c:pt>
                <c:pt idx="32">
                  <c:v>97.5</c:v>
                </c:pt>
              </c:numCache>
            </c:numRef>
          </c:yVal>
          <c:smooth val="0"/>
          <c:extLst>
            <c:ext xmlns:c16="http://schemas.microsoft.com/office/drawing/2014/chart" uri="{C3380CC4-5D6E-409C-BE32-E72D297353CC}">
              <c16:uniqueId val="{00000009-1764-4AB7-82C2-362C12EF6B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{D87A0225-777F-4282-9162-ECDC497EB55E}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764-4AB7-82C2-362C12EF6B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{EAA49230-CF3C-4C7C-8A5C-8DF71D01846D}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64-4AB7-82C2-362C12EF6B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{236C185F-D0F8-41FB-A902-54DDA3CE462C}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64-4AB7-82C2-362C12EF6B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{21208CE8-261B-48A1-A423-E6E86A07C7C1}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64-4AB7-82C2-362C12EF6B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{3F634584-3C99-4796-B5A6-B11EFB21F656}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64-4AB7-82C2-362C12EF6B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{E5CF027E-3AEE-466F-A896-1DCDFC32FEC3}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764-4AB7-82C2-362C12EF6B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{889296BE-6DB7-4B5B-B3A8-76354104204E}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764-4AB7-82C2-362C12EF6B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{5114A04B-F69A-4F7D-BAA4-BF1AD6E9E5B5}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764-4AB7-82C2-362C12EF6B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{2792FB6A-AC8B-4C19-9703-B3962673CF0B}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764-4AB7-82C2-362C12EF6B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1764-4AB7-82C2-362C12EF6B82}"/>
            </c:ext>
          </c:extLst>
        </c:ser>
        <c:dLbls>
          <c:showLegendKey val="0"/>
          <c:showVal val="1"/>
          <c:showCatName val="0"/>
          <c:showSerName val="0"/>
          <c:showPercent val="0"/>
          <c:showBubbleSize val="0"/>
        </c:dLbls>
        <c:axId val="46179840"/>
        <c:axId val="46181760"/>
      </c:scatterChart>
      <c:valAx>
        <c:axId val="46179840"/>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234063539663827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{41FBC9FA-2C61-4E77-BA34-F01361C64189}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E2-4BC5-92DA-18D55514C9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{63B287D4-E77D-48B1-B257-1C3EED8A5DCC}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2-4BC5-92DA-18D55514C9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{2BC59AF9-2233-49F2-8D6E-6A5BA7798CDF}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2-4BC5-92DA-18D55514C9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{66C09E84-3C6A-4FDC-A4C5-143116A09C0E}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2-4BC5-92DA-18D55514C9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{63ECC95E-1D5F-4E95-BDD8-D541C238C6AE}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2-4BC5-92DA-18D55514C9AB}"/>
                </c:ext>
              </c:extLst>
            </c:dLbl>
            <c:dLbl>
              <c:idx val="8"/>
              <c:layout>
                <c:manualLayout>
                  <c:x val="0"/>
                  <c:y val="1.264464106275260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{4016A5C2-77C4-47E3-918B-7BC99B5CB5B7}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E2-4BC5-92DA-18D55514C9AB}"/>
                </c:ext>
              </c:extLst>
            </c:dLbl>
            <c:dLbl>
              <c:idx val="16"/>
              <c:layout>
                <c:manualLayout>
                  <c:x val="0"/>
                  <c:y val="9.696165577670359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{45E535E7-4ED2-4E42-B2BC-FC03DCC9677D}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E2-4BC5-92DA-18D55514C9A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{85E57A34-7575-4AF0-AA5E-68B933A32093}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E2-4BC5-92DA-18D55514C9A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{09ED8BB9-2161-454D-8AB8-7E8C6265B77F}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E2-4BC5-92DA-18D55514C9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15.1</c:v>
                </c:pt>
                <c:pt idx="16">
                  <c:v>15.3</c:v>
                </c:pt>
                <c:pt idx="24">
                  <c:v>15.3</c:v>
                </c:pt>
                <c:pt idx="32">
                  <c:v>15.5</c:v>
                </c:pt>
              </c:numCache>
            </c:numRef>
          </c:xVal>
          <c:yVal>
            <c:numRef>
              <c:f>公会計指標分析・財政指標組合せ分析表!$BP$73:$DC$73</c:f>
              <c:numCache>
                <c:formatCode>#,##0.0;"▲ "#,##0.0</c:formatCode>
                <c:ptCount val="40"/>
                <c:pt idx="0">
                  <c:v>140.4</c:v>
                </c:pt>
                <c:pt idx="8">
                  <c:v>140.19999999999999</c:v>
                </c:pt>
                <c:pt idx="16">
                  <c:v>131.30000000000001</c:v>
                </c:pt>
                <c:pt idx="24">
                  <c:v>113.1</c:v>
                </c:pt>
                <c:pt idx="32">
                  <c:v>97.5</c:v>
                </c:pt>
              </c:numCache>
            </c:numRef>
          </c:yVal>
          <c:smooth val="0"/>
          <c:extLst>
            <c:ext xmlns:c16="http://schemas.microsoft.com/office/drawing/2014/chart" uri="{C3380CC4-5D6E-409C-BE32-E72D297353CC}">
              <c16:uniqueId val="{00000009-D1E2-4BC5-92DA-18D55514C9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{3F3FD84E-281A-424D-9018-303EC91FE50D}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E2-4BC5-92DA-18D55514C9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{71715F48-68E2-4155-983F-60DA208D7ADF}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2-4BC5-92DA-18D55514C9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{2FADB64F-B365-4B01-9823-EFB6CAFE15B9}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2-4BC5-92DA-18D55514C9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{704E6A3B-5F01-44F0-AB14-4502837444B3}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2-4BC5-92DA-18D55514C9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{0D5A58DC-939E-4095-A2B2-EDAEC53E1F99}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2-4BC5-92DA-18D55514C9AB}"/>
                </c:ext>
              </c:extLst>
            </c:dLbl>
            <c:dLbl>
              <c:idx val="8"/>
              <c:layout>
                <c:manualLayout>
                  <c:x val="-2.765271345077605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{89AF0A7D-90BD-4353-86BC-1EBA1B58D364}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E2-4BC5-92DA-18D55514C9AB}"/>
                </c:ext>
              </c:extLst>
            </c:dLbl>
            <c:dLbl>
              <c:idx val="16"/>
              <c:layout>
                <c:manualLayout>
                  <c:x val="-3.5743269787445207E-2"/>
                  <c:y val="-7.700456261939972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{9D25E7B2-FFA0-4BD4-AF2A-642070D4A475}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E2-4BC5-92DA-18D55514C9AB}"/>
                </c:ext>
              </c:extLst>
            </c:dLbl>
            <c:dLbl>
              <c:idx val="24"/>
              <c:layout>
                <c:manualLayout>
                  <c:x val="-3.1697991619110633E-2"/>
                  <c:y val="-3.82642524489575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{B2D6237E-6900-4C26-8612-7E3E332DE483}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E2-4BC5-92DA-18D55514C9AB}"/>
                </c:ext>
              </c:extLst>
            </c:dLbl>
            <c:dLbl>
              <c:idx val="32"/>
              <c:layout>
                <c:manualLayout>
                  <c:x val="-3.1570342725075584E-2"/>
                  <c:y val="-7.198078370745533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{B8CA66C3-C71A-44C6-A150-4CEF6620C380}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E2-4BC5-92DA-18D55514C9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D1E2-4BC5-92DA-18D55514C9AB}"/>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年以降、財源の確保できる範囲において、随時繰上償還を行ってきたため、急激な償還額の伸びは抑制できているが、合併以降の大型事業等により平成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年度がピークになった。今後は、事業の計画的な実施と地方債発行額の制限などを実施していく。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普通交付税への算入公債費については、臨時財政対策債や合併特例債の割合が高いため、償還金と連動している。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一部事務組合等については、ゴミ処理や病院等が実施する事業により、今後増加することが懸念される。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普通会計・公営企業会計ともに地方債残高は年々減少し、一部事務組合についても減少傾向にある。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可能な限り繰上償還を行ってきたことで、将来負担比率も減少傾向にあるが、類似団体と比較すれば大きく上回っている。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今後とも計画的な事業計画に伴う地方債発行を行うことにより、地方債残高の減少に努め、将来負担の抑制を図っていく必要がある。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一部事務組合については、ゴミ処理施設に係る事業など、今後地方債を発行する事業が予想されることから注視していく必要がある。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福井県若狭町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繰越金の減と突発的な取り崩しにより、財政調整基金が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千円減少した一方、若狭町観光宿泊研修施設を民間事業者へ売却したことによる観光宿泊研修施設基金への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千円の積立やふるさと納税収入による、ふるさと応援基金への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千円の積立などにより、基金全体としては、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99,438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普通交付税の合併算定替えの終了や法人税の伸び悩み、また、公債費の高止まりの影響、さらには、合併地域振興基金が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年度に底をつくことにより、短期的には厳しい財政運営が予想されるなか、財政調整基金の運用は避けられない状況が予想される。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ような状況のなかでも、有利な財源の確保に努め、事業の取捨選択を図りながら、財政調整基金はもとより、各種特定目的基金についても、急激な残高の減少を抑制し、安定した財政運営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観光宿泊研修施設基金：若狭町観光宿泊研修施設の修繕等に要する経費の財源に充てるもの。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ふるさと応援基金：ふるさと納税制度を活用して寄せられた寄付金を町を元気にするための事業の財源に充てるもの。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観光宿泊研修施設基金：若狭町観光宿泊研修施設を民間事業者へ売却したことによる増加。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ふるさと応援基金：ふるさと納税による増加。インターネット媒体等の活用により増加しており、今後、さらなる増加にも期待している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観光宿泊研修施設基金：観光宿泊研修施設基金は廃止し、基金残高を用いて若狭町の観光振興の推進に資することを目的とした若狭町観光振興基金を新設した。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ふるさと応援基金：インターネット媒体等の活用により、増加傾向にある。寄付金の使途については、寄付をされる方の意向に沿った形で運用をする予定であり、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年度以降は年間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繰越金の減及び突発的な訴訟費用としての取り崩しによるものである。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％の範囲内であることを目標に努めることとしている。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また、災害への備えのため、一般会計予算規模（平均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割程度を目途に確保できるよう努めていきたい。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基金利息を積み立てたことによる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年度に再びピークを迎え、その後、減少傾向が見込まれている。地方債償還残高についても、類似団体と比較すると多いが、近年、地方債発行額を抑制していることから減少傾向にある。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地方債の償還計画を踏まえながら、可能な限り減債基金への積立てを実施していきたい。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0DAF64-444B-4529-A7BF-0B4BFEB61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7F0C5A-018A-4582-B064-BB9846BBF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2DF1B0E-D8E3-4ACD-B3FD-4D4A05DCDF9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3943219-FFAE-4112-9437-5F57F2940A2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4694DD-B03B-4877-893B-161EB5A64EE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0A82C28-F96F-45A4-84BE-7EF3C232338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5C576F-F500-4119-B667-DDC8601EA18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248066B-94A4-439F-93D2-70959E48D48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9A38C53-A1F9-4440-9039-8F9219C6957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722CC40-C322-4364-A5F3-50D88F5CC78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84F46B3-29E7-4013-8D72-B25FFE3A107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61F22A4-2B5D-476C-ABA5-76E5AABEFBF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EDA706-988F-4D57-91F8-8D94F1A8281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4DDB16A-AA59-4389-A710-FE84A540F1C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7557759-1A23-4BC7-AB00-971CE081B07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A3C9744-19FB-4920-90C9-C818C68AB91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C81B7E-4F2A-454B-9761-AC08BB01B56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09FA3F7-A4EB-4CDE-A43B-A53058C3C19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6C3C511-4417-4A6E-9822-BC1FD3CA8F9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B71DEFD-29F4-46F1-9A22-C773077BF44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7F74CF3-6FD4-478A-8FB2-6F58FB990B0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6960248-BCF3-4F6B-BDA6-86E3DEE2779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E94B789-2743-424D-BE26-6A60CAF3291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E0F734-4A1A-4B9A-B6D3-C98DB75FBA9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451EE2D-F2F5-4FA7-A4AB-FD1615E8102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8F3FAAA-19BA-421A-B8B4-4537D0103B0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BB08594-E629-4074-B869-BA3A63DA837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1A2FB6-D67A-4922-8DCC-99EF5C4DB84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FC7291-490D-4FF6-9816-5940CBD909A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EFFC440-5D1B-48F4-86E1-40D685FFC90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4BB6510-BF9C-4FBD-A7C1-ECBB3A1CAF2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AA40315-FDEB-49F8-860E-AA8C755ED7B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1D906A8-15B8-47E8-8DB3-A31F3776177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24CE885-A49B-4E70-A60F-BB84B7441E4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20B91AF-3E8A-488D-A118-1D7DA8EA21B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4237FF-8B89-4FFB-926F-987677EC211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F4819BB-9627-40AB-8381-4B8D3F1036E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7B146C6-8AD3-4B90-8D89-4AEF440786E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046C1F2-C43E-4847-8D01-13F07009AAC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9C97557-8520-48D6-9EC5-D7A3636F297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30B035B-8349-4F95-9D37-B9B5784D82C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19FFB9D-BC28-4A24-BF06-D1BAA6E21D3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3A3492A-BC7A-4D3E-BD0E-25048B6B974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614AA5C-B4E6-4397-911E-FBD157762D8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A2CC357-A7B3-4C99-9E19-EB3EA0B253E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7309F58-6BDD-49E2-8257-0E9010A3A19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00F00A4-81D4-4A79-9D84-6485389800F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と同等である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、施設の維持管理を適切に進めて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E2D7573-045C-47A7-87E9-6151A5A56DD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BA2688-949C-4685-8076-658760C6B85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87D98CA-6975-4C88-ABAD-77B31A137FA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321809B-FE0A-479F-BB88-A517B2F0FE5A}"/>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0C94F13-820C-4A87-8EAF-B9AF2C877D7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4FE31A9-F76C-4621-B33E-089B338D646A}"/>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54D722D-26CD-4C68-9D2F-954AE879455E}"/>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7B948C4-6A94-4997-872A-D35E792312E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90F163A-D7D6-4FD7-8D0F-AB03105FD1A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CE4B5EB-56DB-416D-9635-145F583B15CD}"/>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8E246AD-2943-4E39-98AE-20170CFACBD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5B76A6A-3A8F-4D91-B669-2824795A87F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3D87857-6A6D-415A-AD53-210C3715FBD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4CA18AB-1459-4AEB-A1B4-96E98134815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DD76C18-0352-439A-B075-3249D6C7553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084239E-782B-4458-9BD2-179746CE8A6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07F62D05-BA35-4DB9-9B65-4604E7BD627E}"/>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F7793D2E-C37F-42F7-8710-3C84EB7816D4}"/>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9AE5B9DC-BF6A-49C6-B5DA-803C691C0DCF}"/>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502252C6-4B41-4838-9FF0-977FF86DD861}"/>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BAB6D885-D8F1-4E1D-9F55-34DB73218A20}"/>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a:extLst>
            <a:ext uri="{FF2B5EF4-FFF2-40B4-BE49-F238E27FC236}">
              <a16:creationId xmlns:a16="http://schemas.microsoft.com/office/drawing/2014/main" id="{6654ADBE-1933-46C6-B216-E14199AC7CD7}"/>
            </a:ext>
          </a:extLst>
        </xdr:cNvPr>
        <xdr:cNvSpPr txBox="1"/>
      </xdr:nvSpPr>
      <xdr:spPr>
        <a:xfrm>
          <a:off x="4813300" y="506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E2DCBEFC-3A3C-4EA0-A4A7-1ACA1B87CD24}"/>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17B058EB-2963-40EA-8D42-BAC99EAD97C2}"/>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47B08FDD-2DC0-4A42-B1C2-2403A2F3F338}"/>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A4D5B25A-2E04-451C-8586-A293954174EA}"/>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a:extLst>
            <a:ext uri="{FF2B5EF4-FFF2-40B4-BE49-F238E27FC236}">
              <a16:creationId xmlns:a16="http://schemas.microsoft.com/office/drawing/2014/main" id="{3A6A0FA9-020E-4735-8C33-C7AD3628E4D6}"/>
            </a:ext>
          </a:extLst>
        </xdr:cNvPr>
        <xdr:cNvSpPr/>
      </xdr:nvSpPr>
      <xdr:spPr>
        <a:xfrm>
          <a:off x="1714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3D5D015-916A-42FA-8FB9-A8555A359EA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74236C-9548-464C-A59C-C6B58B108D3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B943E68-FE18-4993-AE9F-7500BFC5753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93F143-754D-4155-AD1F-7BD4E538321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3E09FA7-D88F-48DA-B76F-FADF6D64A1B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楕円 80">
          <a:extLst>
            <a:ext uri="{FF2B5EF4-FFF2-40B4-BE49-F238E27FC236}">
              <a16:creationId xmlns:a16="http://schemas.microsoft.com/office/drawing/2014/main" id="{BBEC1D91-7317-4BDA-BDCB-9FE4F5E03BE0}"/>
            </a:ext>
          </a:extLst>
        </xdr:cNvPr>
        <xdr:cNvSpPr/>
      </xdr:nvSpPr>
      <xdr:spPr>
        <a:xfrm>
          <a:off x="47117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52299</xdr:rowOff>
    </xdr:from>
    <xdr:ext cx="405111" cy="259045"/>
    <xdr:sp macro="" textlink="">
      <xdr:nvSpPr>
        <xdr:cNvPr id="82" name="有形固定資産減価償却率該当値テキスト">
          <a:extLst>
            <a:ext uri="{FF2B5EF4-FFF2-40B4-BE49-F238E27FC236}">
              <a16:creationId xmlns:a16="http://schemas.microsoft.com/office/drawing/2014/main" id="{4D5B1C36-6879-4654-BE2D-E0E300E97D0B}"/>
            </a:ext>
          </a:extLst>
        </xdr:cNvPr>
        <xdr:cNvSpPr txBox="1"/>
      </xdr:nvSpPr>
      <xdr:spPr>
        <a:xfrm>
          <a:off x="4813300" y="51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3" name="楕円 82">
          <a:extLst>
            <a:ext uri="{FF2B5EF4-FFF2-40B4-BE49-F238E27FC236}">
              <a16:creationId xmlns:a16="http://schemas.microsoft.com/office/drawing/2014/main" id="{770E1A05-74F2-4859-9809-42BB54972E53}"/>
            </a:ext>
          </a:extLst>
        </xdr:cNvPr>
        <xdr:cNvSpPr/>
      </xdr:nvSpPr>
      <xdr:spPr>
        <a:xfrm>
          <a:off x="4000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124672</xdr:rowOff>
    </xdr:to>
    <xdr:cxnSp macro="">
      <xdr:nvCxnSpPr>
        <xdr:cNvPr id="84" name="直線コネクタ 83">
          <a:extLst>
            <a:ext uri="{FF2B5EF4-FFF2-40B4-BE49-F238E27FC236}">
              <a16:creationId xmlns:a16="http://schemas.microsoft.com/office/drawing/2014/main" id="{553C0B69-FC84-430C-8FEB-A8DC18B28E1F}"/>
            </a:ext>
          </a:extLst>
        </xdr:cNvPr>
        <xdr:cNvCxnSpPr/>
      </xdr:nvCxnSpPr>
      <xdr:spPr>
        <a:xfrm>
          <a:off x="4051300" y="520700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a:extLst>
            <a:ext uri="{FF2B5EF4-FFF2-40B4-BE49-F238E27FC236}">
              <a16:creationId xmlns:a16="http://schemas.microsoft.com/office/drawing/2014/main" id="{5D1EF829-7F30-4CD2-B572-5F5A27E7B952}"/>
            </a:ext>
          </a:extLst>
        </xdr:cNvPr>
        <xdr:cNvSpPr/>
      </xdr:nvSpPr>
      <xdr:spPr>
        <a:xfrm>
          <a:off x="3238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77893</xdr:rowOff>
    </xdr:to>
    <xdr:cxnSp macro="">
      <xdr:nvCxnSpPr>
        <xdr:cNvPr id="86" name="直線コネクタ 85">
          <a:extLst>
            <a:ext uri="{FF2B5EF4-FFF2-40B4-BE49-F238E27FC236}">
              <a16:creationId xmlns:a16="http://schemas.microsoft.com/office/drawing/2014/main" id="{B7AD70D2-2DAD-4681-9FF1-4723CC4DC8A7}"/>
            </a:ext>
          </a:extLst>
        </xdr:cNvPr>
        <xdr:cNvCxnSpPr/>
      </xdr:nvCxnSpPr>
      <xdr:spPr>
        <a:xfrm flipV="1">
          <a:off x="3289300" y="520700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7" name="楕円 86">
          <a:extLst>
            <a:ext uri="{FF2B5EF4-FFF2-40B4-BE49-F238E27FC236}">
              <a16:creationId xmlns:a16="http://schemas.microsoft.com/office/drawing/2014/main" id="{81F41F86-F524-4001-80E5-839DB745358E}"/>
            </a:ext>
          </a:extLst>
        </xdr:cNvPr>
        <xdr:cNvSpPr/>
      </xdr:nvSpPr>
      <xdr:spPr>
        <a:xfrm>
          <a:off x="2476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77893</xdr:rowOff>
    </xdr:to>
    <xdr:cxnSp macro="">
      <xdr:nvCxnSpPr>
        <xdr:cNvPr id="88" name="直線コネクタ 87">
          <a:extLst>
            <a:ext uri="{FF2B5EF4-FFF2-40B4-BE49-F238E27FC236}">
              <a16:creationId xmlns:a16="http://schemas.microsoft.com/office/drawing/2014/main" id="{422984C1-3AA1-49CF-928C-6E633EFF8747}"/>
            </a:ext>
          </a:extLst>
        </xdr:cNvPr>
        <xdr:cNvCxnSpPr/>
      </xdr:nvCxnSpPr>
      <xdr:spPr>
        <a:xfrm>
          <a:off x="2527300" y="5109845"/>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9" name="n_1aveValue有形固定資産減価償却率">
          <a:extLst>
            <a:ext uri="{FF2B5EF4-FFF2-40B4-BE49-F238E27FC236}">
              <a16:creationId xmlns:a16="http://schemas.microsoft.com/office/drawing/2014/main" id="{CEE9EF2F-2C76-4A0D-87A4-4266A7F7836F}"/>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0" name="n_2aveValue有形固定資産減価償却率">
          <a:extLst>
            <a:ext uri="{FF2B5EF4-FFF2-40B4-BE49-F238E27FC236}">
              <a16:creationId xmlns:a16="http://schemas.microsoft.com/office/drawing/2014/main" id="{6B2B1B58-EAA1-4BF7-9C38-8CB63D2CDE07}"/>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1" name="n_3aveValue有形固定資産減価償却率">
          <a:extLst>
            <a:ext uri="{FF2B5EF4-FFF2-40B4-BE49-F238E27FC236}">
              <a16:creationId xmlns:a16="http://schemas.microsoft.com/office/drawing/2014/main" id="{4B3857BA-C8C4-4D00-81C5-0E063CFD1582}"/>
            </a:ext>
          </a:extLst>
        </xdr:cNvPr>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81720</xdr:rowOff>
    </xdr:from>
    <xdr:ext cx="405111" cy="259045"/>
    <xdr:sp macro="" textlink="">
      <xdr:nvSpPr>
        <xdr:cNvPr id="92" name="n_4aveValue有形固定資産減価償却率">
          <a:extLst>
            <a:ext uri="{FF2B5EF4-FFF2-40B4-BE49-F238E27FC236}">
              <a16:creationId xmlns:a16="http://schemas.microsoft.com/office/drawing/2014/main" id="{8D81C097-17EE-43DC-8FE1-750B8B75EE27}"/>
            </a:ext>
          </a:extLst>
        </xdr:cNvPr>
        <xdr:cNvSpPr txBox="1"/>
      </xdr:nvSpPr>
      <xdr:spPr>
        <a:xfrm>
          <a:off x="1562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3" name="n_1mainValue有形固定資産減価償却率">
          <a:extLst>
            <a:ext uri="{FF2B5EF4-FFF2-40B4-BE49-F238E27FC236}">
              <a16:creationId xmlns:a16="http://schemas.microsoft.com/office/drawing/2014/main" id="{B272D49E-CD2C-404B-8286-8914FB490692}"/>
            </a:ext>
          </a:extLst>
        </xdr:cNvPr>
        <xdr:cNvSpPr txBox="1"/>
      </xdr:nvSpPr>
      <xdr:spPr>
        <a:xfrm>
          <a:off x="38360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4" name="n_2mainValue有形固定資産減価償却率">
          <a:extLst>
            <a:ext uri="{FF2B5EF4-FFF2-40B4-BE49-F238E27FC236}">
              <a16:creationId xmlns:a16="http://schemas.microsoft.com/office/drawing/2014/main" id="{035605D7-2047-44ED-BD05-D289A427DAAD}"/>
            </a:ext>
          </a:extLst>
        </xdr:cNvPr>
        <xdr:cNvSpPr txBox="1"/>
      </xdr:nvSpPr>
      <xdr:spPr>
        <a:xfrm>
          <a:off x="3086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5" name="n_3mainValue有形固定資産減価償却率">
          <a:extLst>
            <a:ext uri="{FF2B5EF4-FFF2-40B4-BE49-F238E27FC236}">
              <a16:creationId xmlns:a16="http://schemas.microsoft.com/office/drawing/2014/main" id="{45E6537A-63F2-480E-BF3F-4A1DEBD98671}"/>
            </a:ext>
          </a:extLst>
        </xdr:cNvPr>
        <xdr:cNvSpPr txBox="1"/>
      </xdr:nvSpPr>
      <xdr:spPr>
        <a:xfrm>
          <a:off x="2324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B7509F62-8E28-44E7-B11C-CC8F66B8DDB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70A62C8-4A90-4523-A325-1F43478CB8B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31FF74AF-085E-4295-874D-2A006D78EAB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27667AD9-14A6-49C3-85D3-3FB2546E97F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F15CCAF-28A6-4518-8D3A-61851B2791E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4D38F2F-7EC6-40A7-9FB3-77ED7C1156A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CEA7DB30-C826-4CF4-B4B7-6776B9ABCBE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F95674EC-88F7-4686-BBD3-0C578559A7A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CC3AD32-5361-41EA-B5CF-3EB33383764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73E25860-37FC-4961-B599-B9D0E2E2D83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3F73131-5EFD-4754-974F-0F3EAC70BD5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55FD8E6-D4F4-4E04-9297-0155775FD44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978AE8A3-51A8-460D-8E6F-32B88CC4C0A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の新規発行額の抑制による地方債残高の減少に伴い、将来負担額は減少傾向にある。一方で、関係する一部事務組合が多いことから、類似団体と比べて補助費が高い水準で推移している。この影響により債務償還可能年数も類似団体と比べて長くなっていると推察される。一部事務組合の在り方を検証するとともに、同じく高い水準である人件費の削減と並行して、補助費の削減に努めていく。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8F987184-8917-4C6F-9720-CD7C8D8E2F1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D5B6D120-806C-4A0D-B157-C54FE8F23BD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B40B812A-437F-4757-9860-BBE93A38080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7F24374B-F2CA-4FEA-BF90-89ED8AD71374}"/>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a:extLst>
            <a:ext uri="{FF2B5EF4-FFF2-40B4-BE49-F238E27FC236}">
              <a16:creationId xmlns:a16="http://schemas.microsoft.com/office/drawing/2014/main" id="{270DFC96-573B-4AB9-BC16-36E71E6275FA}"/>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D7C38E34-1D91-46D7-ADD7-2E9EE48097F5}"/>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a:extLst>
            <a:ext uri="{FF2B5EF4-FFF2-40B4-BE49-F238E27FC236}">
              <a16:creationId xmlns:a16="http://schemas.microsoft.com/office/drawing/2014/main" id="{AB484DC6-F211-4E7F-8363-5ABF6A4956F9}"/>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A5616093-C012-48B2-B886-6324A8FDC3D8}"/>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a:extLst>
            <a:ext uri="{FF2B5EF4-FFF2-40B4-BE49-F238E27FC236}">
              <a16:creationId xmlns:a16="http://schemas.microsoft.com/office/drawing/2014/main" id="{3BF68141-929B-4D76-AD05-D217378E325E}"/>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0C0B8934-8EA5-4EB4-ACED-5E78661EABDD}"/>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a:extLst>
            <a:ext uri="{FF2B5EF4-FFF2-40B4-BE49-F238E27FC236}">
              <a16:creationId xmlns:a16="http://schemas.microsoft.com/office/drawing/2014/main" id="{F5A2E170-92AD-402E-994A-B1C55B6D62F1}"/>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E7E564DA-9E9C-4318-9758-4C69108BB1D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DD7A8CA9-3CCD-4C46-B33F-6114CFB6AA6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a:extLst>
            <a:ext uri="{FF2B5EF4-FFF2-40B4-BE49-F238E27FC236}">
              <a16:creationId xmlns:a16="http://schemas.microsoft.com/office/drawing/2014/main" id="{03AFA4FE-5AD9-41EE-A373-2EA70879499D}"/>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a:extLst>
            <a:ext uri="{FF2B5EF4-FFF2-40B4-BE49-F238E27FC236}">
              <a16:creationId xmlns:a16="http://schemas.microsoft.com/office/drawing/2014/main" id="{A96BF25D-8420-4931-A1D2-E1B1837DF84C}"/>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a:extLst>
            <a:ext uri="{FF2B5EF4-FFF2-40B4-BE49-F238E27FC236}">
              <a16:creationId xmlns:a16="http://schemas.microsoft.com/office/drawing/2014/main" id="{7E9F3E06-FCFC-4B16-BA69-22C2C2FE2E86}"/>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a:extLst>
            <a:ext uri="{FF2B5EF4-FFF2-40B4-BE49-F238E27FC236}">
              <a16:creationId xmlns:a16="http://schemas.microsoft.com/office/drawing/2014/main" id="{6ABE3BDF-7978-4002-B845-7EDE643BA107}"/>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a:extLst>
            <a:ext uri="{FF2B5EF4-FFF2-40B4-BE49-F238E27FC236}">
              <a16:creationId xmlns:a16="http://schemas.microsoft.com/office/drawing/2014/main" id="{C603B284-25BF-4114-96C6-921C8B15BF3F}"/>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7" name="債務償還比率平均値テキスト">
          <a:extLst>
            <a:ext uri="{FF2B5EF4-FFF2-40B4-BE49-F238E27FC236}">
              <a16:creationId xmlns:a16="http://schemas.microsoft.com/office/drawing/2014/main" id="{13807A32-E91B-470B-9561-E26402F3960B}"/>
            </a:ext>
          </a:extLst>
        </xdr:cNvPr>
        <xdr:cNvSpPr txBox="1"/>
      </xdr:nvSpPr>
      <xdr:spPr>
        <a:xfrm>
          <a:off x="14846300" y="492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a:extLst>
            <a:ext uri="{FF2B5EF4-FFF2-40B4-BE49-F238E27FC236}">
              <a16:creationId xmlns:a16="http://schemas.microsoft.com/office/drawing/2014/main" id="{31539761-A8AB-4FB0-8F1C-6FEE0FF41625}"/>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a:extLst>
            <a:ext uri="{FF2B5EF4-FFF2-40B4-BE49-F238E27FC236}">
              <a16:creationId xmlns:a16="http://schemas.microsoft.com/office/drawing/2014/main" id="{60BBBB7A-825C-46D4-8B7F-3C8CD8D6DE84}"/>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a:extLst>
            <a:ext uri="{FF2B5EF4-FFF2-40B4-BE49-F238E27FC236}">
              <a16:creationId xmlns:a16="http://schemas.microsoft.com/office/drawing/2014/main" id="{91CBBDB1-63F6-47BD-9B9D-5038CC119C9A}"/>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a:extLst>
            <a:ext uri="{FF2B5EF4-FFF2-40B4-BE49-F238E27FC236}">
              <a16:creationId xmlns:a16="http://schemas.microsoft.com/office/drawing/2014/main" id="{8369C7EE-7DD3-4A59-9FF4-0639AC2A0F8D}"/>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32" name="フローチャート: 判断 131">
          <a:extLst>
            <a:ext uri="{FF2B5EF4-FFF2-40B4-BE49-F238E27FC236}">
              <a16:creationId xmlns:a16="http://schemas.microsoft.com/office/drawing/2014/main" id="{4C38A60E-90E8-46AE-B35E-9B0D8E8DB941}"/>
            </a:ext>
          </a:extLst>
        </xdr:cNvPr>
        <xdr:cNvSpPr/>
      </xdr:nvSpPr>
      <xdr:spPr>
        <a:xfrm>
          <a:off x="11747500" y="504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CB997C2-B0F5-4C9D-A27F-DC2605472EE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392C052-8D40-4109-8E46-8CBE977C50C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8092235-3640-4939-AD2B-C2132332167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9767687-F4C1-452A-9A25-E9D1C19B092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0FF9557-9B44-4259-B355-55ECF9B5455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146065</xdr:rowOff>
    </xdr:from>
    <xdr:to>
      <xdr:col>76</xdr:col>
      <xdr:colOff>73025</xdr:colOff>
      <xdr:row>30</xdr:row>
      <xdr:rowOff>76215</xdr:rowOff>
    </xdr:to>
    <xdr:sp macro="" textlink="">
      <xdr:nvSpPr>
        <xdr:cNvPr id="138" name="楕円 137">
          <a:extLst>
            <a:ext uri="{FF2B5EF4-FFF2-40B4-BE49-F238E27FC236}">
              <a16:creationId xmlns:a16="http://schemas.microsoft.com/office/drawing/2014/main" id="{E0E114E5-7C17-46EF-9AF1-F72A8E3B6BBB}"/>
            </a:ext>
          </a:extLst>
        </xdr:cNvPr>
        <xdr:cNvSpPr/>
      </xdr:nvSpPr>
      <xdr:spPr>
        <a:xfrm>
          <a:off x="14744700" y="51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124492</xdr:rowOff>
    </xdr:from>
    <xdr:ext cx="469744" cy="259045"/>
    <xdr:sp macro="" textlink="">
      <xdr:nvSpPr>
        <xdr:cNvPr id="139" name="債務償還比率該当値テキスト">
          <a:extLst>
            <a:ext uri="{FF2B5EF4-FFF2-40B4-BE49-F238E27FC236}">
              <a16:creationId xmlns:a16="http://schemas.microsoft.com/office/drawing/2014/main" id="{92E576ED-09EC-4085-93B8-B5091B8E5451}"/>
            </a:ext>
          </a:extLst>
        </xdr:cNvPr>
        <xdr:cNvSpPr txBox="1"/>
      </xdr:nvSpPr>
      <xdr:spPr>
        <a:xfrm>
          <a:off x="14846300" y="50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169296</xdr:rowOff>
    </xdr:from>
    <xdr:to>
      <xdr:col>72</xdr:col>
      <xdr:colOff>123825</xdr:colOff>
      <xdr:row>30</xdr:row>
      <xdr:rowOff>99446</xdr:rowOff>
    </xdr:to>
    <xdr:sp macro="" textlink="">
      <xdr:nvSpPr>
        <xdr:cNvPr id="140" name="楕円 139">
          <a:extLst>
            <a:ext uri="{FF2B5EF4-FFF2-40B4-BE49-F238E27FC236}">
              <a16:creationId xmlns:a16="http://schemas.microsoft.com/office/drawing/2014/main" id="{6C8DDD80-F2B3-4866-93DA-2084D4DECAB6}"/>
            </a:ext>
          </a:extLst>
        </xdr:cNvPr>
        <xdr:cNvSpPr/>
      </xdr:nvSpPr>
      <xdr:spPr>
        <a:xfrm>
          <a:off x="14033500" y="51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25415</xdr:rowOff>
    </xdr:from>
    <xdr:to>
      <xdr:col>76</xdr:col>
      <xdr:colOff>22225</xdr:colOff>
      <xdr:row>30</xdr:row>
      <xdr:rowOff>48646</xdr:rowOff>
    </xdr:to>
    <xdr:cxnSp macro="">
      <xdr:nvCxnSpPr>
        <xdr:cNvPr id="141" name="直線コネクタ 140">
          <a:extLst>
            <a:ext uri="{FF2B5EF4-FFF2-40B4-BE49-F238E27FC236}">
              <a16:creationId xmlns:a16="http://schemas.microsoft.com/office/drawing/2014/main" id="{D9638D16-4117-442A-B2A8-82911C4DAF05}"/>
            </a:ext>
          </a:extLst>
        </xdr:cNvPr>
        <xdr:cNvCxnSpPr/>
      </xdr:nvCxnSpPr>
      <xdr:spPr>
        <a:xfrm flipV="1">
          <a:off x="14084300" y="5168915"/>
          <a:ext cx="711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34808</xdr:rowOff>
    </xdr:from>
    <xdr:to>
      <xdr:col>68</xdr:col>
      <xdr:colOff>123825</xdr:colOff>
      <xdr:row>30</xdr:row>
      <xdr:rowOff>136408</xdr:rowOff>
    </xdr:to>
    <xdr:sp macro="" textlink="">
      <xdr:nvSpPr>
        <xdr:cNvPr id="142" name="楕円 141">
          <a:extLst>
            <a:ext uri="{FF2B5EF4-FFF2-40B4-BE49-F238E27FC236}">
              <a16:creationId xmlns:a16="http://schemas.microsoft.com/office/drawing/2014/main" id="{49688B15-8414-436B-9F06-2B7EFE641ABF}"/>
            </a:ext>
          </a:extLst>
        </xdr:cNvPr>
        <xdr:cNvSpPr/>
      </xdr:nvSpPr>
      <xdr:spPr>
        <a:xfrm>
          <a:off x="13271500" y="51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48646</xdr:rowOff>
    </xdr:from>
    <xdr:to>
      <xdr:col>72</xdr:col>
      <xdr:colOff>73025</xdr:colOff>
      <xdr:row>30</xdr:row>
      <xdr:rowOff>85608</xdr:rowOff>
    </xdr:to>
    <xdr:cxnSp macro="">
      <xdr:nvCxnSpPr>
        <xdr:cNvPr id="143" name="直線コネクタ 142">
          <a:extLst>
            <a:ext uri="{FF2B5EF4-FFF2-40B4-BE49-F238E27FC236}">
              <a16:creationId xmlns:a16="http://schemas.microsoft.com/office/drawing/2014/main" id="{ADBC33F4-36A4-43E4-9B80-DE551BBA8471}"/>
            </a:ext>
          </a:extLst>
        </xdr:cNvPr>
        <xdr:cNvCxnSpPr/>
      </xdr:nvCxnSpPr>
      <xdr:spPr>
        <a:xfrm flipV="1">
          <a:off x="13322300" y="5192146"/>
          <a:ext cx="762000" cy="3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127386</xdr:rowOff>
    </xdr:from>
    <xdr:to>
      <xdr:col>64</xdr:col>
      <xdr:colOff>123825</xdr:colOff>
      <xdr:row>31</xdr:row>
      <xdr:rowOff>57536</xdr:rowOff>
    </xdr:to>
    <xdr:sp macro="" textlink="">
      <xdr:nvSpPr>
        <xdr:cNvPr id="144" name="楕円 143">
          <a:extLst>
            <a:ext uri="{FF2B5EF4-FFF2-40B4-BE49-F238E27FC236}">
              <a16:creationId xmlns:a16="http://schemas.microsoft.com/office/drawing/2014/main" id="{2D12204B-5CBF-44B8-B11B-9D65A28741F6}"/>
            </a:ext>
          </a:extLst>
        </xdr:cNvPr>
        <xdr:cNvSpPr/>
      </xdr:nvSpPr>
      <xdr:spPr>
        <a:xfrm>
          <a:off x="12509500" y="52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85608</xdr:rowOff>
    </xdr:from>
    <xdr:to>
      <xdr:col>68</xdr:col>
      <xdr:colOff>73025</xdr:colOff>
      <xdr:row>31</xdr:row>
      <xdr:rowOff>6736</xdr:rowOff>
    </xdr:to>
    <xdr:cxnSp macro="">
      <xdr:nvCxnSpPr>
        <xdr:cNvPr id="145" name="直線コネクタ 144">
          <a:extLst>
            <a:ext uri="{FF2B5EF4-FFF2-40B4-BE49-F238E27FC236}">
              <a16:creationId xmlns:a16="http://schemas.microsoft.com/office/drawing/2014/main" id="{A3888758-3406-4615-9C34-0A53A4F8BC6B}"/>
            </a:ext>
          </a:extLst>
        </xdr:cNvPr>
        <xdr:cNvCxnSpPr/>
      </xdr:nvCxnSpPr>
      <xdr:spPr>
        <a:xfrm flipV="1">
          <a:off x="12560300" y="5229108"/>
          <a:ext cx="7620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16932</xdr:rowOff>
    </xdr:from>
    <xdr:to>
      <xdr:col>60</xdr:col>
      <xdr:colOff>123825</xdr:colOff>
      <xdr:row>30</xdr:row>
      <xdr:rowOff>118532</xdr:rowOff>
    </xdr:to>
    <xdr:sp macro="" textlink="">
      <xdr:nvSpPr>
        <xdr:cNvPr id="146" name="楕円 145">
          <a:extLst>
            <a:ext uri="{FF2B5EF4-FFF2-40B4-BE49-F238E27FC236}">
              <a16:creationId xmlns:a16="http://schemas.microsoft.com/office/drawing/2014/main" id="{8881432B-7935-40F3-B618-B46F1E45DB28}"/>
            </a:ext>
          </a:extLst>
        </xdr:cNvPr>
        <xdr:cNvSpPr/>
      </xdr:nvSpPr>
      <xdr:spPr>
        <a:xfrm>
          <a:off x="11747500" y="51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67732</xdr:rowOff>
    </xdr:from>
    <xdr:to>
      <xdr:col>64</xdr:col>
      <xdr:colOff>73025</xdr:colOff>
      <xdr:row>31</xdr:row>
      <xdr:rowOff>6736</xdr:rowOff>
    </xdr:to>
    <xdr:cxnSp macro="">
      <xdr:nvCxnSpPr>
        <xdr:cNvPr id="147" name="直線コネクタ 146">
          <a:extLst>
            <a:ext uri="{FF2B5EF4-FFF2-40B4-BE49-F238E27FC236}">
              <a16:creationId xmlns:a16="http://schemas.microsoft.com/office/drawing/2014/main" id="{D603406C-0987-4014-B373-200C30661A48}"/>
            </a:ext>
          </a:extLst>
        </xdr:cNvPr>
        <xdr:cNvCxnSpPr/>
      </xdr:nvCxnSpPr>
      <xdr:spPr>
        <a:xfrm>
          <a:off x="11798300" y="5211232"/>
          <a:ext cx="762000" cy="1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8" name="n_1aveValue債務償還比率">
          <a:extLst>
            <a:ext uri="{FF2B5EF4-FFF2-40B4-BE49-F238E27FC236}">
              <a16:creationId xmlns:a16="http://schemas.microsoft.com/office/drawing/2014/main" id="{DA653101-9512-4219-89E3-8F4F6ECDB6FA}"/>
            </a:ext>
          </a:extLst>
        </xdr:cNvPr>
        <xdr:cNvSpPr txBox="1"/>
      </xdr:nvSpPr>
      <xdr:spPr>
        <a:xfrm>
          <a:off x="138367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9" name="n_2aveValue債務償還比率">
          <a:extLst>
            <a:ext uri="{FF2B5EF4-FFF2-40B4-BE49-F238E27FC236}">
              <a16:creationId xmlns:a16="http://schemas.microsoft.com/office/drawing/2014/main" id="{C281D765-5897-4CBD-80B3-7C52AD1CFA96}"/>
            </a:ext>
          </a:extLst>
        </xdr:cNvPr>
        <xdr:cNvSpPr txBox="1"/>
      </xdr:nvSpPr>
      <xdr:spPr>
        <a:xfrm>
          <a:off x="13087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0" name="n_3aveValue債務償還比率">
          <a:extLst>
            <a:ext uri="{FF2B5EF4-FFF2-40B4-BE49-F238E27FC236}">
              <a16:creationId xmlns:a16="http://schemas.microsoft.com/office/drawing/2014/main" id="{AC89DE66-99AD-48AE-B2F2-F9117464C51A}"/>
            </a:ext>
          </a:extLst>
        </xdr:cNvPr>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16746</xdr:rowOff>
    </xdr:from>
    <xdr:ext cx="469744" cy="259045"/>
    <xdr:sp macro="" textlink="">
      <xdr:nvSpPr>
        <xdr:cNvPr id="151" name="n_4aveValue債務償還比率">
          <a:extLst>
            <a:ext uri="{FF2B5EF4-FFF2-40B4-BE49-F238E27FC236}">
              <a16:creationId xmlns:a16="http://schemas.microsoft.com/office/drawing/2014/main" id="{32DC20DB-6CC6-4B40-8A08-F11141CF269D}"/>
            </a:ext>
          </a:extLst>
        </xdr:cNvPr>
        <xdr:cNvSpPr txBox="1"/>
      </xdr:nvSpPr>
      <xdr:spPr>
        <a:xfrm>
          <a:off x="11563427" y="48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90573</xdr:rowOff>
    </xdr:from>
    <xdr:ext cx="469744" cy="259045"/>
    <xdr:sp macro="" textlink="">
      <xdr:nvSpPr>
        <xdr:cNvPr id="152" name="n_1mainValue債務償還比率">
          <a:extLst>
            <a:ext uri="{FF2B5EF4-FFF2-40B4-BE49-F238E27FC236}">
              <a16:creationId xmlns:a16="http://schemas.microsoft.com/office/drawing/2014/main" id="{7A6652F9-6068-47BF-A4C3-FC1534774F0E}"/>
            </a:ext>
          </a:extLst>
        </xdr:cNvPr>
        <xdr:cNvSpPr txBox="1"/>
      </xdr:nvSpPr>
      <xdr:spPr>
        <a:xfrm>
          <a:off x="13836727" y="523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127535</xdr:rowOff>
    </xdr:from>
    <xdr:ext cx="469744" cy="259045"/>
    <xdr:sp macro="" textlink="">
      <xdr:nvSpPr>
        <xdr:cNvPr id="153" name="n_2mainValue債務償還比率">
          <a:extLst>
            <a:ext uri="{FF2B5EF4-FFF2-40B4-BE49-F238E27FC236}">
              <a16:creationId xmlns:a16="http://schemas.microsoft.com/office/drawing/2014/main" id="{9A7EEDA5-D93D-4621-A36E-F6DB853BC0AB}"/>
            </a:ext>
          </a:extLst>
        </xdr:cNvPr>
        <xdr:cNvSpPr txBox="1"/>
      </xdr:nvSpPr>
      <xdr:spPr>
        <a:xfrm>
          <a:off x="13087427" y="52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48663</xdr:rowOff>
    </xdr:from>
    <xdr:ext cx="469744" cy="259045"/>
    <xdr:sp macro="" textlink="">
      <xdr:nvSpPr>
        <xdr:cNvPr id="154" name="n_3mainValue債務償還比率">
          <a:extLst>
            <a:ext uri="{FF2B5EF4-FFF2-40B4-BE49-F238E27FC236}">
              <a16:creationId xmlns:a16="http://schemas.microsoft.com/office/drawing/2014/main" id="{2D95167A-D988-4AD3-91E0-BE0ACF51CA27}"/>
            </a:ext>
          </a:extLst>
        </xdr:cNvPr>
        <xdr:cNvSpPr txBox="1"/>
      </xdr:nvSpPr>
      <xdr:spPr>
        <a:xfrm>
          <a:off x="12325427" y="53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109659</xdr:rowOff>
    </xdr:from>
    <xdr:ext cx="469744" cy="259045"/>
    <xdr:sp macro="" textlink="">
      <xdr:nvSpPr>
        <xdr:cNvPr id="155" name="n_4mainValue債務償還比率">
          <a:extLst>
            <a:ext uri="{FF2B5EF4-FFF2-40B4-BE49-F238E27FC236}">
              <a16:creationId xmlns:a16="http://schemas.microsoft.com/office/drawing/2014/main" id="{963040AF-BB3E-4FAF-A073-12EC99FACA02}"/>
            </a:ext>
          </a:extLst>
        </xdr:cNvPr>
        <xdr:cNvSpPr txBox="1"/>
      </xdr:nvSpPr>
      <xdr:spPr>
        <a:xfrm>
          <a:off x="11563427" y="52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229B1C5C-ABE9-4164-AEBA-049131578AC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DE83B574-A2C5-401A-88B0-DB5E4098053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F4633979-6E51-4FEE-BD20-722389A869D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8A427D6D-7E6A-467C-8065-D6106ECEE9C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59F9A436-5668-4C1B-905A-16C0D2555C0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415E894F-C5BF-42F2-81EA-D65E3A8CC4F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C42C77-D0F3-49CC-A54C-0BDB0BC456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D743E4-4E8A-49F0-8474-1B15C98DE5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C4DB77-29BC-403C-B02D-707FCA397C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7149B2-3A8A-4A1F-91A8-D48DDB4B2C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07DB79-AC5F-436B-B6B2-78979844D4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B5B8BD-2FA3-4340-BF6C-8DECA52056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F596E2-0172-4487-95B1-33CC11E24D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831969-AFB7-456D-B49B-073FF1B7C1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C12EA4-2661-413E-B1A9-F82BAA084C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15D00C-54F2-485A-8B2F-A5B52C1A68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EBDA55-ECD3-4A9D-AB02-1589B9B45F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586191-84E4-49A8-AFAE-D5AD054BBA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595883-25E6-49CE-A0BA-69F920202B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E55A6B-A034-4357-B119-05FB55FADD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A93CCE-9EA6-44D4-830F-DC3E60BE07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0697FD-8C7A-45C5-B64A-61C1349F20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6067E1-C656-4AC7-900F-3E10EA4CC3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9BBEEE-BF98-48DD-8AAF-268420BE3E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8651DE-AB09-45DC-AC02-95F19456DC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B3A217-5EE7-4FCB-939D-351B07D5D0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5C0E26-6625-4BA3-A374-BF55F95AC7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9EA18EF-7E50-4278-BD24-5EB97D0DD4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2BA4454-C58E-4B2F-A3B9-C8090E823A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87B4CB-9C22-4374-BA25-50D15BC541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F8FA77-B669-4266-A649-BE8794E1E8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5D1A58-C786-4181-8078-D39103B0F5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4232F4-95D1-435E-AFC7-BDC044427A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0A9D33-7C6D-4CD2-BE94-312CA510C2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33C0BA-0837-4EBF-B2DC-3ED3FD41C0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A13D90-AC59-4FCA-99B0-818B679842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5037DE-7362-4918-AE1E-1C1227B2F9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372FCD-C317-4F77-BF8E-284078C4C5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272081-1D1F-4EFE-B4AF-B06742D5C0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67C896-5E8B-4DF2-BCC4-D1B106EAFE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2F1265-D999-4121-AFE1-D50B857F3B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15EF15-B8A2-4AA7-8276-281BD09348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E5D6BD-EF0E-42A4-A25B-0A664F75F5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9EE1FF-6A82-4CD3-8E0C-36D14CB9F8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542490-B3CA-4468-AD78-BFC36F0886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BD65B8-6A19-4745-B4B9-2A53787F65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B57B57-1F98-42BB-AC0A-A010A54238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AFC5B4-3099-461C-A5A0-376C10CCB0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311771-0899-4442-88F7-F2CB4A8A78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6939774-A663-4FB6-9243-69CFFFD7CD5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085967F-13C2-4226-AB88-32C0C01EB9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EFD045A-2CBE-4858-85C5-5D456DC21D2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6BDF94C-B1B7-40BC-9C9C-B98A590DF4C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DE849A1-77FD-4739-9178-0D0003E661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EB4C97B-10C2-4CD3-8051-28DB7A2B03F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D6A1CC3-02E5-4121-90C4-C776551A680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71E2DDE-3590-4206-AF53-CDD80D3BC0C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6E1A6F8-71FD-4745-A685-6ECB1F8CB43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09280C-C138-4DE8-B37E-A2629D76A3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590A123-B87A-48C8-B2F1-2B8E9A82D95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07581B0-7151-486C-80BC-CA9ECD727D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F8B5F9B6-AB2C-4137-BC65-11C17B8E0EB6}"/>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653A93A3-ADE1-47CB-85B4-8B483BBF9952}"/>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D85C5AB1-C86C-448A-B9A5-C0A9BA1BE2E3}"/>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E2337592-4C4A-4866-A82C-3F658B49E65B}"/>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A5D1D9B5-BC50-4102-B12E-8BCF368B511E}"/>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70F8C2E9-7B81-4139-959C-E3AC8FB5A10A}"/>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7467DC35-F800-4F43-A705-7DFD48E84B01}"/>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25E1E45-933D-4641-8B49-A4D73519BF07}"/>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4DD1692B-545C-4FB1-945A-971E573A8537}"/>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DBEAF4F8-02AF-48B5-8234-38A8C15191DB}"/>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a:extLst>
            <a:ext uri="{FF2B5EF4-FFF2-40B4-BE49-F238E27FC236}">
              <a16:creationId xmlns:a16="http://schemas.microsoft.com/office/drawing/2014/main" id="{01CB92A2-DC2A-43A0-A5C9-9950059BFA0E}"/>
            </a:ext>
          </a:extLst>
        </xdr:cNvPr>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C10822-0924-42B1-BD75-423F4807CD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926A55-AE5E-4D72-B002-D7F1412ACA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FC3AD4-E3AD-4CC7-ADA7-456DA3CD8C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AD7F62-7337-4B5F-8A9C-CCBBA5290D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012CDC-4A9D-41CE-AED6-D857004898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3" name="楕円 72">
          <a:extLst>
            <a:ext uri="{FF2B5EF4-FFF2-40B4-BE49-F238E27FC236}">
              <a16:creationId xmlns:a16="http://schemas.microsoft.com/office/drawing/2014/main" id="{5FA29890-CB54-4DDA-A082-031E79296047}"/>
            </a:ext>
          </a:extLst>
        </xdr:cNvPr>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7618452C-86D3-4B35-B020-CD36018FE5A7}"/>
            </a:ext>
          </a:extLst>
        </xdr:cNvPr>
        <xdr:cNvSpPr txBox="1"/>
      </xdr:nvSpPr>
      <xdr:spPr>
        <a:xfrm>
          <a:off x="4673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a:extLst>
            <a:ext uri="{FF2B5EF4-FFF2-40B4-BE49-F238E27FC236}">
              <a16:creationId xmlns:a16="http://schemas.microsoft.com/office/drawing/2014/main" id="{2C71A1D0-DAAB-4C2A-9550-EEA4D69E8712}"/>
            </a:ext>
          </a:extLst>
        </xdr:cNvPr>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36</xdr:row>
      <xdr:rowOff>169545</xdr:rowOff>
    </xdr:to>
    <xdr:cxnSp macro="">
      <xdr:nvCxnSpPr>
        <xdr:cNvPr id="76" name="直線コネクタ 75">
          <a:extLst>
            <a:ext uri="{FF2B5EF4-FFF2-40B4-BE49-F238E27FC236}">
              <a16:creationId xmlns:a16="http://schemas.microsoft.com/office/drawing/2014/main" id="{D8F1220E-C34E-49BD-9938-F2858D83BC84}"/>
            </a:ext>
          </a:extLst>
        </xdr:cNvPr>
        <xdr:cNvCxnSpPr/>
      </xdr:nvCxnSpPr>
      <xdr:spPr>
        <a:xfrm>
          <a:off x="3797300" y="63112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90170</xdr:rowOff>
    </xdr:from>
    <xdr:to>
      <xdr:col>15</xdr:col>
      <xdr:colOff>101600</xdr:colOff>
      <xdr:row>37</xdr:row>
      <xdr:rowOff>20320</xdr:rowOff>
    </xdr:to>
    <xdr:sp macro="" textlink="">
      <xdr:nvSpPr>
        <xdr:cNvPr id="77" name="楕円 76">
          <a:extLst>
            <a:ext uri="{FF2B5EF4-FFF2-40B4-BE49-F238E27FC236}">
              <a16:creationId xmlns:a16="http://schemas.microsoft.com/office/drawing/2014/main" id="{D4CCB73C-14E5-49C2-A7BA-EED586E6B8CC}"/>
            </a:ext>
          </a:extLst>
        </xdr:cNvPr>
        <xdr:cNvSpPr/>
      </xdr:nvSpPr>
      <xdr:spPr>
        <a:xfrm>
          <a:off x="2857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36</xdr:row>
      <xdr:rowOff>140970</xdr:rowOff>
    </xdr:to>
    <xdr:cxnSp macro="">
      <xdr:nvCxnSpPr>
        <xdr:cNvPr id="78" name="直線コネクタ 77">
          <a:extLst>
            <a:ext uri="{FF2B5EF4-FFF2-40B4-BE49-F238E27FC236}">
              <a16:creationId xmlns:a16="http://schemas.microsoft.com/office/drawing/2014/main" id="{3C5654E0-36B0-4159-86E9-A7DD8FA10EE1}"/>
            </a:ext>
          </a:extLst>
        </xdr:cNvPr>
        <xdr:cNvCxnSpPr/>
      </xdr:nvCxnSpPr>
      <xdr:spPr>
        <a:xfrm flipV="1">
          <a:off x="2908300" y="6311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9" name="楕円 78">
          <a:extLst>
            <a:ext uri="{FF2B5EF4-FFF2-40B4-BE49-F238E27FC236}">
              <a16:creationId xmlns:a16="http://schemas.microsoft.com/office/drawing/2014/main" id="{E045ADF6-E6CC-4A8A-9CD8-DCBEEE1083B9}"/>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140970</xdr:rowOff>
    </xdr:to>
    <xdr:cxnSp macro="">
      <xdr:nvCxnSpPr>
        <xdr:cNvPr id="80" name="直線コネクタ 79">
          <a:extLst>
            <a:ext uri="{FF2B5EF4-FFF2-40B4-BE49-F238E27FC236}">
              <a16:creationId xmlns:a16="http://schemas.microsoft.com/office/drawing/2014/main" id="{336C4777-17BC-493B-95E2-D9FF5423CB90}"/>
            </a:ext>
          </a:extLst>
        </xdr:cNvPr>
        <xdr:cNvCxnSpPr/>
      </xdr:nvCxnSpPr>
      <xdr:spPr>
        <a:xfrm>
          <a:off x="2019300" y="6248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a:extLst>
            <a:ext uri="{FF2B5EF4-FFF2-40B4-BE49-F238E27FC236}">
              <a16:creationId xmlns:a16="http://schemas.microsoft.com/office/drawing/2014/main" id="{6AC87A1E-2D2D-4224-BB66-AD13E7C796B9}"/>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a:extLst>
            <a:ext uri="{FF2B5EF4-FFF2-40B4-BE49-F238E27FC236}">
              <a16:creationId xmlns:a16="http://schemas.microsoft.com/office/drawing/2014/main" id="{C4FACC79-D227-4BCC-BC1E-43A9EA4ECF67}"/>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a:extLst>
            <a:ext uri="{FF2B5EF4-FFF2-40B4-BE49-F238E27FC236}">
              <a16:creationId xmlns:a16="http://schemas.microsoft.com/office/drawing/2014/main" id="{0C98E03B-FA17-4D44-8E75-4E7DBD5FB186}"/>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B9EE8536-38DD-41B6-A217-D07D06EE8B74}"/>
            </a:ext>
          </a:extLst>
        </xdr:cNvPr>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5" name="n_1mainValue【道路】&#10;有形固定資産減価償却率">
          <a:extLst>
            <a:ext uri="{FF2B5EF4-FFF2-40B4-BE49-F238E27FC236}">
              <a16:creationId xmlns:a16="http://schemas.microsoft.com/office/drawing/2014/main" id="{CB829A2B-F9CF-4E8E-8442-9B54F941FAE6}"/>
            </a:ext>
          </a:extLst>
        </xdr:cNvPr>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36847</xdr:rowOff>
    </xdr:from>
    <xdr:ext cx="405111" cy="259045"/>
    <xdr:sp macro="" textlink="">
      <xdr:nvSpPr>
        <xdr:cNvPr id="86" name="n_2mainValue【道路】&#10;有形固定資産減価償却率">
          <a:extLst>
            <a:ext uri="{FF2B5EF4-FFF2-40B4-BE49-F238E27FC236}">
              <a16:creationId xmlns:a16="http://schemas.microsoft.com/office/drawing/2014/main" id="{A9F09F6B-518B-4918-A0E2-622D899B29C9}"/>
            </a:ext>
          </a:extLst>
        </xdr:cNvPr>
        <xdr:cNvSpPr txBox="1"/>
      </xdr:nvSpPr>
      <xdr:spPr>
        <a:xfrm>
          <a:off x="2705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7" name="n_3mainValue【道路】&#10;有形固定資産減価償却率">
          <a:extLst>
            <a:ext uri="{FF2B5EF4-FFF2-40B4-BE49-F238E27FC236}">
              <a16:creationId xmlns:a16="http://schemas.microsoft.com/office/drawing/2014/main" id="{F8055704-4ADD-4E49-A9A9-868F0A09D8E5}"/>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774AF63-0990-4A99-A259-8733547402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8F13F91-216B-49CC-98FC-DC65D63D23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F561B49-6F9D-4655-A15E-A558DC327A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75E9A14-0011-47C6-8E7D-C3D0A209D4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518F3E6-6C45-4EE2-BC77-10789D73BA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9C794EEA-EF25-471D-B8AC-1CE9C393C3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95869F2-B91E-442B-BF30-7A468AF2E7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0FCFF74-8C13-4586-8FF1-EC862776151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4EB8418-BE90-48A9-8445-31D52272B2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209E0DC-F483-4C78-85E1-459BC1B09E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74A15D3A-5CC1-4634-B4B1-3D37D7D69E9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80DCC63A-370F-48B5-AACF-8395B775951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6B8F1AC-581E-4737-A56D-7E20A78967D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BDA68CA5-C3F8-40D7-B745-CD953365759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7541C03D-B723-490B-AB67-C481E676BE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E682AABC-0532-4EC3-BDF7-A3E7F34CFF46}"/>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D8663F8A-C941-4633-B6FA-16D0E49C4D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D0DB2710-16B3-402A-A87D-F8C8B0371E61}"/>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031A9DA-1FC0-47C5-8646-9903369791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8250D76-F39C-4A40-97B8-C2664E188C1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1298008-F481-4757-B911-05A804C429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67A15165-6AE1-4756-B00A-D9E0A24A1CFB}"/>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68CCE949-4EBC-4E7A-8103-CA0DB48E182F}"/>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EF7968F0-8768-49C4-9B40-C83FBEF5B824}"/>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20EB05E0-C8C9-43A4-9025-067A9444E4D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A6146AE1-F5DE-4BCE-9AFB-87F71B478D1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id="{60340E13-506E-4CC0-A518-936BF42DB2E5}"/>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556D811A-75C8-41AB-9E1B-CD756627C3DF}"/>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5DFE9377-EE58-4D43-9CF7-C0697EB0BE3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DCE0D0CD-4B54-47C2-B922-615745D8AB25}"/>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6CFE3464-8FC9-4E70-9A48-AD7A7A01578E}"/>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19" name="フローチャート: 判断 118">
          <a:extLst>
            <a:ext uri="{FF2B5EF4-FFF2-40B4-BE49-F238E27FC236}">
              <a16:creationId xmlns:a16="http://schemas.microsoft.com/office/drawing/2014/main" id="{95599DCC-3056-495F-B12A-8240FB45C272}"/>
            </a:ext>
          </a:extLst>
        </xdr:cNvPr>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A12A633-2167-499F-B195-6D07BF62C9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ADDCA23-7F84-4A11-9EBF-0EABC1F0E3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4EB1DD8-FB41-4661-880C-479FF93FCE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B139CED-CC0E-4730-96FE-AED3D6A8FB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A4F865A-77EA-4CE1-90F4-0276418ED52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43459</xdr:rowOff>
    </xdr:from>
    <xdr:to>
      <xdr:col>55</xdr:col>
      <xdr:colOff>50800</xdr:colOff>
      <xdr:row>41</xdr:row>
      <xdr:rowOff>145059</xdr:rowOff>
    </xdr:to>
    <xdr:sp macro="" textlink="">
      <xdr:nvSpPr>
        <xdr:cNvPr id="125" name="楕円 124">
          <a:extLst>
            <a:ext uri="{FF2B5EF4-FFF2-40B4-BE49-F238E27FC236}">
              <a16:creationId xmlns:a16="http://schemas.microsoft.com/office/drawing/2014/main" id="{84AE1472-A59F-4CF0-966A-9B555D55ED52}"/>
            </a:ext>
          </a:extLst>
        </xdr:cNvPr>
        <xdr:cNvSpPr/>
      </xdr:nvSpPr>
      <xdr:spPr>
        <a:xfrm>
          <a:off x="10426700" y="70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6" name="【道路】&#10;一人当たり延長該当値テキスト">
          <a:extLst>
            <a:ext uri="{FF2B5EF4-FFF2-40B4-BE49-F238E27FC236}">
              <a16:creationId xmlns:a16="http://schemas.microsoft.com/office/drawing/2014/main" id="{999804A2-55A0-4DE1-BA2D-6F163895844A}"/>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44176</xdr:rowOff>
    </xdr:from>
    <xdr:to>
      <xdr:col>50</xdr:col>
      <xdr:colOff>165100</xdr:colOff>
      <xdr:row>41</xdr:row>
      <xdr:rowOff>145776</xdr:rowOff>
    </xdr:to>
    <xdr:sp macro="" textlink="">
      <xdr:nvSpPr>
        <xdr:cNvPr id="127" name="楕円 126">
          <a:extLst>
            <a:ext uri="{FF2B5EF4-FFF2-40B4-BE49-F238E27FC236}">
              <a16:creationId xmlns:a16="http://schemas.microsoft.com/office/drawing/2014/main" id="{E8877FD3-A035-49B6-9003-AB85306B0B46}"/>
            </a:ext>
          </a:extLst>
        </xdr:cNvPr>
        <xdr:cNvSpPr/>
      </xdr:nvSpPr>
      <xdr:spPr>
        <a:xfrm>
          <a:off x="9588500" y="70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94259</xdr:rowOff>
    </xdr:from>
    <xdr:to>
      <xdr:col>55</xdr:col>
      <xdr:colOff>0</xdr:colOff>
      <xdr:row>41</xdr:row>
      <xdr:rowOff>94976</xdr:rowOff>
    </xdr:to>
    <xdr:cxnSp macro="">
      <xdr:nvCxnSpPr>
        <xdr:cNvPr id="128" name="直線コネクタ 127">
          <a:extLst>
            <a:ext uri="{FF2B5EF4-FFF2-40B4-BE49-F238E27FC236}">
              <a16:creationId xmlns:a16="http://schemas.microsoft.com/office/drawing/2014/main" id="{CDD4D6BF-F241-4A60-9037-3CE1AAB58B89}"/>
            </a:ext>
          </a:extLst>
        </xdr:cNvPr>
        <xdr:cNvCxnSpPr/>
      </xdr:nvCxnSpPr>
      <xdr:spPr>
        <a:xfrm flipV="1">
          <a:off x="9639300" y="7123709"/>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44796</xdr:rowOff>
    </xdr:from>
    <xdr:to>
      <xdr:col>46</xdr:col>
      <xdr:colOff>38100</xdr:colOff>
      <xdr:row>41</xdr:row>
      <xdr:rowOff>146396</xdr:rowOff>
    </xdr:to>
    <xdr:sp macro="" textlink="">
      <xdr:nvSpPr>
        <xdr:cNvPr id="129" name="楕円 128">
          <a:extLst>
            <a:ext uri="{FF2B5EF4-FFF2-40B4-BE49-F238E27FC236}">
              <a16:creationId xmlns:a16="http://schemas.microsoft.com/office/drawing/2014/main" id="{2A11782F-5555-4AB3-9CA3-740A6957CEE1}"/>
            </a:ext>
          </a:extLst>
        </xdr:cNvPr>
        <xdr:cNvSpPr/>
      </xdr:nvSpPr>
      <xdr:spPr>
        <a:xfrm>
          <a:off x="8699500" y="70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94976</xdr:rowOff>
    </xdr:from>
    <xdr:to>
      <xdr:col>50</xdr:col>
      <xdr:colOff>114300</xdr:colOff>
      <xdr:row>41</xdr:row>
      <xdr:rowOff>95596</xdr:rowOff>
    </xdr:to>
    <xdr:cxnSp macro="">
      <xdr:nvCxnSpPr>
        <xdr:cNvPr id="130" name="直線コネクタ 129">
          <a:extLst>
            <a:ext uri="{FF2B5EF4-FFF2-40B4-BE49-F238E27FC236}">
              <a16:creationId xmlns:a16="http://schemas.microsoft.com/office/drawing/2014/main" id="{4D151238-F57A-4AB7-B73F-6770D1673942}"/>
            </a:ext>
          </a:extLst>
        </xdr:cNvPr>
        <xdr:cNvCxnSpPr/>
      </xdr:nvCxnSpPr>
      <xdr:spPr>
        <a:xfrm flipV="1">
          <a:off x="8750300" y="712442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44035</xdr:rowOff>
    </xdr:from>
    <xdr:to>
      <xdr:col>41</xdr:col>
      <xdr:colOff>101600</xdr:colOff>
      <xdr:row>41</xdr:row>
      <xdr:rowOff>145635</xdr:rowOff>
    </xdr:to>
    <xdr:sp macro="" textlink="">
      <xdr:nvSpPr>
        <xdr:cNvPr id="131" name="楕円 130">
          <a:extLst>
            <a:ext uri="{FF2B5EF4-FFF2-40B4-BE49-F238E27FC236}">
              <a16:creationId xmlns:a16="http://schemas.microsoft.com/office/drawing/2014/main" id="{0616F68A-94A8-4927-8C14-8235788A1387}"/>
            </a:ext>
          </a:extLst>
        </xdr:cNvPr>
        <xdr:cNvSpPr/>
      </xdr:nvSpPr>
      <xdr:spPr>
        <a:xfrm>
          <a:off x="7810500" y="70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94835</xdr:rowOff>
    </xdr:from>
    <xdr:to>
      <xdr:col>45</xdr:col>
      <xdr:colOff>177800</xdr:colOff>
      <xdr:row>41</xdr:row>
      <xdr:rowOff>95596</xdr:rowOff>
    </xdr:to>
    <xdr:cxnSp macro="">
      <xdr:nvCxnSpPr>
        <xdr:cNvPr id="132" name="直線コネクタ 131">
          <a:extLst>
            <a:ext uri="{FF2B5EF4-FFF2-40B4-BE49-F238E27FC236}">
              <a16:creationId xmlns:a16="http://schemas.microsoft.com/office/drawing/2014/main" id="{A21CF4C9-FD44-4A80-A337-CBBABBF0D85F}"/>
            </a:ext>
          </a:extLst>
        </xdr:cNvPr>
        <xdr:cNvCxnSpPr/>
      </xdr:nvCxnSpPr>
      <xdr:spPr>
        <a:xfrm>
          <a:off x="7861300" y="712428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id="{BE89C5D6-5E0A-40A6-A794-9BEFD5CE316C}"/>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id="{DC31DAE6-CFA3-4149-88E3-0A2CB8DC632E}"/>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a:extLst>
            <a:ext uri="{FF2B5EF4-FFF2-40B4-BE49-F238E27FC236}">
              <a16:creationId xmlns:a16="http://schemas.microsoft.com/office/drawing/2014/main" id="{E22BBF7B-5CA9-49B1-A59F-91ED06DA6B1C}"/>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36" name="n_4aveValue【道路】&#10;一人当たり延長">
          <a:extLst>
            <a:ext uri="{FF2B5EF4-FFF2-40B4-BE49-F238E27FC236}">
              <a16:creationId xmlns:a16="http://schemas.microsoft.com/office/drawing/2014/main" id="{CEF53A6D-7DE7-4163-9BAE-8C87CF04FDE1}"/>
            </a:ext>
          </a:extLst>
        </xdr:cNvPr>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136903</xdr:rowOff>
    </xdr:from>
    <xdr:ext cx="534377" cy="259045"/>
    <xdr:sp macro="" textlink="">
      <xdr:nvSpPr>
        <xdr:cNvPr id="137" name="n_1mainValue【道路】&#10;一人当たり延長">
          <a:extLst>
            <a:ext uri="{FF2B5EF4-FFF2-40B4-BE49-F238E27FC236}">
              <a16:creationId xmlns:a16="http://schemas.microsoft.com/office/drawing/2014/main" id="{FBDBC92A-7A7F-44A2-ADDF-93CF7A46C88D}"/>
            </a:ext>
          </a:extLst>
        </xdr:cNvPr>
        <xdr:cNvSpPr txBox="1"/>
      </xdr:nvSpPr>
      <xdr:spPr>
        <a:xfrm>
          <a:off x="9359411" y="71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137523</xdr:rowOff>
    </xdr:from>
    <xdr:ext cx="534377" cy="259045"/>
    <xdr:sp macro="" textlink="">
      <xdr:nvSpPr>
        <xdr:cNvPr id="138" name="n_2mainValue【道路】&#10;一人当たり延長">
          <a:extLst>
            <a:ext uri="{FF2B5EF4-FFF2-40B4-BE49-F238E27FC236}">
              <a16:creationId xmlns:a16="http://schemas.microsoft.com/office/drawing/2014/main" id="{1B7CFA32-4B74-438A-8817-37F583D6BC65}"/>
            </a:ext>
          </a:extLst>
        </xdr:cNvPr>
        <xdr:cNvSpPr txBox="1"/>
      </xdr:nvSpPr>
      <xdr:spPr>
        <a:xfrm>
          <a:off x="8483111" y="71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162162</xdr:rowOff>
    </xdr:from>
    <xdr:ext cx="534377" cy="259045"/>
    <xdr:sp macro="" textlink="">
      <xdr:nvSpPr>
        <xdr:cNvPr id="139" name="n_3mainValue【道路】&#10;一人当たり延長">
          <a:extLst>
            <a:ext uri="{FF2B5EF4-FFF2-40B4-BE49-F238E27FC236}">
              <a16:creationId xmlns:a16="http://schemas.microsoft.com/office/drawing/2014/main" id="{48B62749-A7AD-4BC7-AEA0-657EF2A07D08}"/>
            </a:ext>
          </a:extLst>
        </xdr:cNvPr>
        <xdr:cNvSpPr txBox="1"/>
      </xdr:nvSpPr>
      <xdr:spPr>
        <a:xfrm>
          <a:off x="7594111" y="68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9C384022-A120-4D3C-9B9A-9801D24500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93843B3C-109E-43C1-ABC1-28BFBF55C3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DD912723-F005-458A-888B-2C9A9941BF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1CB82CC0-80E7-41E3-A552-C29F91903F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2376D2A3-7194-411A-AF6B-510E04E85B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4FEAAF0D-F75E-45FF-9768-6D3DB5D076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6B1A18C-FF56-41A6-B567-A613F7CB45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EB202125-AEB9-4FC1-8B00-4C56B0D934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6F2041F-1F0B-45DA-9841-6730FFC779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B7EA537-9D88-44F0-AB2D-C3F9FD4E9F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DF5AECBA-2023-4298-A13D-DABFAE04BA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15AC0EF1-F395-49BD-852D-66C95FF480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AD0C24D3-22CC-421C-8EE6-C5C1902FAB4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D938DCC8-FECB-41D3-83EA-F1E9D2B2DA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64875251-D93A-4B37-90A9-08B5AC9ABF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8533362C-74D3-4AF1-AA12-9C2B8BB7FA3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AF1AAF74-2077-454B-AE8A-6B33EC778F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E736F18C-B474-4B7F-91E1-D08BD87949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FAFCFCB9-33F5-4E50-A5F5-85CB6D469B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3267C247-6FDA-41BC-92C0-98539BAB24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D767AFDB-6D2B-486F-8C3F-E84D346AFC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8094F334-31BD-4F08-9ADD-6FA1E24C37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13BD2608-3F72-401F-A1B1-B795FDA59F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D0E50B6-6D05-4CEB-AAF2-1050BDBEDF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292AC6F0-C969-4ECB-9263-FA2727E2B2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A1B6EEC4-37A8-4FA2-A970-057ECA047B37}"/>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9D923AC1-609C-42DC-8F41-9FB98FEE2BCC}"/>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4815A508-60D0-47C6-85FF-7D40DB9B6AE5}"/>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39878D97-08FF-497E-B5D7-AF60E8D771CA}"/>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AC7B75B5-85A5-4680-9B2D-F7186954B7C9}"/>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3869DD8A-F0B1-4455-8502-BFD9D1238C52}"/>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5323C2A2-0452-4FAD-837B-2E09E0201F21}"/>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7C889A94-AA5B-4042-8CCB-A726C3153C88}"/>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78FD2224-798C-4C4D-A4FF-BDEFDCFB57B6}"/>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92AFD962-94FC-4D22-99F2-5D121527195E}"/>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a:extLst>
            <a:ext uri="{FF2B5EF4-FFF2-40B4-BE49-F238E27FC236}">
              <a16:creationId xmlns:a16="http://schemas.microsoft.com/office/drawing/2014/main" id="{E54EB30F-7C32-49AF-9426-99CF0A0BB3C5}"/>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33B38EB-87E5-49EB-9F18-CC3B8F48DB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FCF0177-F4FE-4CDC-92F4-748390306A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5B7DEC1-2E39-4AFF-BF43-4BBC2D9CF1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E708D3C-6094-438C-A732-C68D0687D4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1DC7954-4E1F-4874-B23D-5EECBDE1E1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1" name="楕円 180">
          <a:extLst>
            <a:ext uri="{FF2B5EF4-FFF2-40B4-BE49-F238E27FC236}">
              <a16:creationId xmlns:a16="http://schemas.microsoft.com/office/drawing/2014/main" id="{99888804-F974-4BFF-9C42-CA7201AC9C71}"/>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5D0302F8-035C-4F0E-8F4C-7533C0DBBBDC}"/>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3" name="楕円 182">
          <a:extLst>
            <a:ext uri="{FF2B5EF4-FFF2-40B4-BE49-F238E27FC236}">
              <a16:creationId xmlns:a16="http://schemas.microsoft.com/office/drawing/2014/main" id="{E4348E1E-1125-4743-84D6-4525C87B03B7}"/>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142059</xdr:rowOff>
    </xdr:to>
    <xdr:cxnSp macro="">
      <xdr:nvCxnSpPr>
        <xdr:cNvPr id="184" name="直線コネクタ 183">
          <a:extLst>
            <a:ext uri="{FF2B5EF4-FFF2-40B4-BE49-F238E27FC236}">
              <a16:creationId xmlns:a16="http://schemas.microsoft.com/office/drawing/2014/main" id="{6F712125-B61D-442B-89E6-CABE4DEC04A0}"/>
            </a:ext>
          </a:extLst>
        </xdr:cNvPr>
        <xdr:cNvCxnSpPr/>
      </xdr:nvCxnSpPr>
      <xdr:spPr>
        <a:xfrm>
          <a:off x="3797300" y="105841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85" name="楕円 184">
          <a:extLst>
            <a:ext uri="{FF2B5EF4-FFF2-40B4-BE49-F238E27FC236}">
              <a16:creationId xmlns:a16="http://schemas.microsoft.com/office/drawing/2014/main" id="{9331AA10-6DEE-494B-94E0-05616AFE57A9}"/>
            </a:ext>
          </a:extLst>
        </xdr:cNvPr>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133894</xdr:rowOff>
    </xdr:to>
    <xdr:cxnSp macro="">
      <xdr:nvCxnSpPr>
        <xdr:cNvPr id="186" name="直線コネクタ 185">
          <a:extLst>
            <a:ext uri="{FF2B5EF4-FFF2-40B4-BE49-F238E27FC236}">
              <a16:creationId xmlns:a16="http://schemas.microsoft.com/office/drawing/2014/main" id="{A0910750-4A84-420E-A270-365BDC3C9D5F}"/>
            </a:ext>
          </a:extLst>
        </xdr:cNvPr>
        <xdr:cNvCxnSpPr/>
      </xdr:nvCxnSpPr>
      <xdr:spPr>
        <a:xfrm flipV="1">
          <a:off x="2908300" y="105841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43906</xdr:rowOff>
    </xdr:from>
    <xdr:to>
      <xdr:col>10</xdr:col>
      <xdr:colOff>165100</xdr:colOff>
      <xdr:row>61</xdr:row>
      <xdr:rowOff>145506</xdr:rowOff>
    </xdr:to>
    <xdr:sp macro="" textlink="">
      <xdr:nvSpPr>
        <xdr:cNvPr id="187" name="楕円 186">
          <a:extLst>
            <a:ext uri="{FF2B5EF4-FFF2-40B4-BE49-F238E27FC236}">
              <a16:creationId xmlns:a16="http://schemas.microsoft.com/office/drawing/2014/main" id="{697C529B-207C-49CD-B407-9B7F709A9F2F}"/>
            </a:ext>
          </a:extLst>
        </xdr:cNvPr>
        <xdr:cNvSpPr/>
      </xdr:nvSpPr>
      <xdr:spPr>
        <a:xfrm>
          <a:off x="1968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94706</xdr:rowOff>
    </xdr:from>
    <xdr:to>
      <xdr:col>15</xdr:col>
      <xdr:colOff>50800</xdr:colOff>
      <xdr:row>61</xdr:row>
      <xdr:rowOff>133894</xdr:rowOff>
    </xdr:to>
    <xdr:cxnSp macro="">
      <xdr:nvCxnSpPr>
        <xdr:cNvPr id="188" name="直線コネクタ 187">
          <a:extLst>
            <a:ext uri="{FF2B5EF4-FFF2-40B4-BE49-F238E27FC236}">
              <a16:creationId xmlns:a16="http://schemas.microsoft.com/office/drawing/2014/main" id="{2028A8CF-212B-488A-964A-99C831702D9D}"/>
            </a:ext>
          </a:extLst>
        </xdr:cNvPr>
        <xdr:cNvCxnSpPr/>
      </xdr:nvCxnSpPr>
      <xdr:spPr>
        <a:xfrm>
          <a:off x="2019300" y="105531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80F6D2E5-1632-485C-ADBE-50A0E376F32B}"/>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ECCC67F6-9E13-400F-8106-8E13296B2D9D}"/>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B28A4ACB-59F5-400F-BB8E-977C2E21FD5C}"/>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1E0E8EEB-5479-49DB-8583-725090BCBA38}"/>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C1C7631E-B9AB-4C32-9CC0-6CB05959624D}"/>
            </a:ext>
          </a:extLst>
        </xdr:cNvPr>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68229647-4EA9-4745-BC10-DA94A63E15E2}"/>
            </a:ext>
          </a:extLst>
        </xdr:cNvPr>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136633</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EA386533-6E77-44A8-8803-C70F991F7E9B}"/>
            </a:ext>
          </a:extLst>
        </xdr:cNvPr>
        <xdr:cNvSpPr txBox="1"/>
      </xdr:nvSpPr>
      <xdr:spPr>
        <a:xfrm>
          <a:off x="1816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9C591720-0D94-4233-A784-748C2F86D2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AB72A56-E039-4926-B11E-4802F14070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F36B5106-8E71-472C-8AA7-231BF2FCC2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CC6C393-A2D3-4376-8F87-4C56DDE39A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D90006C3-2597-4763-8327-9C8C3940F4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04655F1-A9D3-429B-9BDC-5AC504534A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530F4E0E-4657-424D-A927-0D3AF27E80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8DDE41A-ACD3-4773-B2F5-4B14CBF6B5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60DA38BC-457B-418F-9E21-F3D216A313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7BDD09B-A3BA-4516-9F14-E28F1F93FE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9998DE08-C063-4E2E-83D6-C33BD006512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40AAFB89-1519-49C7-B0D2-E34997F73C8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78CCB7F4-BB09-4EF6-BD18-FE75EE0DBB7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DDB88DC1-6498-4E98-8BE3-038808D0E81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1540436B-11EB-42B0-882D-D736B33DAC4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8911AB55-05B3-43EC-9A2A-3D7A136A248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405043B2-2886-4443-B87C-C43B9A91B88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B15B1BDD-F911-475C-B560-0E14490FFDB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33879D84-997C-45D5-B0FA-B8A480EE3CD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6D6FDB77-744A-4947-8149-E1A3C7F5243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AB82C5B3-85D1-48CE-9153-110091AB4F9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479F9588-3E9C-4A53-BAA6-57BD3F1B05D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B3D09C3-1618-42B0-87F9-3D15B220D4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B733A81A-5F3C-41CC-B135-310FFFF793B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A8ACCB38-F840-4485-9B80-581922976E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72651CAD-96CA-497F-BB91-CDC69A776C37}"/>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DD6A6B10-BB2E-4C07-AFFC-22FAA82C002E}"/>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0D0F58C6-C5D9-4C4D-8D26-8FE679CF2353}"/>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6849F3AE-69B6-4983-914A-AD9596DEA6B3}"/>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3AB9FDFB-457E-4866-9111-E7A30985EA6A}"/>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E004E476-EE59-44F1-BBA4-5EB58E5E6993}"/>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33849FE9-0C3A-4DF5-AC60-A1175EFD1529}"/>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02923EAC-8083-491E-A474-F25CB051F5BB}"/>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602FC03C-FD96-49C7-976B-2806E9B89EC1}"/>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D232AA82-9FDF-41CD-A9EE-72B59CC47E71}"/>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31" name="フローチャート: 判断 230">
          <a:extLst>
            <a:ext uri="{FF2B5EF4-FFF2-40B4-BE49-F238E27FC236}">
              <a16:creationId xmlns:a16="http://schemas.microsoft.com/office/drawing/2014/main" id="{91306B72-49B6-4F58-8BC9-F164FE9E1664}"/>
            </a:ext>
          </a:extLst>
        </xdr:cNvPr>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5FA6F8C-2AFD-443B-A604-C07A518E8B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DAF4449-CE81-46BB-AB52-F14014EA16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240BCEB-C227-48A0-8C33-209F75E6F4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D59F8A6-7C2D-4278-9806-2ABAC4E2B1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4B33216-B9D4-4A6E-89DC-B615C96225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18339</xdr:rowOff>
    </xdr:from>
    <xdr:to>
      <xdr:col>55</xdr:col>
      <xdr:colOff>50800</xdr:colOff>
      <xdr:row>63</xdr:row>
      <xdr:rowOff>119939</xdr:rowOff>
    </xdr:to>
    <xdr:sp macro="" textlink="">
      <xdr:nvSpPr>
        <xdr:cNvPr id="237" name="楕円 236">
          <a:extLst>
            <a:ext uri="{FF2B5EF4-FFF2-40B4-BE49-F238E27FC236}">
              <a16:creationId xmlns:a16="http://schemas.microsoft.com/office/drawing/2014/main" id="{B3C934FE-53B2-494D-8E9A-8C48447BC4C5}"/>
            </a:ext>
          </a:extLst>
        </xdr:cNvPr>
        <xdr:cNvSpPr/>
      </xdr:nvSpPr>
      <xdr:spPr>
        <a:xfrm>
          <a:off x="10426700" y="10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41216</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FE6051F9-1A2F-4E95-A147-052D2D0A0F3F}"/>
            </a:ext>
          </a:extLst>
        </xdr:cNvPr>
        <xdr:cNvSpPr txBox="1"/>
      </xdr:nvSpPr>
      <xdr:spPr>
        <a:xfrm>
          <a:off x="10515600" y="1067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23109</xdr:rowOff>
    </xdr:from>
    <xdr:to>
      <xdr:col>50</xdr:col>
      <xdr:colOff>165100</xdr:colOff>
      <xdr:row>63</xdr:row>
      <xdr:rowOff>124709</xdr:rowOff>
    </xdr:to>
    <xdr:sp macro="" textlink="">
      <xdr:nvSpPr>
        <xdr:cNvPr id="239" name="楕円 238">
          <a:extLst>
            <a:ext uri="{FF2B5EF4-FFF2-40B4-BE49-F238E27FC236}">
              <a16:creationId xmlns:a16="http://schemas.microsoft.com/office/drawing/2014/main" id="{506BCAAB-B8B4-4747-98D2-A65CFB0DEFDF}"/>
            </a:ext>
          </a:extLst>
        </xdr:cNvPr>
        <xdr:cNvSpPr/>
      </xdr:nvSpPr>
      <xdr:spPr>
        <a:xfrm>
          <a:off x="9588500" y="108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69139</xdr:rowOff>
    </xdr:from>
    <xdr:to>
      <xdr:col>55</xdr:col>
      <xdr:colOff>0</xdr:colOff>
      <xdr:row>63</xdr:row>
      <xdr:rowOff>73909</xdr:rowOff>
    </xdr:to>
    <xdr:cxnSp macro="">
      <xdr:nvCxnSpPr>
        <xdr:cNvPr id="240" name="直線コネクタ 239">
          <a:extLst>
            <a:ext uri="{FF2B5EF4-FFF2-40B4-BE49-F238E27FC236}">
              <a16:creationId xmlns:a16="http://schemas.microsoft.com/office/drawing/2014/main" id="{E33D2C07-A7D3-4737-95A3-6CE243B217D2}"/>
            </a:ext>
          </a:extLst>
        </xdr:cNvPr>
        <xdr:cNvCxnSpPr/>
      </xdr:nvCxnSpPr>
      <xdr:spPr>
        <a:xfrm flipV="1">
          <a:off x="9639300" y="10870489"/>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32405</xdr:rowOff>
    </xdr:from>
    <xdr:to>
      <xdr:col>46</xdr:col>
      <xdr:colOff>38100</xdr:colOff>
      <xdr:row>63</xdr:row>
      <xdr:rowOff>134005</xdr:rowOff>
    </xdr:to>
    <xdr:sp macro="" textlink="">
      <xdr:nvSpPr>
        <xdr:cNvPr id="241" name="楕円 240">
          <a:extLst>
            <a:ext uri="{FF2B5EF4-FFF2-40B4-BE49-F238E27FC236}">
              <a16:creationId xmlns:a16="http://schemas.microsoft.com/office/drawing/2014/main" id="{6A57F03A-6841-4E93-B060-F7FEA8E3A6C7}"/>
            </a:ext>
          </a:extLst>
        </xdr:cNvPr>
        <xdr:cNvSpPr/>
      </xdr:nvSpPr>
      <xdr:spPr>
        <a:xfrm>
          <a:off x="8699500" y="108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73909</xdr:rowOff>
    </xdr:from>
    <xdr:to>
      <xdr:col>50</xdr:col>
      <xdr:colOff>114300</xdr:colOff>
      <xdr:row>63</xdr:row>
      <xdr:rowOff>83205</xdr:rowOff>
    </xdr:to>
    <xdr:cxnSp macro="">
      <xdr:nvCxnSpPr>
        <xdr:cNvPr id="242" name="直線コネクタ 241">
          <a:extLst>
            <a:ext uri="{FF2B5EF4-FFF2-40B4-BE49-F238E27FC236}">
              <a16:creationId xmlns:a16="http://schemas.microsoft.com/office/drawing/2014/main" id="{502AE8B8-57E6-4D7D-8063-F50E01833E6F}"/>
            </a:ext>
          </a:extLst>
        </xdr:cNvPr>
        <xdr:cNvCxnSpPr/>
      </xdr:nvCxnSpPr>
      <xdr:spPr>
        <a:xfrm flipV="1">
          <a:off x="8750300" y="1087525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30276</xdr:rowOff>
    </xdr:from>
    <xdr:to>
      <xdr:col>41</xdr:col>
      <xdr:colOff>101600</xdr:colOff>
      <xdr:row>63</xdr:row>
      <xdr:rowOff>131876</xdr:rowOff>
    </xdr:to>
    <xdr:sp macro="" textlink="">
      <xdr:nvSpPr>
        <xdr:cNvPr id="243" name="楕円 242">
          <a:extLst>
            <a:ext uri="{FF2B5EF4-FFF2-40B4-BE49-F238E27FC236}">
              <a16:creationId xmlns:a16="http://schemas.microsoft.com/office/drawing/2014/main" id="{958F7108-9EE4-43AE-998B-103B046C6131}"/>
            </a:ext>
          </a:extLst>
        </xdr:cNvPr>
        <xdr:cNvSpPr/>
      </xdr:nvSpPr>
      <xdr:spPr>
        <a:xfrm>
          <a:off x="7810500" y="108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81076</xdr:rowOff>
    </xdr:from>
    <xdr:to>
      <xdr:col>45</xdr:col>
      <xdr:colOff>177800</xdr:colOff>
      <xdr:row>63</xdr:row>
      <xdr:rowOff>83205</xdr:rowOff>
    </xdr:to>
    <xdr:cxnSp macro="">
      <xdr:nvCxnSpPr>
        <xdr:cNvPr id="244" name="直線コネクタ 243">
          <a:extLst>
            <a:ext uri="{FF2B5EF4-FFF2-40B4-BE49-F238E27FC236}">
              <a16:creationId xmlns:a16="http://schemas.microsoft.com/office/drawing/2014/main" id="{468DB742-5DD2-4EEC-AD0C-922A7E4F5413}"/>
            </a:ext>
          </a:extLst>
        </xdr:cNvPr>
        <xdr:cNvCxnSpPr/>
      </xdr:nvCxnSpPr>
      <xdr:spPr>
        <a:xfrm>
          <a:off x="7861300" y="10882426"/>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97C81AA9-8021-447B-9162-56E0CECDC5AD}"/>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A4ED8226-508F-4E89-943D-B32BC2AC544E}"/>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8ABB1912-C57B-4EFF-96B2-556A1692743D}"/>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82A4DB67-C67F-4CC3-A6D5-893FEADDF282}"/>
            </a:ext>
          </a:extLst>
        </xdr:cNvPr>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141236</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AD51F8B8-A0F1-4253-86BF-572A59FDEB2E}"/>
            </a:ext>
          </a:extLst>
        </xdr:cNvPr>
        <xdr:cNvSpPr txBox="1"/>
      </xdr:nvSpPr>
      <xdr:spPr>
        <a:xfrm>
          <a:off x="9327095" y="1059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150532</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10D2E71-ACAB-4746-B500-DA279C97A7E5}"/>
            </a:ext>
          </a:extLst>
        </xdr:cNvPr>
        <xdr:cNvSpPr txBox="1"/>
      </xdr:nvSpPr>
      <xdr:spPr>
        <a:xfrm>
          <a:off x="8450795" y="1060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148403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C5987B2E-1752-4619-8637-D76476013663}"/>
            </a:ext>
          </a:extLst>
        </xdr:cNvPr>
        <xdr:cNvSpPr txBox="1"/>
      </xdr:nvSpPr>
      <xdr:spPr>
        <a:xfrm>
          <a:off x="7561795" y="1060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C5B1E35B-13FD-4B68-9E56-19FEA50A10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BA610E01-0DD3-4AA0-A220-A476DF976F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8928E7B0-2DA4-4C94-9E83-EF2970C32A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39AA10DB-81FB-401D-9DE0-4DC92EF2D9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F03CEC2F-FB42-480B-9DB4-0903423F22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1C6D1215-0074-41F3-B791-B856EF858F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E6419B07-9279-4C57-A08F-937EB7A1FD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FF7C2C8-3E94-44CD-B10C-54581A6FC5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76A3C23-77AE-47C4-9C25-CBB71EACE2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FC9CB8B-49C0-49A4-85FB-C6EF748AEA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75A82F57-ABF0-4BE6-947C-A4469DA9592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51748BDF-84FE-4166-B043-783F142D96C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12C50879-F667-4394-A418-6505EC9BA7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6D3E41DF-E22A-4F98-8CAE-EB25A07199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B28B7564-CD84-4597-951C-48B197C2783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C2521E60-0518-43DB-B1C9-ECC8460BBB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D935B046-958C-439A-AD20-E3430EE0C7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A28DE552-595B-4793-BE69-C0CD3BC8E3F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C49395A5-7F08-4AB9-8B87-7EE950FDEC9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5FA8074F-DC90-42A1-B1E8-B47B013C27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28AC03FC-AC8D-406E-B9CA-2601224BBDB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C38C595-C7A6-4E85-9513-1594FE521A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4742A8E3-695B-45E2-911E-31C40609970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42551A7F-6331-40FF-BE4C-688B541919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055B2F04-A072-4D5F-95A5-59FBE45042F5}"/>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22176BDC-6D9E-49BC-BF0F-810B24DD449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AAC887C6-D15E-4AA2-9A20-24A92A42119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2317DB4E-F7CB-46B2-87E9-86B78061DA1F}"/>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567A7778-98D3-4321-9D13-F3624C4FED29}"/>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B538FA59-AD14-4B9F-BA78-A18B27F42ABC}"/>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50B57240-B95F-429D-8A8F-5A64D64B01C4}"/>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52BD7A0C-73FC-41D2-A395-FBA02D6FC17C}"/>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83A88CB7-91C0-46D4-9E90-A28A5D0665F9}"/>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9EC966FC-10E8-418F-9866-BB64979A4834}"/>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6" name="フローチャート: 判断 285">
          <a:extLst>
            <a:ext uri="{FF2B5EF4-FFF2-40B4-BE49-F238E27FC236}">
              <a16:creationId xmlns:a16="http://schemas.microsoft.com/office/drawing/2014/main" id="{34C2F075-33E2-4DF5-A400-86576C140C79}"/>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3D02847-04EE-4D45-8B1A-A8DE017AA6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7CAC0B7-FADC-4F32-A90A-04DA1B4C97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BF8C6FD-95A1-484B-B80A-3B4B9B1DE5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D6F971A-BE80-4988-B321-9BDE377E9A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B421B81-4DCE-4CC6-B574-4F54836EB1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92" name="楕円 291">
          <a:extLst>
            <a:ext uri="{FF2B5EF4-FFF2-40B4-BE49-F238E27FC236}">
              <a16:creationId xmlns:a16="http://schemas.microsoft.com/office/drawing/2014/main" id="{B9B2D4A5-8586-478B-90B7-929DE54E9929}"/>
            </a:ext>
          </a:extLst>
        </xdr:cNvPr>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C3E720F-6382-41CF-9C1A-B71156B41787}"/>
            </a:ext>
          </a:extLst>
        </xdr:cNvPr>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94" name="楕円 293">
          <a:extLst>
            <a:ext uri="{FF2B5EF4-FFF2-40B4-BE49-F238E27FC236}">
              <a16:creationId xmlns:a16="http://schemas.microsoft.com/office/drawing/2014/main" id="{B79924C7-4463-48F5-90EC-ABEB245481F3}"/>
            </a:ext>
          </a:extLst>
        </xdr:cNvPr>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137161</xdr:rowOff>
    </xdr:to>
    <xdr:cxnSp macro="">
      <xdr:nvCxnSpPr>
        <xdr:cNvPr id="295" name="直線コネクタ 294">
          <a:extLst>
            <a:ext uri="{FF2B5EF4-FFF2-40B4-BE49-F238E27FC236}">
              <a16:creationId xmlns:a16="http://schemas.microsoft.com/office/drawing/2014/main" id="{413D693C-8751-4125-8B9E-0E79B063AE5D}"/>
            </a:ext>
          </a:extLst>
        </xdr:cNvPr>
        <xdr:cNvCxnSpPr/>
      </xdr:nvCxnSpPr>
      <xdr:spPr>
        <a:xfrm>
          <a:off x="3797300" y="14190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96" name="楕円 295">
          <a:extLst>
            <a:ext uri="{FF2B5EF4-FFF2-40B4-BE49-F238E27FC236}">
              <a16:creationId xmlns:a16="http://schemas.microsoft.com/office/drawing/2014/main" id="{6B3BF7CC-696D-4AC2-B043-125AF043D745}"/>
            </a:ext>
          </a:extLst>
        </xdr:cNvPr>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82</xdr:row>
      <xdr:rowOff>131445</xdr:rowOff>
    </xdr:to>
    <xdr:cxnSp macro="">
      <xdr:nvCxnSpPr>
        <xdr:cNvPr id="297" name="直線コネクタ 296">
          <a:extLst>
            <a:ext uri="{FF2B5EF4-FFF2-40B4-BE49-F238E27FC236}">
              <a16:creationId xmlns:a16="http://schemas.microsoft.com/office/drawing/2014/main" id="{5B95F198-0BD3-406C-B1B5-AAD50903BB95}"/>
            </a:ext>
          </a:extLst>
        </xdr:cNvPr>
        <xdr:cNvCxnSpPr/>
      </xdr:nvCxnSpPr>
      <xdr:spPr>
        <a:xfrm>
          <a:off x="2908300" y="1419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98" name="楕円 297">
          <a:extLst>
            <a:ext uri="{FF2B5EF4-FFF2-40B4-BE49-F238E27FC236}">
              <a16:creationId xmlns:a16="http://schemas.microsoft.com/office/drawing/2014/main" id="{37BF1920-53A9-41B2-B4B2-CCE9D32273B4}"/>
            </a:ext>
          </a:extLst>
        </xdr:cNvPr>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131445</xdr:rowOff>
    </xdr:to>
    <xdr:cxnSp macro="">
      <xdr:nvCxnSpPr>
        <xdr:cNvPr id="299" name="直線コネクタ 298">
          <a:extLst>
            <a:ext uri="{FF2B5EF4-FFF2-40B4-BE49-F238E27FC236}">
              <a16:creationId xmlns:a16="http://schemas.microsoft.com/office/drawing/2014/main" id="{7621B6E7-CA4C-472A-BD49-91528CA6D604}"/>
            </a:ext>
          </a:extLst>
        </xdr:cNvPr>
        <xdr:cNvCxnSpPr/>
      </xdr:nvCxnSpPr>
      <xdr:spPr>
        <a:xfrm>
          <a:off x="2019300" y="141008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0" name="n_1aveValue【公営住宅】&#10;有形固定資産減価償却率">
          <a:extLst>
            <a:ext uri="{FF2B5EF4-FFF2-40B4-BE49-F238E27FC236}">
              <a16:creationId xmlns:a16="http://schemas.microsoft.com/office/drawing/2014/main" id="{E23511F8-AEB3-4307-B841-6F3605E2FF4D}"/>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a:extLst>
            <a:ext uri="{FF2B5EF4-FFF2-40B4-BE49-F238E27FC236}">
              <a16:creationId xmlns:a16="http://schemas.microsoft.com/office/drawing/2014/main" id="{7B2DD527-2EEF-4A78-A0A8-82581A3F929B}"/>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a:extLst>
            <a:ext uri="{FF2B5EF4-FFF2-40B4-BE49-F238E27FC236}">
              <a16:creationId xmlns:a16="http://schemas.microsoft.com/office/drawing/2014/main" id="{91126DEF-11F7-4D97-91B2-493692791F99}"/>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03" name="n_4aveValue【公営住宅】&#10;有形固定資産減価償却率">
          <a:extLst>
            <a:ext uri="{FF2B5EF4-FFF2-40B4-BE49-F238E27FC236}">
              <a16:creationId xmlns:a16="http://schemas.microsoft.com/office/drawing/2014/main" id="{66130765-A434-4EBB-90F9-D5F92A7C905F}"/>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04" name="n_1mainValue【公営住宅】&#10;有形固定資産減価償却率">
          <a:extLst>
            <a:ext uri="{FF2B5EF4-FFF2-40B4-BE49-F238E27FC236}">
              <a16:creationId xmlns:a16="http://schemas.microsoft.com/office/drawing/2014/main" id="{2E78B95C-B5C9-470E-A67B-A2B6D1BE6360}"/>
            </a:ext>
          </a:extLst>
        </xdr:cNvPr>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27322</xdr:rowOff>
    </xdr:from>
    <xdr:ext cx="405111" cy="259045"/>
    <xdr:sp macro="" textlink="">
      <xdr:nvSpPr>
        <xdr:cNvPr id="305" name="n_2mainValue【公営住宅】&#10;有形固定資産減価償却率">
          <a:extLst>
            <a:ext uri="{FF2B5EF4-FFF2-40B4-BE49-F238E27FC236}">
              <a16:creationId xmlns:a16="http://schemas.microsoft.com/office/drawing/2014/main" id="{78294765-8D15-4C3A-9FD6-9675270DDABE}"/>
            </a:ext>
          </a:extLst>
        </xdr:cNvPr>
        <xdr:cNvSpPr txBox="1"/>
      </xdr:nvSpPr>
      <xdr:spPr>
        <a:xfrm>
          <a:off x="2705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06" name="n_3mainValue【公営住宅】&#10;有形固定資産減価償却率">
          <a:extLst>
            <a:ext uri="{FF2B5EF4-FFF2-40B4-BE49-F238E27FC236}">
              <a16:creationId xmlns:a16="http://schemas.microsoft.com/office/drawing/2014/main" id="{D953435A-505B-4C3D-9BAC-8BC3484CB62D}"/>
            </a:ext>
          </a:extLst>
        </xdr:cNvPr>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4C9AD87-5C22-4717-9B26-D7D8AA8B10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349A84DF-D5CC-497D-B1C7-DD1D6DC553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5E31A792-C018-4DE0-B577-5334FE0977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628B03C9-64C9-4BFB-9D17-28962592C3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2B0361FC-77EF-46D2-BAEE-4F452C87DE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FF4F1ABE-030D-43CC-92A0-D53027356D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A299BF38-3E6F-4E21-878E-1D8430AB75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895D5736-AFA7-4656-85F6-7D7C64E445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273715BD-C59F-4AEC-92FA-4E6FD96F9F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12B828E-2291-4D80-AB04-CBCF81894C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FA110A62-D514-410D-AFCB-C4E8F20A24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8C9BF071-EB93-4F83-848A-46A95898C8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ACF1EE74-1087-4E31-872B-C9CBF0DF9FE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5D2669A6-A355-4884-AAFD-593CFB3A285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130E151F-5D61-4808-A106-5DC2591B84C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DB8457D8-C70F-4FA6-9C59-720AC9BCB6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9377A7BC-DB70-4F7B-AED2-1E40A9D6341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C24F73BC-3D43-44A4-BB08-F3919521C2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AA7DBEA3-F7C5-460C-8028-86FC7D9FE4A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529CE876-98C9-4F8F-8EEC-D7D28F57589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B69D8D26-24D5-4B0A-9F5F-320778373F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70FA46F3-53CA-496E-BF1B-018962A644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9900B690-124E-4AFE-BA46-4F46F76A73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FA008CF2-5BBD-442F-A445-0D7A2360F5E3}"/>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EDFCC03C-0398-4DF8-BC3A-30649E26786A}"/>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4E1A2376-DE35-40AE-A6DF-7C7970931185}"/>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FF7772D6-F75C-4F1B-8C80-A4E4BF5BF78F}"/>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F5B6467F-C38E-4DE4-B585-9AAB30BD29B1}"/>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a:extLst>
            <a:ext uri="{FF2B5EF4-FFF2-40B4-BE49-F238E27FC236}">
              <a16:creationId xmlns:a16="http://schemas.microsoft.com/office/drawing/2014/main" id="{23364BB4-C8C8-4288-936E-882777D5ABFE}"/>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EDC91103-001D-455E-85E9-8246058FB3BA}"/>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4DE99191-DADB-43C4-AFD3-0539019B858A}"/>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0B55CBE2-B6F2-4510-BDF5-AACB5D0C87F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ADF09039-8DF4-4E9A-82E1-3D31AC7D42F5}"/>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40" name="フローチャート: 判断 339">
          <a:extLst>
            <a:ext uri="{FF2B5EF4-FFF2-40B4-BE49-F238E27FC236}">
              <a16:creationId xmlns:a16="http://schemas.microsoft.com/office/drawing/2014/main" id="{0ADA24EA-C98F-44A0-8950-BD58701463E7}"/>
            </a:ext>
          </a:extLst>
        </xdr:cNvPr>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5D96412-C61F-4F8C-87ED-A072408707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6A1F905-3274-4BE7-846C-BF5BEE5C63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9BA4745-984E-42CB-9FDD-FF27763735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AA5AD6A-587F-498F-A1F3-095B26E108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334D73F-7881-4AE1-A6B1-7B92776859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113792</xdr:rowOff>
    </xdr:from>
    <xdr:to>
      <xdr:col>55</xdr:col>
      <xdr:colOff>50800</xdr:colOff>
      <xdr:row>86</xdr:row>
      <xdr:rowOff>43942</xdr:rowOff>
    </xdr:to>
    <xdr:sp macro="" textlink="">
      <xdr:nvSpPr>
        <xdr:cNvPr id="346" name="楕円 345">
          <a:extLst>
            <a:ext uri="{FF2B5EF4-FFF2-40B4-BE49-F238E27FC236}">
              <a16:creationId xmlns:a16="http://schemas.microsoft.com/office/drawing/2014/main" id="{EDFBE459-3B84-4D71-8E6B-2D244062CF29}"/>
            </a:ext>
          </a:extLst>
        </xdr:cNvPr>
        <xdr:cNvSpPr/>
      </xdr:nvSpPr>
      <xdr:spPr>
        <a:xfrm>
          <a:off x="10426700" y="146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28719</xdr:rowOff>
    </xdr:from>
    <xdr:ext cx="469744" cy="259045"/>
    <xdr:sp macro="" textlink="">
      <xdr:nvSpPr>
        <xdr:cNvPr id="347" name="【公営住宅】&#10;一人当たり面積該当値テキスト">
          <a:extLst>
            <a:ext uri="{FF2B5EF4-FFF2-40B4-BE49-F238E27FC236}">
              <a16:creationId xmlns:a16="http://schemas.microsoft.com/office/drawing/2014/main" id="{677BE641-B512-4E0F-9072-FC6E597A0725}"/>
            </a:ext>
          </a:extLst>
        </xdr:cNvPr>
        <xdr:cNvSpPr txBox="1"/>
      </xdr:nvSpPr>
      <xdr:spPr>
        <a:xfrm>
          <a:off x="10515600" y="146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39497</xdr:rowOff>
    </xdr:from>
    <xdr:to>
      <xdr:col>50</xdr:col>
      <xdr:colOff>165100</xdr:colOff>
      <xdr:row>84</xdr:row>
      <xdr:rowOff>141097</xdr:rowOff>
    </xdr:to>
    <xdr:sp macro="" textlink="">
      <xdr:nvSpPr>
        <xdr:cNvPr id="348" name="楕円 347">
          <a:extLst>
            <a:ext uri="{FF2B5EF4-FFF2-40B4-BE49-F238E27FC236}">
              <a16:creationId xmlns:a16="http://schemas.microsoft.com/office/drawing/2014/main" id="{A5FEB953-3BF2-41B8-A5DB-8126EBE2103A}"/>
            </a:ext>
          </a:extLst>
        </xdr:cNvPr>
        <xdr:cNvSpPr/>
      </xdr:nvSpPr>
      <xdr:spPr>
        <a:xfrm>
          <a:off x="9588500" y="144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90297</xdr:rowOff>
    </xdr:from>
    <xdr:to>
      <xdr:col>55</xdr:col>
      <xdr:colOff>0</xdr:colOff>
      <xdr:row>85</xdr:row>
      <xdr:rowOff>164592</xdr:rowOff>
    </xdr:to>
    <xdr:cxnSp macro="">
      <xdr:nvCxnSpPr>
        <xdr:cNvPr id="349" name="直線コネクタ 348">
          <a:extLst>
            <a:ext uri="{FF2B5EF4-FFF2-40B4-BE49-F238E27FC236}">
              <a16:creationId xmlns:a16="http://schemas.microsoft.com/office/drawing/2014/main" id="{E75B20C0-3448-44F5-B8E5-689A6992B6B6}"/>
            </a:ext>
          </a:extLst>
        </xdr:cNvPr>
        <xdr:cNvCxnSpPr/>
      </xdr:nvCxnSpPr>
      <xdr:spPr>
        <a:xfrm>
          <a:off x="9639300" y="14492097"/>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45593</xdr:rowOff>
    </xdr:from>
    <xdr:to>
      <xdr:col>46</xdr:col>
      <xdr:colOff>38100</xdr:colOff>
      <xdr:row>84</xdr:row>
      <xdr:rowOff>147193</xdr:rowOff>
    </xdr:to>
    <xdr:sp macro="" textlink="">
      <xdr:nvSpPr>
        <xdr:cNvPr id="350" name="楕円 349">
          <a:extLst>
            <a:ext uri="{FF2B5EF4-FFF2-40B4-BE49-F238E27FC236}">
              <a16:creationId xmlns:a16="http://schemas.microsoft.com/office/drawing/2014/main" id="{6B39D27D-617B-49BD-BA03-63A618B98A58}"/>
            </a:ext>
          </a:extLst>
        </xdr:cNvPr>
        <xdr:cNvSpPr/>
      </xdr:nvSpPr>
      <xdr:spPr>
        <a:xfrm>
          <a:off x="86995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90297</xdr:rowOff>
    </xdr:from>
    <xdr:to>
      <xdr:col>50</xdr:col>
      <xdr:colOff>114300</xdr:colOff>
      <xdr:row>84</xdr:row>
      <xdr:rowOff>96393</xdr:rowOff>
    </xdr:to>
    <xdr:cxnSp macro="">
      <xdr:nvCxnSpPr>
        <xdr:cNvPr id="351" name="直線コネクタ 350">
          <a:extLst>
            <a:ext uri="{FF2B5EF4-FFF2-40B4-BE49-F238E27FC236}">
              <a16:creationId xmlns:a16="http://schemas.microsoft.com/office/drawing/2014/main" id="{F4402500-AA54-4A1B-BB17-1086BA782245}"/>
            </a:ext>
          </a:extLst>
        </xdr:cNvPr>
        <xdr:cNvCxnSpPr/>
      </xdr:nvCxnSpPr>
      <xdr:spPr>
        <a:xfrm flipV="1">
          <a:off x="8750300" y="1449209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64263</xdr:rowOff>
    </xdr:from>
    <xdr:to>
      <xdr:col>41</xdr:col>
      <xdr:colOff>101600</xdr:colOff>
      <xdr:row>84</xdr:row>
      <xdr:rowOff>165863</xdr:rowOff>
    </xdr:to>
    <xdr:sp macro="" textlink="">
      <xdr:nvSpPr>
        <xdr:cNvPr id="352" name="楕円 351">
          <a:extLst>
            <a:ext uri="{FF2B5EF4-FFF2-40B4-BE49-F238E27FC236}">
              <a16:creationId xmlns:a16="http://schemas.microsoft.com/office/drawing/2014/main" id="{7E3827B7-D5F2-43ED-B734-8F5A356C8A6D}"/>
            </a:ext>
          </a:extLst>
        </xdr:cNvPr>
        <xdr:cNvSpPr/>
      </xdr:nvSpPr>
      <xdr:spPr>
        <a:xfrm>
          <a:off x="7810500" y="14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96393</xdr:rowOff>
    </xdr:from>
    <xdr:to>
      <xdr:col>45</xdr:col>
      <xdr:colOff>177800</xdr:colOff>
      <xdr:row>84</xdr:row>
      <xdr:rowOff>115063</xdr:rowOff>
    </xdr:to>
    <xdr:cxnSp macro="">
      <xdr:nvCxnSpPr>
        <xdr:cNvPr id="353" name="直線コネクタ 352">
          <a:extLst>
            <a:ext uri="{FF2B5EF4-FFF2-40B4-BE49-F238E27FC236}">
              <a16:creationId xmlns:a16="http://schemas.microsoft.com/office/drawing/2014/main" id="{897000DE-21EB-4DB4-8849-BDAE92CCF474}"/>
            </a:ext>
          </a:extLst>
        </xdr:cNvPr>
        <xdr:cNvCxnSpPr/>
      </xdr:nvCxnSpPr>
      <xdr:spPr>
        <a:xfrm flipV="1">
          <a:off x="7861300" y="14498193"/>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a:extLst>
            <a:ext uri="{FF2B5EF4-FFF2-40B4-BE49-F238E27FC236}">
              <a16:creationId xmlns:a16="http://schemas.microsoft.com/office/drawing/2014/main" id="{ADAC3B9A-161B-4693-A099-C76C407D7E17}"/>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a:extLst>
            <a:ext uri="{FF2B5EF4-FFF2-40B4-BE49-F238E27FC236}">
              <a16:creationId xmlns:a16="http://schemas.microsoft.com/office/drawing/2014/main" id="{ED43F3CB-E7CD-401E-849B-96375C721D6F}"/>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a:extLst>
            <a:ext uri="{FF2B5EF4-FFF2-40B4-BE49-F238E27FC236}">
              <a16:creationId xmlns:a16="http://schemas.microsoft.com/office/drawing/2014/main" id="{8B393B4F-B28C-4AC1-96C5-70355B3C497F}"/>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57" name="n_4aveValue【公営住宅】&#10;一人当たり面積">
          <a:extLst>
            <a:ext uri="{FF2B5EF4-FFF2-40B4-BE49-F238E27FC236}">
              <a16:creationId xmlns:a16="http://schemas.microsoft.com/office/drawing/2014/main" id="{E7EB5032-3B6E-4AF9-9451-2A8A14CF870A}"/>
            </a:ext>
          </a:extLst>
        </xdr:cNvPr>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132224</xdr:rowOff>
    </xdr:from>
    <xdr:ext cx="469744" cy="259045"/>
    <xdr:sp macro="" textlink="">
      <xdr:nvSpPr>
        <xdr:cNvPr id="358" name="n_1mainValue【公営住宅】&#10;一人当たり面積">
          <a:extLst>
            <a:ext uri="{FF2B5EF4-FFF2-40B4-BE49-F238E27FC236}">
              <a16:creationId xmlns:a16="http://schemas.microsoft.com/office/drawing/2014/main" id="{D2DBA104-A483-4F52-BEBD-1C7814FD5DFB}"/>
            </a:ext>
          </a:extLst>
        </xdr:cNvPr>
        <xdr:cNvSpPr txBox="1"/>
      </xdr:nvSpPr>
      <xdr:spPr>
        <a:xfrm>
          <a:off x="9391727" y="1453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138320</xdr:rowOff>
    </xdr:from>
    <xdr:ext cx="469744" cy="259045"/>
    <xdr:sp macro="" textlink="">
      <xdr:nvSpPr>
        <xdr:cNvPr id="359" name="n_2mainValue【公営住宅】&#10;一人当たり面積">
          <a:extLst>
            <a:ext uri="{FF2B5EF4-FFF2-40B4-BE49-F238E27FC236}">
              <a16:creationId xmlns:a16="http://schemas.microsoft.com/office/drawing/2014/main" id="{CF92A359-D178-43B5-8364-EE5DAA88A54D}"/>
            </a:ext>
          </a:extLst>
        </xdr:cNvPr>
        <xdr:cNvSpPr txBox="1"/>
      </xdr:nvSpPr>
      <xdr:spPr>
        <a:xfrm>
          <a:off x="8515427"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156990</xdr:rowOff>
    </xdr:from>
    <xdr:ext cx="469744" cy="259045"/>
    <xdr:sp macro="" textlink="">
      <xdr:nvSpPr>
        <xdr:cNvPr id="360" name="n_3mainValue【公営住宅】&#10;一人当たり面積">
          <a:extLst>
            <a:ext uri="{FF2B5EF4-FFF2-40B4-BE49-F238E27FC236}">
              <a16:creationId xmlns:a16="http://schemas.microsoft.com/office/drawing/2014/main" id="{2D99998B-C0BC-4543-A4AE-A2C8B2496A8B}"/>
            </a:ext>
          </a:extLst>
        </xdr:cNvPr>
        <xdr:cNvSpPr txBox="1"/>
      </xdr:nvSpPr>
      <xdr:spPr>
        <a:xfrm>
          <a:off x="7626427" y="145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691AB6B3-EF20-411D-9997-CD782F6B2C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2DC390F1-F959-42B4-BCC0-4C524D191D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499ACF71-7BA3-47C6-975C-5F288A1AC7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97E995A2-C418-491A-BE95-598EF5ADA4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1954A863-000D-4B7A-BF2E-DABAE06459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DDA09F69-95D0-462E-8321-FC79A8B6B4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E4611B0E-723C-4FA5-8DC2-3821CC3948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AF2F8575-32C9-41D3-970F-0D99E4B1488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C8703B85-25B1-46A8-9DB2-CFD08A13C2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ADE6F5AC-4A30-4E67-B010-31088D46E2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660215C2-F9CC-41A4-993F-6F6D15E3D65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6DB9F4FC-E116-4BB4-96A1-667DEC366E7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3" name="テキスト ボックス 372">
          <a:extLst>
            <a:ext uri="{FF2B5EF4-FFF2-40B4-BE49-F238E27FC236}">
              <a16:creationId xmlns:a16="http://schemas.microsoft.com/office/drawing/2014/main" id="{1683EA6D-8CCB-4052-B489-80AAE2B7C3C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D9390653-7677-40C4-9989-C16495B0E93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9E3D1EE1-FE8C-49BE-A0F6-70848224C71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244060A8-F365-44E7-B829-655B4474DF0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3FBED3BC-EEA3-4454-AEE9-5D031A22E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4BCD2AA4-6945-4060-B278-2C435230E23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EDAB6400-62C9-4018-BB29-8A7C29A721B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D41C518D-F7F7-4A1A-865F-05853BBDE4D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a:extLst>
            <a:ext uri="{FF2B5EF4-FFF2-40B4-BE49-F238E27FC236}">
              <a16:creationId xmlns:a16="http://schemas.microsoft.com/office/drawing/2014/main" id="{7CE4F6FC-EADE-40EE-8E77-079CB6DCEF8D}"/>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95AB809A-E470-441B-880D-5100A8543F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29830AD7-4C5C-4F5F-9AD7-53847C04E1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84" name="直線コネクタ 383">
          <a:extLst>
            <a:ext uri="{FF2B5EF4-FFF2-40B4-BE49-F238E27FC236}">
              <a16:creationId xmlns:a16="http://schemas.microsoft.com/office/drawing/2014/main" id="{15FD27E0-DF8F-4B66-845D-A04D8C8CBA27}"/>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0599FA7C-48CC-4859-A874-DD7CA9828B10}"/>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86" name="直線コネクタ 385">
          <a:extLst>
            <a:ext uri="{FF2B5EF4-FFF2-40B4-BE49-F238E27FC236}">
              <a16:creationId xmlns:a16="http://schemas.microsoft.com/office/drawing/2014/main" id="{9FD1DB7D-8504-4EDB-A371-9FD62A85D7F9}"/>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87" name="【港湾・漁港】&#10;有形固定資産減価償却率最大値テキスト">
          <a:extLst>
            <a:ext uri="{FF2B5EF4-FFF2-40B4-BE49-F238E27FC236}">
              <a16:creationId xmlns:a16="http://schemas.microsoft.com/office/drawing/2014/main" id="{79161CC5-2D41-43C2-861A-1B8EB28F6C24}"/>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88" name="直線コネクタ 387">
          <a:extLst>
            <a:ext uri="{FF2B5EF4-FFF2-40B4-BE49-F238E27FC236}">
              <a16:creationId xmlns:a16="http://schemas.microsoft.com/office/drawing/2014/main" id="{BBE3557B-E86C-4E60-B9BB-150185ACBFF7}"/>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65422</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B94CAA59-B8AB-41E8-8D80-95F38E05D368}"/>
            </a:ext>
          </a:extLst>
        </xdr:cNvPr>
        <xdr:cNvSpPr txBox="1"/>
      </xdr:nvSpPr>
      <xdr:spPr>
        <a:xfrm>
          <a:off x="4673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90" name="フローチャート: 判断 389">
          <a:extLst>
            <a:ext uri="{FF2B5EF4-FFF2-40B4-BE49-F238E27FC236}">
              <a16:creationId xmlns:a16="http://schemas.microsoft.com/office/drawing/2014/main" id="{A462B285-88ED-490E-AA86-B470F26DFB88}"/>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391" name="フローチャート: 判断 390">
          <a:extLst>
            <a:ext uri="{FF2B5EF4-FFF2-40B4-BE49-F238E27FC236}">
              <a16:creationId xmlns:a16="http://schemas.microsoft.com/office/drawing/2014/main" id="{FD7CA802-9C4D-4014-B2B6-1159811E9AD9}"/>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392" name="フローチャート: 判断 391">
          <a:extLst>
            <a:ext uri="{FF2B5EF4-FFF2-40B4-BE49-F238E27FC236}">
              <a16:creationId xmlns:a16="http://schemas.microsoft.com/office/drawing/2014/main" id="{00DB4286-B29D-40F2-862E-D640CD86006F}"/>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93" name="フローチャート: 判断 392">
          <a:extLst>
            <a:ext uri="{FF2B5EF4-FFF2-40B4-BE49-F238E27FC236}">
              <a16:creationId xmlns:a16="http://schemas.microsoft.com/office/drawing/2014/main" id="{350DB620-8FEB-40FB-AB2E-59142FD41C5D}"/>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132080</xdr:rowOff>
    </xdr:from>
    <xdr:to>
      <xdr:col>6</xdr:col>
      <xdr:colOff>38100</xdr:colOff>
      <xdr:row>106</xdr:row>
      <xdr:rowOff>62230</xdr:rowOff>
    </xdr:to>
    <xdr:sp macro="" textlink="">
      <xdr:nvSpPr>
        <xdr:cNvPr id="394" name="フローチャート: 判断 393">
          <a:extLst>
            <a:ext uri="{FF2B5EF4-FFF2-40B4-BE49-F238E27FC236}">
              <a16:creationId xmlns:a16="http://schemas.microsoft.com/office/drawing/2014/main" id="{AE4BB783-7BC6-4149-99E0-554800FBA79F}"/>
            </a:ext>
          </a:extLst>
        </xdr:cNvPr>
        <xdr:cNvSpPr/>
      </xdr:nvSpPr>
      <xdr:spPr>
        <a:xfrm>
          <a:off x="1079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A065B1F6-A7CB-42DD-B36D-D0D7AF62BE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C7EEEBD8-7306-4B56-9942-7430859F80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D43C9A5D-0459-4E38-86D7-2802D69719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FA80F9A-EE78-4CFA-8EC6-8BCD92E836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95BD0D5-FECA-4077-9BE6-2F60B788B4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00" name="楕円 399">
          <a:extLst>
            <a:ext uri="{FF2B5EF4-FFF2-40B4-BE49-F238E27FC236}">
              <a16:creationId xmlns:a16="http://schemas.microsoft.com/office/drawing/2014/main" id="{F486E953-51DF-4C30-9E9C-C88A775E3CC2}"/>
            </a:ext>
          </a:extLst>
        </xdr:cNvPr>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72407</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31D8F141-85F5-4B39-BDEA-179E9EF8ED98}"/>
            </a:ext>
          </a:extLst>
        </xdr:cNvPr>
        <xdr:cNvSpPr txBox="1"/>
      </xdr:nvSpPr>
      <xdr:spPr>
        <a:xfrm>
          <a:off x="4673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52070</xdr:rowOff>
    </xdr:from>
    <xdr:to>
      <xdr:col>20</xdr:col>
      <xdr:colOff>38100</xdr:colOff>
      <xdr:row>106</xdr:row>
      <xdr:rowOff>153670</xdr:rowOff>
    </xdr:to>
    <xdr:sp macro="" textlink="">
      <xdr:nvSpPr>
        <xdr:cNvPr id="402" name="楕円 401">
          <a:extLst>
            <a:ext uri="{FF2B5EF4-FFF2-40B4-BE49-F238E27FC236}">
              <a16:creationId xmlns:a16="http://schemas.microsoft.com/office/drawing/2014/main" id="{7BBD3454-A598-435A-B150-BD801F0D238B}"/>
            </a:ext>
          </a:extLst>
        </xdr:cNvPr>
        <xdr:cNvSpPr/>
      </xdr:nvSpPr>
      <xdr:spPr>
        <a:xfrm>
          <a:off x="3746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102870</xdr:rowOff>
    </xdr:from>
    <xdr:to>
      <xdr:col>24</xdr:col>
      <xdr:colOff>63500</xdr:colOff>
      <xdr:row>106</xdr:row>
      <xdr:rowOff>144780</xdr:rowOff>
    </xdr:to>
    <xdr:cxnSp macro="">
      <xdr:nvCxnSpPr>
        <xdr:cNvPr id="403" name="直線コネクタ 402">
          <a:extLst>
            <a:ext uri="{FF2B5EF4-FFF2-40B4-BE49-F238E27FC236}">
              <a16:creationId xmlns:a16="http://schemas.microsoft.com/office/drawing/2014/main" id="{701E4905-A371-4DD8-B774-E8817282A2D1}"/>
            </a:ext>
          </a:extLst>
        </xdr:cNvPr>
        <xdr:cNvCxnSpPr/>
      </xdr:nvCxnSpPr>
      <xdr:spPr>
        <a:xfrm>
          <a:off x="3797300" y="18276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52070</xdr:rowOff>
    </xdr:from>
    <xdr:to>
      <xdr:col>15</xdr:col>
      <xdr:colOff>101600</xdr:colOff>
      <xdr:row>106</xdr:row>
      <xdr:rowOff>153670</xdr:rowOff>
    </xdr:to>
    <xdr:sp macro="" textlink="">
      <xdr:nvSpPr>
        <xdr:cNvPr id="404" name="楕円 403">
          <a:extLst>
            <a:ext uri="{FF2B5EF4-FFF2-40B4-BE49-F238E27FC236}">
              <a16:creationId xmlns:a16="http://schemas.microsoft.com/office/drawing/2014/main" id="{E981D6BE-1CAF-4C0D-BFA7-6DDE8FB77019}"/>
            </a:ext>
          </a:extLst>
        </xdr:cNvPr>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102870</xdr:rowOff>
    </xdr:from>
    <xdr:to>
      <xdr:col>19</xdr:col>
      <xdr:colOff>177800</xdr:colOff>
      <xdr:row>106</xdr:row>
      <xdr:rowOff>102870</xdr:rowOff>
    </xdr:to>
    <xdr:cxnSp macro="">
      <xdr:nvCxnSpPr>
        <xdr:cNvPr id="405" name="直線コネクタ 404">
          <a:extLst>
            <a:ext uri="{FF2B5EF4-FFF2-40B4-BE49-F238E27FC236}">
              <a16:creationId xmlns:a16="http://schemas.microsoft.com/office/drawing/2014/main" id="{5763F6FB-4E55-4E4C-90EA-DB036026EFDF}"/>
            </a:ext>
          </a:extLst>
        </xdr:cNvPr>
        <xdr:cNvCxnSpPr/>
      </xdr:nvCxnSpPr>
      <xdr:spPr>
        <a:xfrm>
          <a:off x="2908300" y="1827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406" name="楕円 405">
          <a:extLst>
            <a:ext uri="{FF2B5EF4-FFF2-40B4-BE49-F238E27FC236}">
              <a16:creationId xmlns:a16="http://schemas.microsoft.com/office/drawing/2014/main" id="{86173D91-9854-44B4-9F21-4AE8DE01745C}"/>
            </a:ext>
          </a:extLst>
        </xdr:cNvPr>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41911</xdr:rowOff>
    </xdr:from>
    <xdr:to>
      <xdr:col>15</xdr:col>
      <xdr:colOff>50800</xdr:colOff>
      <xdr:row>106</xdr:row>
      <xdr:rowOff>102870</xdr:rowOff>
    </xdr:to>
    <xdr:cxnSp macro="">
      <xdr:nvCxnSpPr>
        <xdr:cNvPr id="407" name="直線コネクタ 406">
          <a:extLst>
            <a:ext uri="{FF2B5EF4-FFF2-40B4-BE49-F238E27FC236}">
              <a16:creationId xmlns:a16="http://schemas.microsoft.com/office/drawing/2014/main" id="{4FDCDF5D-F4C4-46C5-AC20-7038454D0B23}"/>
            </a:ext>
          </a:extLst>
        </xdr:cNvPr>
        <xdr:cNvCxnSpPr/>
      </xdr:nvCxnSpPr>
      <xdr:spPr>
        <a:xfrm>
          <a:off x="2019300" y="18215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08" name="n_1aveValue【港湾・漁港】&#10;有形固定資産減価償却率">
          <a:extLst>
            <a:ext uri="{FF2B5EF4-FFF2-40B4-BE49-F238E27FC236}">
              <a16:creationId xmlns:a16="http://schemas.microsoft.com/office/drawing/2014/main" id="{E6024D96-394E-422F-8A63-AEEA44CF321F}"/>
            </a:ext>
          </a:extLst>
        </xdr:cNvPr>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09" name="n_2aveValue【港湾・漁港】&#10;有形固定資産減価償却率">
          <a:extLst>
            <a:ext uri="{FF2B5EF4-FFF2-40B4-BE49-F238E27FC236}">
              <a16:creationId xmlns:a16="http://schemas.microsoft.com/office/drawing/2014/main" id="{231327A2-5EDB-4DCF-9A86-CB094FC96C67}"/>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10" name="n_3aveValue【港湾・漁港】&#10;有形固定資産減価償却率">
          <a:extLst>
            <a:ext uri="{FF2B5EF4-FFF2-40B4-BE49-F238E27FC236}">
              <a16:creationId xmlns:a16="http://schemas.microsoft.com/office/drawing/2014/main" id="{AD8B61B0-7BF6-4300-B082-E280301650AC}"/>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78757</xdr:rowOff>
    </xdr:from>
    <xdr:ext cx="405111" cy="259045"/>
    <xdr:sp macro="" textlink="">
      <xdr:nvSpPr>
        <xdr:cNvPr id="411" name="n_4aveValue【港湾・漁港】&#10;有形固定資産減価償却率">
          <a:extLst>
            <a:ext uri="{FF2B5EF4-FFF2-40B4-BE49-F238E27FC236}">
              <a16:creationId xmlns:a16="http://schemas.microsoft.com/office/drawing/2014/main" id="{A8A2AED1-E0DE-4807-ACD2-D6650FBF44C4}"/>
            </a:ext>
          </a:extLst>
        </xdr:cNvPr>
        <xdr:cNvSpPr txBox="1"/>
      </xdr:nvSpPr>
      <xdr:spPr>
        <a:xfrm>
          <a:off x="927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170197</xdr:rowOff>
    </xdr:from>
    <xdr:ext cx="405111" cy="259045"/>
    <xdr:sp macro="" textlink="">
      <xdr:nvSpPr>
        <xdr:cNvPr id="412" name="n_1mainValue【港湾・漁港】&#10;有形固定資産減価償却率">
          <a:extLst>
            <a:ext uri="{FF2B5EF4-FFF2-40B4-BE49-F238E27FC236}">
              <a16:creationId xmlns:a16="http://schemas.microsoft.com/office/drawing/2014/main" id="{E8923487-8243-4E0E-A27F-FC9FA18F2B1E}"/>
            </a:ext>
          </a:extLst>
        </xdr:cNvPr>
        <xdr:cNvSpPr txBox="1"/>
      </xdr:nvSpPr>
      <xdr:spPr>
        <a:xfrm>
          <a:off x="35820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170197</xdr:rowOff>
    </xdr:from>
    <xdr:ext cx="405111" cy="259045"/>
    <xdr:sp macro="" textlink="">
      <xdr:nvSpPr>
        <xdr:cNvPr id="413" name="n_2mainValue【港湾・漁港】&#10;有形固定資産減価償却率">
          <a:extLst>
            <a:ext uri="{FF2B5EF4-FFF2-40B4-BE49-F238E27FC236}">
              <a16:creationId xmlns:a16="http://schemas.microsoft.com/office/drawing/2014/main" id="{3FA239F2-9D2F-40B6-8C86-99268AD8A38C}"/>
            </a:ext>
          </a:extLst>
        </xdr:cNvPr>
        <xdr:cNvSpPr txBox="1"/>
      </xdr:nvSpPr>
      <xdr:spPr>
        <a:xfrm>
          <a:off x="2705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109238</xdr:rowOff>
    </xdr:from>
    <xdr:ext cx="405111" cy="259045"/>
    <xdr:sp macro="" textlink="">
      <xdr:nvSpPr>
        <xdr:cNvPr id="414" name="n_3mainValue【港湾・漁港】&#10;有形固定資産減価償却率">
          <a:extLst>
            <a:ext uri="{FF2B5EF4-FFF2-40B4-BE49-F238E27FC236}">
              <a16:creationId xmlns:a16="http://schemas.microsoft.com/office/drawing/2014/main" id="{18BBDF7D-E438-47BB-8D85-69465082F2DE}"/>
            </a:ext>
          </a:extLst>
        </xdr:cNvPr>
        <xdr:cNvSpPr txBox="1"/>
      </xdr:nvSpPr>
      <xdr:spPr>
        <a:xfrm>
          <a:off x="1816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C15D33CD-491E-458F-813C-E9A736F231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17E5876A-648E-454C-B4E7-BBDDEB43FF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DE2CD3B4-1450-4D74-B47D-C1DA5F6617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A5B6EEF4-3914-4840-8030-3AE3078922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99F376B1-ABB1-45A1-B292-78B4D5FF529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A60994CF-F039-416E-A7FE-AAEABB07E7C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C9695BED-20F6-4CE7-A47E-92F8F30658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ECFDADD8-588D-4E50-A744-F076224F41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B947054E-1173-4DAE-ADD0-C9D0BEF6CC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C6DEB6D5-F279-43E8-94DF-28C44C7B6DC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95A67BEA-BE5A-41E9-9A20-62B339FCBB7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6" name="テキスト ボックス 425">
          <a:extLst>
            <a:ext uri="{FF2B5EF4-FFF2-40B4-BE49-F238E27FC236}">
              <a16:creationId xmlns:a16="http://schemas.microsoft.com/office/drawing/2014/main" id="{DCD6D87A-A0A3-4C4E-B2A5-30A07D5171F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FE38AA94-901F-45CA-8EB6-D1E317841D2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8" name="テキスト ボックス 427">
          <a:extLst>
            <a:ext uri="{FF2B5EF4-FFF2-40B4-BE49-F238E27FC236}">
              <a16:creationId xmlns:a16="http://schemas.microsoft.com/office/drawing/2014/main" id="{49E0D268-5757-454C-B319-861FBC8D647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F527FD0C-EAE7-4A67-BFA5-B6F344C180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0" name="テキスト ボックス 429">
          <a:extLst>
            <a:ext uri="{FF2B5EF4-FFF2-40B4-BE49-F238E27FC236}">
              <a16:creationId xmlns:a16="http://schemas.microsoft.com/office/drawing/2014/main" id="{E73BE525-6B83-4074-B7F6-C6F07D5E208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EA2D1FB5-3620-4C76-A984-086949B9AAC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2" name="テキスト ボックス 431">
          <a:extLst>
            <a:ext uri="{FF2B5EF4-FFF2-40B4-BE49-F238E27FC236}">
              <a16:creationId xmlns:a16="http://schemas.microsoft.com/office/drawing/2014/main" id="{28FDC85A-4D28-4A13-B619-00434793F005}"/>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19517F08-44CB-4371-B703-02E83F7D6F6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a:extLst>
            <a:ext uri="{FF2B5EF4-FFF2-40B4-BE49-F238E27FC236}">
              <a16:creationId xmlns:a16="http://schemas.microsoft.com/office/drawing/2014/main" id="{8CB329BE-A0B4-407D-A7DC-1455D3C3A7D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9F27A589-B306-4C37-B084-834E687187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36" name="直線コネクタ 435">
          <a:extLst>
            <a:ext uri="{FF2B5EF4-FFF2-40B4-BE49-F238E27FC236}">
              <a16:creationId xmlns:a16="http://schemas.microsoft.com/office/drawing/2014/main" id="{C7BD7CF4-A838-475B-919C-82BBB0DDE1B8}"/>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409DE247-8920-4479-BE72-A6F34A158783}"/>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38" name="直線コネクタ 437">
          <a:extLst>
            <a:ext uri="{FF2B5EF4-FFF2-40B4-BE49-F238E27FC236}">
              <a16:creationId xmlns:a16="http://schemas.microsoft.com/office/drawing/2014/main" id="{6DF8BF35-B298-4A48-B5CD-FA2F6978B5B3}"/>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13475E34-0111-41E7-A598-50F6B0819FC9}"/>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40" name="直線コネクタ 439">
          <a:extLst>
            <a:ext uri="{FF2B5EF4-FFF2-40B4-BE49-F238E27FC236}">
              <a16:creationId xmlns:a16="http://schemas.microsoft.com/office/drawing/2014/main" id="{3F89662D-570F-498B-9556-B339FF0D41F6}"/>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441" name="【港湾・漁港】&#10;一人当たり有形固定資産（償却資産）額平均値テキスト">
          <a:extLst>
            <a:ext uri="{FF2B5EF4-FFF2-40B4-BE49-F238E27FC236}">
              <a16:creationId xmlns:a16="http://schemas.microsoft.com/office/drawing/2014/main" id="{D7735E03-986B-4CAC-8653-3339C6349FA0}"/>
            </a:ext>
          </a:extLst>
        </xdr:cNvPr>
        <xdr:cNvSpPr txBox="1"/>
      </xdr:nvSpPr>
      <xdr:spPr>
        <a:xfrm>
          <a:off x="10515600"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42" name="フローチャート: 判断 441">
          <a:extLst>
            <a:ext uri="{FF2B5EF4-FFF2-40B4-BE49-F238E27FC236}">
              <a16:creationId xmlns:a16="http://schemas.microsoft.com/office/drawing/2014/main" id="{3F9DC191-5B10-4C52-B2D8-EE8D252EDB81}"/>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43" name="フローチャート: 判断 442">
          <a:extLst>
            <a:ext uri="{FF2B5EF4-FFF2-40B4-BE49-F238E27FC236}">
              <a16:creationId xmlns:a16="http://schemas.microsoft.com/office/drawing/2014/main" id="{82BEF985-FC4E-491D-95F6-9EC7E118086D}"/>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44" name="フローチャート: 判断 443">
          <a:extLst>
            <a:ext uri="{FF2B5EF4-FFF2-40B4-BE49-F238E27FC236}">
              <a16:creationId xmlns:a16="http://schemas.microsoft.com/office/drawing/2014/main" id="{D60095F9-5436-4C30-8534-69607F4A3089}"/>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45" name="フローチャート: 判断 444">
          <a:extLst>
            <a:ext uri="{FF2B5EF4-FFF2-40B4-BE49-F238E27FC236}">
              <a16:creationId xmlns:a16="http://schemas.microsoft.com/office/drawing/2014/main" id="{CDF7168C-EFEF-4208-8681-BDF32F5263C0}"/>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149264</xdr:rowOff>
    </xdr:from>
    <xdr:to>
      <xdr:col>36</xdr:col>
      <xdr:colOff>165100</xdr:colOff>
      <xdr:row>108</xdr:row>
      <xdr:rowOff>79414</xdr:rowOff>
    </xdr:to>
    <xdr:sp macro="" textlink="">
      <xdr:nvSpPr>
        <xdr:cNvPr id="446" name="フローチャート: 判断 445">
          <a:extLst>
            <a:ext uri="{FF2B5EF4-FFF2-40B4-BE49-F238E27FC236}">
              <a16:creationId xmlns:a16="http://schemas.microsoft.com/office/drawing/2014/main" id="{DE0044EE-1804-4124-A011-5EA48C360C75}"/>
            </a:ext>
          </a:extLst>
        </xdr:cNvPr>
        <xdr:cNvSpPr/>
      </xdr:nvSpPr>
      <xdr:spPr>
        <a:xfrm>
          <a:off x="6921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A795230C-8DFE-4F34-BC26-08262FCE54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EFE8484-CCE7-4A6F-95CB-768D6CFD4B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FD8BF0B6-DA14-4096-A75F-1089BB37355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45CB94B3-B885-41B8-97D0-60B35A277C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4373008-789C-451D-A307-9540B97EE9F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115936</xdr:rowOff>
    </xdr:from>
    <xdr:to>
      <xdr:col>55</xdr:col>
      <xdr:colOff>50800</xdr:colOff>
      <xdr:row>107</xdr:row>
      <xdr:rowOff>46086</xdr:rowOff>
    </xdr:to>
    <xdr:sp macro="" textlink="">
      <xdr:nvSpPr>
        <xdr:cNvPr id="452" name="楕円 451">
          <a:extLst>
            <a:ext uri="{FF2B5EF4-FFF2-40B4-BE49-F238E27FC236}">
              <a16:creationId xmlns:a16="http://schemas.microsoft.com/office/drawing/2014/main" id="{1B9C7127-7A20-41BB-ABA7-2CDFB278E20A}"/>
            </a:ext>
          </a:extLst>
        </xdr:cNvPr>
        <xdr:cNvSpPr/>
      </xdr:nvSpPr>
      <xdr:spPr>
        <a:xfrm>
          <a:off x="10426700" y="182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138813</xdr:rowOff>
    </xdr:from>
    <xdr:ext cx="599010" cy="259045"/>
    <xdr:sp macro="" textlink="">
      <xdr:nvSpPr>
        <xdr:cNvPr id="453" name="【港湾・漁港】&#10;一人当たり有形固定資産（償却資産）額該当値テキスト">
          <a:extLst>
            <a:ext uri="{FF2B5EF4-FFF2-40B4-BE49-F238E27FC236}">
              <a16:creationId xmlns:a16="http://schemas.microsoft.com/office/drawing/2014/main" id="{E945D62D-7970-405E-AB66-8426A2B9E5E3}"/>
            </a:ext>
          </a:extLst>
        </xdr:cNvPr>
        <xdr:cNvSpPr txBox="1"/>
      </xdr:nvSpPr>
      <xdr:spPr>
        <a:xfrm>
          <a:off x="10515600" y="1814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119586</xdr:rowOff>
    </xdr:from>
    <xdr:to>
      <xdr:col>50</xdr:col>
      <xdr:colOff>165100</xdr:colOff>
      <xdr:row>107</xdr:row>
      <xdr:rowOff>49736</xdr:rowOff>
    </xdr:to>
    <xdr:sp macro="" textlink="">
      <xdr:nvSpPr>
        <xdr:cNvPr id="454" name="楕円 453">
          <a:extLst>
            <a:ext uri="{FF2B5EF4-FFF2-40B4-BE49-F238E27FC236}">
              <a16:creationId xmlns:a16="http://schemas.microsoft.com/office/drawing/2014/main" id="{C870B78F-8CF2-4CA9-A7D3-DF5E24E999B7}"/>
            </a:ext>
          </a:extLst>
        </xdr:cNvPr>
        <xdr:cNvSpPr/>
      </xdr:nvSpPr>
      <xdr:spPr>
        <a:xfrm>
          <a:off x="9588500" y="18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166736</xdr:rowOff>
    </xdr:from>
    <xdr:to>
      <xdr:col>55</xdr:col>
      <xdr:colOff>0</xdr:colOff>
      <xdr:row>106</xdr:row>
      <xdr:rowOff>170386</xdr:rowOff>
    </xdr:to>
    <xdr:cxnSp macro="">
      <xdr:nvCxnSpPr>
        <xdr:cNvPr id="455" name="直線コネクタ 454">
          <a:extLst>
            <a:ext uri="{FF2B5EF4-FFF2-40B4-BE49-F238E27FC236}">
              <a16:creationId xmlns:a16="http://schemas.microsoft.com/office/drawing/2014/main" id="{39901A7A-0D64-4741-82E5-851D589FD074}"/>
            </a:ext>
          </a:extLst>
        </xdr:cNvPr>
        <xdr:cNvCxnSpPr/>
      </xdr:nvCxnSpPr>
      <xdr:spPr>
        <a:xfrm flipV="1">
          <a:off x="9639300" y="18340436"/>
          <a:ext cx="8382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129964</xdr:rowOff>
    </xdr:from>
    <xdr:to>
      <xdr:col>46</xdr:col>
      <xdr:colOff>38100</xdr:colOff>
      <xdr:row>107</xdr:row>
      <xdr:rowOff>60114</xdr:rowOff>
    </xdr:to>
    <xdr:sp macro="" textlink="">
      <xdr:nvSpPr>
        <xdr:cNvPr id="456" name="楕円 455">
          <a:extLst>
            <a:ext uri="{FF2B5EF4-FFF2-40B4-BE49-F238E27FC236}">
              <a16:creationId xmlns:a16="http://schemas.microsoft.com/office/drawing/2014/main" id="{21981EBE-C2A8-434E-9C0A-57B9A9D3EDC9}"/>
            </a:ext>
          </a:extLst>
        </xdr:cNvPr>
        <xdr:cNvSpPr/>
      </xdr:nvSpPr>
      <xdr:spPr>
        <a:xfrm>
          <a:off x="8699500" y="183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170386</xdr:rowOff>
    </xdr:from>
    <xdr:to>
      <xdr:col>50</xdr:col>
      <xdr:colOff>114300</xdr:colOff>
      <xdr:row>107</xdr:row>
      <xdr:rowOff>9314</xdr:rowOff>
    </xdr:to>
    <xdr:cxnSp macro="">
      <xdr:nvCxnSpPr>
        <xdr:cNvPr id="457" name="直線コネクタ 456">
          <a:extLst>
            <a:ext uri="{FF2B5EF4-FFF2-40B4-BE49-F238E27FC236}">
              <a16:creationId xmlns:a16="http://schemas.microsoft.com/office/drawing/2014/main" id="{FA51D226-E844-48DF-BFE0-3789674BAE77}"/>
            </a:ext>
          </a:extLst>
        </xdr:cNvPr>
        <xdr:cNvCxnSpPr/>
      </xdr:nvCxnSpPr>
      <xdr:spPr>
        <a:xfrm flipV="1">
          <a:off x="8750300" y="1834408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130169</xdr:rowOff>
    </xdr:from>
    <xdr:to>
      <xdr:col>41</xdr:col>
      <xdr:colOff>101600</xdr:colOff>
      <xdr:row>107</xdr:row>
      <xdr:rowOff>60319</xdr:rowOff>
    </xdr:to>
    <xdr:sp macro="" textlink="">
      <xdr:nvSpPr>
        <xdr:cNvPr id="458" name="楕円 457">
          <a:extLst>
            <a:ext uri="{FF2B5EF4-FFF2-40B4-BE49-F238E27FC236}">
              <a16:creationId xmlns:a16="http://schemas.microsoft.com/office/drawing/2014/main" id="{F8E9F383-A1F0-46F3-8267-CF35AB20252A}"/>
            </a:ext>
          </a:extLst>
        </xdr:cNvPr>
        <xdr:cNvSpPr/>
      </xdr:nvSpPr>
      <xdr:spPr>
        <a:xfrm>
          <a:off x="7810500" y="183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9314</xdr:rowOff>
    </xdr:from>
    <xdr:to>
      <xdr:col>45</xdr:col>
      <xdr:colOff>177800</xdr:colOff>
      <xdr:row>107</xdr:row>
      <xdr:rowOff>9519</xdr:rowOff>
    </xdr:to>
    <xdr:cxnSp macro="">
      <xdr:nvCxnSpPr>
        <xdr:cNvPr id="459" name="直線コネクタ 458">
          <a:extLst>
            <a:ext uri="{FF2B5EF4-FFF2-40B4-BE49-F238E27FC236}">
              <a16:creationId xmlns:a16="http://schemas.microsoft.com/office/drawing/2014/main" id="{FD7365FA-F87C-4C22-AAC3-5DEF69268839}"/>
            </a:ext>
          </a:extLst>
        </xdr:cNvPr>
        <xdr:cNvCxnSpPr/>
      </xdr:nvCxnSpPr>
      <xdr:spPr>
        <a:xfrm flipV="1">
          <a:off x="7861300" y="18354464"/>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157117</xdr:rowOff>
    </xdr:from>
    <xdr:ext cx="599010" cy="259045"/>
    <xdr:sp macro="" textlink="">
      <xdr:nvSpPr>
        <xdr:cNvPr id="460" name="n_1aveValue【港湾・漁港】&#10;一人当たり有形固定資産（償却資産）額">
          <a:extLst>
            <a:ext uri="{FF2B5EF4-FFF2-40B4-BE49-F238E27FC236}">
              <a16:creationId xmlns:a16="http://schemas.microsoft.com/office/drawing/2014/main" id="{168971D5-8356-494E-923D-DE62F994B770}"/>
            </a:ext>
          </a:extLst>
        </xdr:cNvPr>
        <xdr:cNvSpPr txBox="1"/>
      </xdr:nvSpPr>
      <xdr:spPr>
        <a:xfrm>
          <a:off x="9327095" y="185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146266</xdr:rowOff>
    </xdr:from>
    <xdr:ext cx="599010" cy="259045"/>
    <xdr:sp macro="" textlink="">
      <xdr:nvSpPr>
        <xdr:cNvPr id="461" name="n_2aveValue【港湾・漁港】&#10;一人当たり有形固定資産（償却資産）額">
          <a:extLst>
            <a:ext uri="{FF2B5EF4-FFF2-40B4-BE49-F238E27FC236}">
              <a16:creationId xmlns:a16="http://schemas.microsoft.com/office/drawing/2014/main" id="{9B4703A1-7971-47F9-9D10-6EE0FFE66C56}"/>
            </a:ext>
          </a:extLst>
        </xdr:cNvPr>
        <xdr:cNvSpPr txBox="1"/>
      </xdr:nvSpPr>
      <xdr:spPr>
        <a:xfrm>
          <a:off x="8450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141949</xdr:rowOff>
    </xdr:from>
    <xdr:ext cx="599010" cy="259045"/>
    <xdr:sp macro="" textlink="">
      <xdr:nvSpPr>
        <xdr:cNvPr id="462" name="n_3aveValue【港湾・漁港】&#10;一人当たり有形固定資産（償却資産）額">
          <a:extLst>
            <a:ext uri="{FF2B5EF4-FFF2-40B4-BE49-F238E27FC236}">
              <a16:creationId xmlns:a16="http://schemas.microsoft.com/office/drawing/2014/main" id="{91AB8BD4-6AAD-49EF-A9CB-80F3A6A7B19F}"/>
            </a:ext>
          </a:extLst>
        </xdr:cNvPr>
        <xdr:cNvSpPr txBox="1"/>
      </xdr:nvSpPr>
      <xdr:spPr>
        <a:xfrm>
          <a:off x="7561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95941</xdr:rowOff>
    </xdr:from>
    <xdr:ext cx="599010" cy="259045"/>
    <xdr:sp macro="" textlink="">
      <xdr:nvSpPr>
        <xdr:cNvPr id="463" name="n_4aveValue【港湾・漁港】&#10;一人当たり有形固定資産（償却資産）額">
          <a:extLst>
            <a:ext uri="{FF2B5EF4-FFF2-40B4-BE49-F238E27FC236}">
              <a16:creationId xmlns:a16="http://schemas.microsoft.com/office/drawing/2014/main" id="{AB7E38BF-D4F1-432E-A4CC-C9E42294BC79}"/>
            </a:ext>
          </a:extLst>
        </xdr:cNvPr>
        <xdr:cNvSpPr txBox="1"/>
      </xdr:nvSpPr>
      <xdr:spPr>
        <a:xfrm>
          <a:off x="6672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66263</xdr:rowOff>
    </xdr:from>
    <xdr:ext cx="599010" cy="259045"/>
    <xdr:sp macro="" textlink="">
      <xdr:nvSpPr>
        <xdr:cNvPr id="464" name="n_1mainValue【港湾・漁港】&#10;一人当たり有形固定資産（償却資産）額">
          <a:extLst>
            <a:ext uri="{FF2B5EF4-FFF2-40B4-BE49-F238E27FC236}">
              <a16:creationId xmlns:a16="http://schemas.microsoft.com/office/drawing/2014/main" id="{0F432706-8E3D-4998-88CD-C27228D6C68B}"/>
            </a:ext>
          </a:extLst>
        </xdr:cNvPr>
        <xdr:cNvSpPr txBox="1"/>
      </xdr:nvSpPr>
      <xdr:spPr>
        <a:xfrm>
          <a:off x="9327095" y="180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76641</xdr:rowOff>
    </xdr:from>
    <xdr:ext cx="599010" cy="259045"/>
    <xdr:sp macro="" textlink="">
      <xdr:nvSpPr>
        <xdr:cNvPr id="465" name="n_2mainValue【港湾・漁港】&#10;一人当たり有形固定資産（償却資産）額">
          <a:extLst>
            <a:ext uri="{FF2B5EF4-FFF2-40B4-BE49-F238E27FC236}">
              <a16:creationId xmlns:a16="http://schemas.microsoft.com/office/drawing/2014/main" id="{C890AE32-20FB-4563-A5BB-7529E592E853}"/>
            </a:ext>
          </a:extLst>
        </xdr:cNvPr>
        <xdr:cNvSpPr txBox="1"/>
      </xdr:nvSpPr>
      <xdr:spPr>
        <a:xfrm>
          <a:off x="8450795" y="180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76846</xdr:rowOff>
    </xdr:from>
    <xdr:ext cx="599010" cy="259045"/>
    <xdr:sp macro="" textlink="">
      <xdr:nvSpPr>
        <xdr:cNvPr id="466" name="n_3mainValue【港湾・漁港】&#10;一人当たり有形固定資産（償却資産）額">
          <a:extLst>
            <a:ext uri="{FF2B5EF4-FFF2-40B4-BE49-F238E27FC236}">
              <a16:creationId xmlns:a16="http://schemas.microsoft.com/office/drawing/2014/main" id="{44D6CF8D-F996-4A95-96CA-54E8E0D8CE4F}"/>
            </a:ext>
          </a:extLst>
        </xdr:cNvPr>
        <xdr:cNvSpPr txBox="1"/>
      </xdr:nvSpPr>
      <xdr:spPr>
        <a:xfrm>
          <a:off x="7561795" y="1807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DB25A2EB-116B-487D-B497-33D5CA45391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3B29DD70-A3D3-4F3A-9C12-C4271289C9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DDE37624-9340-4DA8-90E6-8C87119411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731D744-2645-456A-92FF-AEF70B14F1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6FDB513B-FFA8-4583-8F9D-08851B6F92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FD92C9F6-A24B-48C1-BB8F-2894288783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157B959B-0697-47C2-8C8D-4957E733F3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60967749-A00F-4498-A2F5-67200B6874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DB89E7B3-E4BF-4231-8D6C-C192774E65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BEF011BF-8E3D-49FE-BEF0-3AD5EDEAA7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12C6961-4206-47A3-B845-D36670B37C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47538C7B-CBC5-44A2-8EDD-8C607B0C62F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78A9CA01-E315-4234-BFC0-6D45948E237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67199E03-09E3-42C4-BD05-CA169EEC9AA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07073770-A1E1-464E-BAA1-09D0B1A12E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12AEBE2C-3587-4ECD-9661-5908D88669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B98467EF-B1C0-4E34-9C1B-1E76E4F13E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E41CA36F-6CE4-491B-8CF5-B84529B5FB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9737C1A5-8A2D-45A3-91B0-99FB1B4852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003E7696-CAE0-475E-8596-0A0A17BC5A4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B0641D81-AAF6-4F47-8860-CDFE374C5B1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4537C042-7E39-448F-B84E-B3878FCD01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13CE409C-2BD8-42BC-9E40-5A930A2FF99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F59CE8EB-ED6A-45E1-8095-CC7F8D2DA7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91" name="直線コネクタ 490">
          <a:extLst>
            <a:ext uri="{FF2B5EF4-FFF2-40B4-BE49-F238E27FC236}">
              <a16:creationId xmlns:a16="http://schemas.microsoft.com/office/drawing/2014/main" id="{C6520C17-78EE-4010-989D-60E52996A671}"/>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76F5A07A-48E1-49B1-A7BB-E814B6C1064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3" name="直線コネクタ 492">
          <a:extLst>
            <a:ext uri="{FF2B5EF4-FFF2-40B4-BE49-F238E27FC236}">
              <a16:creationId xmlns:a16="http://schemas.microsoft.com/office/drawing/2014/main" id="{AC7063AE-6F1E-44F9-AD87-8B828F5B669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94" name="【認定こども園・幼稚園・保育所】&#10;有形固定資産減価償却率最大値テキスト">
          <a:extLst>
            <a:ext uri="{FF2B5EF4-FFF2-40B4-BE49-F238E27FC236}">
              <a16:creationId xmlns:a16="http://schemas.microsoft.com/office/drawing/2014/main" id="{B6EFD2B8-3C8D-4858-95FF-89CAE0A11E6E}"/>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95" name="直線コネクタ 494">
          <a:extLst>
            <a:ext uri="{FF2B5EF4-FFF2-40B4-BE49-F238E27FC236}">
              <a16:creationId xmlns:a16="http://schemas.microsoft.com/office/drawing/2014/main" id="{F8BD81E6-2528-4916-AA68-D204C221406C}"/>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DD7BDA45-81D5-4F2B-9BC0-0C39C6107565}"/>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97" name="フローチャート: 判断 496">
          <a:extLst>
            <a:ext uri="{FF2B5EF4-FFF2-40B4-BE49-F238E27FC236}">
              <a16:creationId xmlns:a16="http://schemas.microsoft.com/office/drawing/2014/main" id="{971CC2FA-8416-4230-A898-9A0AAFE371CC}"/>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98" name="フローチャート: 判断 497">
          <a:extLst>
            <a:ext uri="{FF2B5EF4-FFF2-40B4-BE49-F238E27FC236}">
              <a16:creationId xmlns:a16="http://schemas.microsoft.com/office/drawing/2014/main" id="{CE9C242D-F834-4B34-9CB7-BBC65443A031}"/>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99" name="フローチャート: 判断 498">
          <a:extLst>
            <a:ext uri="{FF2B5EF4-FFF2-40B4-BE49-F238E27FC236}">
              <a16:creationId xmlns:a16="http://schemas.microsoft.com/office/drawing/2014/main" id="{624C85BA-7BA5-4F48-9D12-04E321098267}"/>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00" name="フローチャート: 判断 499">
          <a:extLst>
            <a:ext uri="{FF2B5EF4-FFF2-40B4-BE49-F238E27FC236}">
              <a16:creationId xmlns:a16="http://schemas.microsoft.com/office/drawing/2014/main" id="{ED939A34-A53A-4631-9105-FFC0124336C9}"/>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01" name="フローチャート: 判断 500">
          <a:extLst>
            <a:ext uri="{FF2B5EF4-FFF2-40B4-BE49-F238E27FC236}">
              <a16:creationId xmlns:a16="http://schemas.microsoft.com/office/drawing/2014/main" id="{3BE2191A-D35D-4EEB-858D-1D67FCEA9F2B}"/>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61708FA6-CE67-4ABB-8157-96AC27EEC1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5C242FE7-53A4-4438-875A-EBA2549C20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A1DF08AB-5F3B-4D1E-A013-D3096B677A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F913222F-7916-43BC-BB8A-66EB0F13D7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DDF793F0-3D61-497E-BE13-EB6F701128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507" name="楕円 506">
          <a:extLst>
            <a:ext uri="{FF2B5EF4-FFF2-40B4-BE49-F238E27FC236}">
              <a16:creationId xmlns:a16="http://schemas.microsoft.com/office/drawing/2014/main" id="{5FA9BC51-07BE-4E48-BF76-479EF4FC1DAE}"/>
            </a:ext>
          </a:extLst>
        </xdr:cNvPr>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24782</xdr:rowOff>
    </xdr:from>
    <xdr:ext cx="405111" cy="259045"/>
    <xdr:sp macro="" textlink="">
      <xdr:nvSpPr>
        <xdr:cNvPr id="508" name="【認定こども園・幼稚園・保育所】&#10;有形固定資産減価償却率該当値テキスト">
          <a:extLst>
            <a:ext uri="{FF2B5EF4-FFF2-40B4-BE49-F238E27FC236}">
              <a16:creationId xmlns:a16="http://schemas.microsoft.com/office/drawing/2014/main" id="{28276D79-90CE-4ADB-AED8-93E598C498F0}"/>
            </a:ext>
          </a:extLst>
        </xdr:cNvPr>
        <xdr:cNvSpPr txBox="1"/>
      </xdr:nvSpPr>
      <xdr:spPr>
        <a:xfrm>
          <a:off x="16357600"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509" name="楕円 508">
          <a:extLst>
            <a:ext uri="{FF2B5EF4-FFF2-40B4-BE49-F238E27FC236}">
              <a16:creationId xmlns:a16="http://schemas.microsoft.com/office/drawing/2014/main" id="{741CBB2E-B440-43B7-B9BB-B1833563346A}"/>
            </a:ext>
          </a:extLst>
        </xdr:cNvPr>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43815</xdr:rowOff>
    </xdr:from>
    <xdr:to>
      <xdr:col>85</xdr:col>
      <xdr:colOff>127000</xdr:colOff>
      <xdr:row>40</xdr:row>
      <xdr:rowOff>97155</xdr:rowOff>
    </xdr:to>
    <xdr:cxnSp macro="">
      <xdr:nvCxnSpPr>
        <xdr:cNvPr id="510" name="直線コネクタ 509">
          <a:extLst>
            <a:ext uri="{FF2B5EF4-FFF2-40B4-BE49-F238E27FC236}">
              <a16:creationId xmlns:a16="http://schemas.microsoft.com/office/drawing/2014/main" id="{B9152370-30B8-4061-A122-648DD5544405}"/>
            </a:ext>
          </a:extLst>
        </xdr:cNvPr>
        <xdr:cNvCxnSpPr/>
      </xdr:nvCxnSpPr>
      <xdr:spPr>
        <a:xfrm>
          <a:off x="15481300" y="69018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511" name="楕円 510">
          <a:extLst>
            <a:ext uri="{FF2B5EF4-FFF2-40B4-BE49-F238E27FC236}">
              <a16:creationId xmlns:a16="http://schemas.microsoft.com/office/drawing/2014/main" id="{5D7E2616-5DB6-43C7-85A7-185846A13575}"/>
            </a:ext>
          </a:extLst>
        </xdr:cNvPr>
        <xdr:cNvSpPr/>
      </xdr:nvSpPr>
      <xdr:spPr>
        <a:xfrm>
          <a:off x="14541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43815</xdr:rowOff>
    </xdr:to>
    <xdr:cxnSp macro="">
      <xdr:nvCxnSpPr>
        <xdr:cNvPr id="512" name="直線コネクタ 511">
          <a:extLst>
            <a:ext uri="{FF2B5EF4-FFF2-40B4-BE49-F238E27FC236}">
              <a16:creationId xmlns:a16="http://schemas.microsoft.com/office/drawing/2014/main" id="{A86EF52E-A2C5-4420-8262-FAB50FE7573C}"/>
            </a:ext>
          </a:extLst>
        </xdr:cNvPr>
        <xdr:cNvCxnSpPr/>
      </xdr:nvCxnSpPr>
      <xdr:spPr>
        <a:xfrm>
          <a:off x="14592300" y="6901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513" name="楕円 512">
          <a:extLst>
            <a:ext uri="{FF2B5EF4-FFF2-40B4-BE49-F238E27FC236}">
              <a16:creationId xmlns:a16="http://schemas.microsoft.com/office/drawing/2014/main" id="{C467E4E0-E97F-44A9-AE60-D37A578E4A3E}"/>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40</xdr:row>
      <xdr:rowOff>43815</xdr:rowOff>
    </xdr:to>
    <xdr:cxnSp macro="">
      <xdr:nvCxnSpPr>
        <xdr:cNvPr id="514" name="直線コネクタ 513">
          <a:extLst>
            <a:ext uri="{FF2B5EF4-FFF2-40B4-BE49-F238E27FC236}">
              <a16:creationId xmlns:a16="http://schemas.microsoft.com/office/drawing/2014/main" id="{70D08066-527D-46B3-BB52-BD5ACC26C2C1}"/>
            </a:ext>
          </a:extLst>
        </xdr:cNvPr>
        <xdr:cNvCxnSpPr/>
      </xdr:nvCxnSpPr>
      <xdr:spPr>
        <a:xfrm>
          <a:off x="13703300" y="67798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15" name="n_1aveValue【認定こども園・幼稚園・保育所】&#10;有形固定資産減価償却率">
          <a:extLst>
            <a:ext uri="{FF2B5EF4-FFF2-40B4-BE49-F238E27FC236}">
              <a16:creationId xmlns:a16="http://schemas.microsoft.com/office/drawing/2014/main" id="{957F044B-4DDE-4E23-8D6C-E7339A824A1E}"/>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16" name="n_2aveValue【認定こども園・幼稚園・保育所】&#10;有形固定資産減価償却率">
          <a:extLst>
            <a:ext uri="{FF2B5EF4-FFF2-40B4-BE49-F238E27FC236}">
              <a16:creationId xmlns:a16="http://schemas.microsoft.com/office/drawing/2014/main" id="{D9444CA8-43D1-4944-BDEF-82BD86D9EF7C}"/>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17" name="n_3aveValue【認定こども園・幼稚園・保育所】&#10;有形固定資産減価償却率">
          <a:extLst>
            <a:ext uri="{FF2B5EF4-FFF2-40B4-BE49-F238E27FC236}">
              <a16:creationId xmlns:a16="http://schemas.microsoft.com/office/drawing/2014/main" id="{E00F2DD9-D587-4D3A-A9C2-E6E517C58777}"/>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518" name="n_4aveValue【認定こども園・幼稚園・保育所】&#10;有形固定資産減価償却率">
          <a:extLst>
            <a:ext uri="{FF2B5EF4-FFF2-40B4-BE49-F238E27FC236}">
              <a16:creationId xmlns:a16="http://schemas.microsoft.com/office/drawing/2014/main" id="{E5A5515D-4E85-475E-9E29-95AE2CBB22EE}"/>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519" name="n_1mainValue【認定こども園・幼稚園・保育所】&#10;有形固定資産減価償却率">
          <a:extLst>
            <a:ext uri="{FF2B5EF4-FFF2-40B4-BE49-F238E27FC236}">
              <a16:creationId xmlns:a16="http://schemas.microsoft.com/office/drawing/2014/main" id="{F5C8D99A-6306-4661-B372-BED08D316AF8}"/>
            </a:ext>
          </a:extLst>
        </xdr:cNvPr>
        <xdr:cNvSpPr txBox="1"/>
      </xdr:nvSpPr>
      <xdr:spPr>
        <a:xfrm>
          <a:off x="15266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520" name="n_2mainValue【認定こども園・幼稚園・保育所】&#10;有形固定資産減価償却率">
          <a:extLst>
            <a:ext uri="{FF2B5EF4-FFF2-40B4-BE49-F238E27FC236}">
              <a16:creationId xmlns:a16="http://schemas.microsoft.com/office/drawing/2014/main" id="{273B450D-0B9F-4847-91FD-171F7F70A38A}"/>
            </a:ext>
          </a:extLst>
        </xdr:cNvPr>
        <xdr:cNvSpPr txBox="1"/>
      </xdr:nvSpPr>
      <xdr:spPr>
        <a:xfrm>
          <a:off x="14389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21" name="n_3mainValue【認定こども園・幼稚園・保育所】&#10;有形固定資産減価償却率">
          <a:extLst>
            <a:ext uri="{FF2B5EF4-FFF2-40B4-BE49-F238E27FC236}">
              <a16:creationId xmlns:a16="http://schemas.microsoft.com/office/drawing/2014/main" id="{0969379D-097D-4FC2-8A70-F73178FCF333}"/>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A5D0A19A-78E2-4C96-9F08-7E86A285EC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97B736F0-BA20-4861-BA0D-FE45239FBE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C721D2E6-C41D-43C6-94B9-68B7DE1DEF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B5F65490-C59B-41DA-A859-E3065FD0FA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18855967-2F00-4B34-9923-CDCF0DC6DF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0DC02C14-58AB-44E8-9B53-C86D7368A6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7B94ABBD-E71A-4DED-BC42-56CC757E1C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A29B2118-E41C-40E6-AEF7-5F36F06BC9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ED32499C-3429-4522-966B-40F52AC353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3B03E662-C291-4BFE-A553-F0D5BFDD95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C7BAD9B9-AE0A-4F4F-B8B7-AC140BB4E1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3" name="テキスト ボックス 532">
          <a:extLst>
            <a:ext uri="{FF2B5EF4-FFF2-40B4-BE49-F238E27FC236}">
              <a16:creationId xmlns:a16="http://schemas.microsoft.com/office/drawing/2014/main" id="{6D1E94C2-4156-4D99-871F-1618D570ADF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E8F70DF4-7D6C-4BEC-80A4-0F16E128FE7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5" name="テキスト ボックス 534">
          <a:extLst>
            <a:ext uri="{FF2B5EF4-FFF2-40B4-BE49-F238E27FC236}">
              <a16:creationId xmlns:a16="http://schemas.microsoft.com/office/drawing/2014/main" id="{D4B3BFE1-5ABF-4400-81B1-CB745074132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0D50007B-DEC9-41C9-B118-A61120D2316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7" name="テキスト ボックス 536">
          <a:extLst>
            <a:ext uri="{FF2B5EF4-FFF2-40B4-BE49-F238E27FC236}">
              <a16:creationId xmlns:a16="http://schemas.microsoft.com/office/drawing/2014/main" id="{C8866D5A-2E40-4B52-A4F1-747B4672551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8A697840-6523-4F72-A30B-E4D89B663C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9" name="テキスト ボックス 538">
          <a:extLst>
            <a:ext uri="{FF2B5EF4-FFF2-40B4-BE49-F238E27FC236}">
              <a16:creationId xmlns:a16="http://schemas.microsoft.com/office/drawing/2014/main" id="{B2D82785-E9ED-4E30-85B4-51360B74258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ED0D404C-ADBB-43D1-BEEE-680EFE75B1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D84908BE-12F1-4099-9D2C-BD8ABFEB05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FD2B4C41-1921-4CA2-BA34-34A22D29CD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43" name="直線コネクタ 542">
          <a:extLst>
            <a:ext uri="{FF2B5EF4-FFF2-40B4-BE49-F238E27FC236}">
              <a16:creationId xmlns:a16="http://schemas.microsoft.com/office/drawing/2014/main" id="{70B6161C-BC85-40D6-91DD-5651BF5F52A9}"/>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BC7969E2-E2D4-4C14-88CF-72F6112AF7BD}"/>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45" name="直線コネクタ 544">
          <a:extLst>
            <a:ext uri="{FF2B5EF4-FFF2-40B4-BE49-F238E27FC236}">
              <a16:creationId xmlns:a16="http://schemas.microsoft.com/office/drawing/2014/main" id="{73BA10EE-F411-4258-9E55-0937FDA5E875}"/>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1154B754-CA32-46E5-B02A-CB61104CD3DB}"/>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47" name="直線コネクタ 546">
          <a:extLst>
            <a:ext uri="{FF2B5EF4-FFF2-40B4-BE49-F238E27FC236}">
              <a16:creationId xmlns:a16="http://schemas.microsoft.com/office/drawing/2014/main" id="{AC103FE3-5E6D-4ECD-BD70-2CC9E2E4AFBA}"/>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70B0239C-2C2B-4DB6-9C68-5F77D3ED8AF7}"/>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9" name="フローチャート: 判断 548">
          <a:extLst>
            <a:ext uri="{FF2B5EF4-FFF2-40B4-BE49-F238E27FC236}">
              <a16:creationId xmlns:a16="http://schemas.microsoft.com/office/drawing/2014/main" id="{46994F1C-3947-4386-9880-EB786618FDBF}"/>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50" name="フローチャート: 判断 549">
          <a:extLst>
            <a:ext uri="{FF2B5EF4-FFF2-40B4-BE49-F238E27FC236}">
              <a16:creationId xmlns:a16="http://schemas.microsoft.com/office/drawing/2014/main" id="{30610099-1B20-4777-B29D-3AF91BC72714}"/>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51" name="フローチャート: 判断 550">
          <a:extLst>
            <a:ext uri="{FF2B5EF4-FFF2-40B4-BE49-F238E27FC236}">
              <a16:creationId xmlns:a16="http://schemas.microsoft.com/office/drawing/2014/main" id="{F7AA8579-E704-4893-AE87-41AB907338AE}"/>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52" name="フローチャート: 判断 551">
          <a:extLst>
            <a:ext uri="{FF2B5EF4-FFF2-40B4-BE49-F238E27FC236}">
              <a16:creationId xmlns:a16="http://schemas.microsoft.com/office/drawing/2014/main" id="{22137F02-30F3-40D4-9EE2-D0B423CA8F8C}"/>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53" name="フローチャート: 判断 552">
          <a:extLst>
            <a:ext uri="{FF2B5EF4-FFF2-40B4-BE49-F238E27FC236}">
              <a16:creationId xmlns:a16="http://schemas.microsoft.com/office/drawing/2014/main" id="{095FF934-66DB-456F-98FA-F7DA786A0FCA}"/>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7CA6FB0E-C87D-445F-87DB-91E5E09535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856AADFA-D1E9-4728-8FDC-9F14B79DEC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7A9B822A-21BC-48C2-AA1F-8351712390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CEE696D5-9550-49A4-85E8-52467ADCC4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C8CB92C9-11B1-4A52-96B5-D1C8FABCEB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144272</xdr:rowOff>
    </xdr:from>
    <xdr:to>
      <xdr:col>116</xdr:col>
      <xdr:colOff>114300</xdr:colOff>
      <xdr:row>36</xdr:row>
      <xdr:rowOff>74422</xdr:rowOff>
    </xdr:to>
    <xdr:sp macro="" textlink="">
      <xdr:nvSpPr>
        <xdr:cNvPr id="559" name="楕円 558">
          <a:extLst>
            <a:ext uri="{FF2B5EF4-FFF2-40B4-BE49-F238E27FC236}">
              <a16:creationId xmlns:a16="http://schemas.microsoft.com/office/drawing/2014/main" id="{9F75010A-5840-416E-AE18-18D57EFF845B}"/>
            </a:ext>
          </a:extLst>
        </xdr:cNvPr>
        <xdr:cNvSpPr/>
      </xdr:nvSpPr>
      <xdr:spPr>
        <a:xfrm>
          <a:off x="22110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167149</xdr:rowOff>
    </xdr:from>
    <xdr:ext cx="469744" cy="259045"/>
    <xdr:sp macro="" textlink="">
      <xdr:nvSpPr>
        <xdr:cNvPr id="560" name="【認定こども園・幼稚園・保育所】&#10;一人当たり面積該当値テキスト">
          <a:extLst>
            <a:ext uri="{FF2B5EF4-FFF2-40B4-BE49-F238E27FC236}">
              <a16:creationId xmlns:a16="http://schemas.microsoft.com/office/drawing/2014/main" id="{C1DFAD73-3AFC-4A8B-87A3-755903198041}"/>
            </a:ext>
          </a:extLst>
        </xdr:cNvPr>
        <xdr:cNvSpPr txBox="1"/>
      </xdr:nvSpPr>
      <xdr:spPr>
        <a:xfrm>
          <a:off x="22199600"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164846</xdr:rowOff>
    </xdr:from>
    <xdr:to>
      <xdr:col>112</xdr:col>
      <xdr:colOff>38100</xdr:colOff>
      <xdr:row>36</xdr:row>
      <xdr:rowOff>94996</xdr:rowOff>
    </xdr:to>
    <xdr:sp macro="" textlink="">
      <xdr:nvSpPr>
        <xdr:cNvPr id="561" name="楕円 560">
          <a:extLst>
            <a:ext uri="{FF2B5EF4-FFF2-40B4-BE49-F238E27FC236}">
              <a16:creationId xmlns:a16="http://schemas.microsoft.com/office/drawing/2014/main" id="{FD66C7C1-A74D-44EF-A489-BA40958988FC}"/>
            </a:ext>
          </a:extLst>
        </xdr:cNvPr>
        <xdr:cNvSpPr/>
      </xdr:nvSpPr>
      <xdr:spPr>
        <a:xfrm>
          <a:off x="21272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23622</xdr:rowOff>
    </xdr:from>
    <xdr:to>
      <xdr:col>116</xdr:col>
      <xdr:colOff>63500</xdr:colOff>
      <xdr:row>36</xdr:row>
      <xdr:rowOff>44196</xdr:rowOff>
    </xdr:to>
    <xdr:cxnSp macro="">
      <xdr:nvCxnSpPr>
        <xdr:cNvPr id="562" name="直線コネクタ 561">
          <a:extLst>
            <a:ext uri="{FF2B5EF4-FFF2-40B4-BE49-F238E27FC236}">
              <a16:creationId xmlns:a16="http://schemas.microsoft.com/office/drawing/2014/main" id="{C482200C-41C6-4070-8DE9-0054F102B60D}"/>
            </a:ext>
          </a:extLst>
        </xdr:cNvPr>
        <xdr:cNvCxnSpPr/>
      </xdr:nvCxnSpPr>
      <xdr:spPr>
        <a:xfrm flipV="1">
          <a:off x="21323300" y="61958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xdr:rowOff>
    </xdr:from>
    <xdr:to>
      <xdr:col>107</xdr:col>
      <xdr:colOff>101600</xdr:colOff>
      <xdr:row>36</xdr:row>
      <xdr:rowOff>108712</xdr:rowOff>
    </xdr:to>
    <xdr:sp macro="" textlink="">
      <xdr:nvSpPr>
        <xdr:cNvPr id="563" name="楕円 562">
          <a:extLst>
            <a:ext uri="{FF2B5EF4-FFF2-40B4-BE49-F238E27FC236}">
              <a16:creationId xmlns:a16="http://schemas.microsoft.com/office/drawing/2014/main" id="{1EFEBC97-10C3-409E-BDB9-F3F6DD1E91C5}"/>
            </a:ext>
          </a:extLst>
        </xdr:cNvPr>
        <xdr:cNvSpPr/>
      </xdr:nvSpPr>
      <xdr:spPr>
        <a:xfrm>
          <a:off x="20383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57912</xdr:rowOff>
    </xdr:to>
    <xdr:cxnSp macro="">
      <xdr:nvCxnSpPr>
        <xdr:cNvPr id="564" name="直線コネクタ 563">
          <a:extLst>
            <a:ext uri="{FF2B5EF4-FFF2-40B4-BE49-F238E27FC236}">
              <a16:creationId xmlns:a16="http://schemas.microsoft.com/office/drawing/2014/main" id="{2439F39E-4040-4E0A-A2C3-4C747D4B7087}"/>
            </a:ext>
          </a:extLst>
        </xdr:cNvPr>
        <xdr:cNvCxnSpPr/>
      </xdr:nvCxnSpPr>
      <xdr:spPr>
        <a:xfrm flipV="1">
          <a:off x="20434300" y="62163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89408</xdr:rowOff>
    </xdr:from>
    <xdr:to>
      <xdr:col>102</xdr:col>
      <xdr:colOff>165100</xdr:colOff>
      <xdr:row>37</xdr:row>
      <xdr:rowOff>19558</xdr:rowOff>
    </xdr:to>
    <xdr:sp macro="" textlink="">
      <xdr:nvSpPr>
        <xdr:cNvPr id="565" name="楕円 564">
          <a:extLst>
            <a:ext uri="{FF2B5EF4-FFF2-40B4-BE49-F238E27FC236}">
              <a16:creationId xmlns:a16="http://schemas.microsoft.com/office/drawing/2014/main" id="{74AA5B4E-1B31-47ED-8DEB-9FD17C01C8AF}"/>
            </a:ext>
          </a:extLst>
        </xdr:cNvPr>
        <xdr:cNvSpPr/>
      </xdr:nvSpPr>
      <xdr:spPr>
        <a:xfrm>
          <a:off x="19494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57912</xdr:rowOff>
    </xdr:from>
    <xdr:to>
      <xdr:col>107</xdr:col>
      <xdr:colOff>50800</xdr:colOff>
      <xdr:row>36</xdr:row>
      <xdr:rowOff>140208</xdr:rowOff>
    </xdr:to>
    <xdr:cxnSp macro="">
      <xdr:nvCxnSpPr>
        <xdr:cNvPr id="566" name="直線コネクタ 565">
          <a:extLst>
            <a:ext uri="{FF2B5EF4-FFF2-40B4-BE49-F238E27FC236}">
              <a16:creationId xmlns:a16="http://schemas.microsoft.com/office/drawing/2014/main" id="{35ADDE05-C2C7-4CE2-B4C8-46A26D94636B}"/>
            </a:ext>
          </a:extLst>
        </xdr:cNvPr>
        <xdr:cNvCxnSpPr/>
      </xdr:nvCxnSpPr>
      <xdr:spPr>
        <a:xfrm flipV="1">
          <a:off x="19545300" y="6230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67" name="n_1aveValue【認定こども園・幼稚園・保育所】&#10;一人当たり面積">
          <a:extLst>
            <a:ext uri="{FF2B5EF4-FFF2-40B4-BE49-F238E27FC236}">
              <a16:creationId xmlns:a16="http://schemas.microsoft.com/office/drawing/2014/main" id="{254800BD-DAA5-4BE9-8656-F61A9B5E9851}"/>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68" name="n_2aveValue【認定こども園・幼稚園・保育所】&#10;一人当たり面積">
          <a:extLst>
            <a:ext uri="{FF2B5EF4-FFF2-40B4-BE49-F238E27FC236}">
              <a16:creationId xmlns:a16="http://schemas.microsoft.com/office/drawing/2014/main" id="{870CEFE9-22A7-4DFE-9058-DBD3DD521E65}"/>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69" name="n_3aveValue【認定こども園・幼稚園・保育所】&#10;一人当たり面積">
          <a:extLst>
            <a:ext uri="{FF2B5EF4-FFF2-40B4-BE49-F238E27FC236}">
              <a16:creationId xmlns:a16="http://schemas.microsoft.com/office/drawing/2014/main" id="{D1D2ABB6-412A-4659-AF40-055BA532B754}"/>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70" name="n_4aveValue【認定こども園・幼稚園・保育所】&#10;一人当たり面積">
          <a:extLst>
            <a:ext uri="{FF2B5EF4-FFF2-40B4-BE49-F238E27FC236}">
              <a16:creationId xmlns:a16="http://schemas.microsoft.com/office/drawing/2014/main" id="{4654F0B7-99FD-4EC9-8A7B-A8576E79C1A7}"/>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111523</xdr:rowOff>
    </xdr:from>
    <xdr:ext cx="469744" cy="259045"/>
    <xdr:sp macro="" textlink="">
      <xdr:nvSpPr>
        <xdr:cNvPr id="571" name="n_1mainValue【認定こども園・幼稚園・保育所】&#10;一人当たり面積">
          <a:extLst>
            <a:ext uri="{FF2B5EF4-FFF2-40B4-BE49-F238E27FC236}">
              <a16:creationId xmlns:a16="http://schemas.microsoft.com/office/drawing/2014/main" id="{56FA6B87-609E-45DB-A95D-D9E480AF0D1F}"/>
            </a:ext>
          </a:extLst>
        </xdr:cNvPr>
        <xdr:cNvSpPr txBox="1"/>
      </xdr:nvSpPr>
      <xdr:spPr>
        <a:xfrm>
          <a:off x="210757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125239</xdr:rowOff>
    </xdr:from>
    <xdr:ext cx="469744" cy="259045"/>
    <xdr:sp macro="" textlink="">
      <xdr:nvSpPr>
        <xdr:cNvPr id="572" name="n_2mainValue【認定こども園・幼稚園・保育所】&#10;一人当たり面積">
          <a:extLst>
            <a:ext uri="{FF2B5EF4-FFF2-40B4-BE49-F238E27FC236}">
              <a16:creationId xmlns:a16="http://schemas.microsoft.com/office/drawing/2014/main" id="{C1055515-4DB9-4DBC-9DD8-8F632CB14F60}"/>
            </a:ext>
          </a:extLst>
        </xdr:cNvPr>
        <xdr:cNvSpPr txBox="1"/>
      </xdr:nvSpPr>
      <xdr:spPr>
        <a:xfrm>
          <a:off x="20199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36085</xdr:rowOff>
    </xdr:from>
    <xdr:ext cx="469744" cy="259045"/>
    <xdr:sp macro="" textlink="">
      <xdr:nvSpPr>
        <xdr:cNvPr id="573" name="n_3mainValue【認定こども園・幼稚園・保育所】&#10;一人当たり面積">
          <a:extLst>
            <a:ext uri="{FF2B5EF4-FFF2-40B4-BE49-F238E27FC236}">
              <a16:creationId xmlns:a16="http://schemas.microsoft.com/office/drawing/2014/main" id="{FC1B232B-1F6F-4096-BDC8-20A1D2FAD478}"/>
            </a:ext>
          </a:extLst>
        </xdr:cNvPr>
        <xdr:cNvSpPr txBox="1"/>
      </xdr:nvSpPr>
      <xdr:spPr>
        <a:xfrm>
          <a:off x="19310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CB6E14E-90CB-4B9C-8286-4904BC2BA4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47704F09-18EC-4C87-91FA-4CC49623BF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F91495BB-6BFE-49C2-AE91-F207568C6C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340C1FD0-E78F-402C-8485-95DFA28683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E541EBCA-094C-47D9-B05E-0A8FC4C2D5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5F67773D-7CC0-4618-8A97-6BF8EA9992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F369FB6E-8BA5-4E28-B684-091879CC61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61D928C3-E002-42BA-B011-0FF19BE0E5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113F3772-8065-4141-8685-5FCBD909C3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AF406DDA-46C6-4CB6-A688-7AC0E58CE5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6F21EEB-A1B4-4C52-8395-4DA032DAD5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a:extLst>
            <a:ext uri="{FF2B5EF4-FFF2-40B4-BE49-F238E27FC236}">
              <a16:creationId xmlns:a16="http://schemas.microsoft.com/office/drawing/2014/main" id="{4D0E77DA-4C4B-4B00-A34E-3047DB04B9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1E65BE5C-B0A4-4D0E-87DF-8D3A9B36919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a:extLst>
            <a:ext uri="{FF2B5EF4-FFF2-40B4-BE49-F238E27FC236}">
              <a16:creationId xmlns:a16="http://schemas.microsoft.com/office/drawing/2014/main" id="{F6D2CE02-5230-46B4-8600-75F6EA5B05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a:extLst>
            <a:ext uri="{FF2B5EF4-FFF2-40B4-BE49-F238E27FC236}">
              <a16:creationId xmlns:a16="http://schemas.microsoft.com/office/drawing/2014/main" id="{8381058D-68F6-4528-BE71-CF84F6E8FC2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0DAF1536-A658-479E-B925-78740E09B1E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DABD58C9-DF3D-40F3-A9E5-B0F02802A0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a:extLst>
            <a:ext uri="{FF2B5EF4-FFF2-40B4-BE49-F238E27FC236}">
              <a16:creationId xmlns:a16="http://schemas.microsoft.com/office/drawing/2014/main" id="{10C46093-9014-45AF-83B0-9F7CA29E2D3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a:extLst>
            <a:ext uri="{FF2B5EF4-FFF2-40B4-BE49-F238E27FC236}">
              <a16:creationId xmlns:a16="http://schemas.microsoft.com/office/drawing/2014/main" id="{57BC81C0-7440-48C0-A39D-35D848DF5B1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a:extLst>
            <a:ext uri="{FF2B5EF4-FFF2-40B4-BE49-F238E27FC236}">
              <a16:creationId xmlns:a16="http://schemas.microsoft.com/office/drawing/2014/main" id="{3D1A907C-D69B-4F79-A3B5-18F83DC4AD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a:extLst>
            <a:ext uri="{FF2B5EF4-FFF2-40B4-BE49-F238E27FC236}">
              <a16:creationId xmlns:a16="http://schemas.microsoft.com/office/drawing/2014/main" id="{3C370227-E8B1-400A-8F10-A73C32C4B54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4C6D03D3-D0FF-4C56-8E6A-7246F07522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445E5421-7619-47EC-AFE3-C8CA22AE7D7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BE08EF7E-3868-4B5D-97AF-E399F0C0E9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8" name="直線コネクタ 597">
          <a:extLst>
            <a:ext uri="{FF2B5EF4-FFF2-40B4-BE49-F238E27FC236}">
              <a16:creationId xmlns:a16="http://schemas.microsoft.com/office/drawing/2014/main" id="{7ADBC6DA-914E-43BC-B12C-BC50D37DAC44}"/>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0A6D567B-EF1B-43FE-80F4-FE15FD8859C9}"/>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00" name="直線コネクタ 599">
          <a:extLst>
            <a:ext uri="{FF2B5EF4-FFF2-40B4-BE49-F238E27FC236}">
              <a16:creationId xmlns:a16="http://schemas.microsoft.com/office/drawing/2014/main" id="{93C457B6-A959-4F3D-846C-3D341E2CAA45}"/>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045AC28A-5CE2-45B5-872A-F93D3130211C}"/>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02" name="直線コネクタ 601">
          <a:extLst>
            <a:ext uri="{FF2B5EF4-FFF2-40B4-BE49-F238E27FC236}">
              <a16:creationId xmlns:a16="http://schemas.microsoft.com/office/drawing/2014/main" id="{A54AE483-297F-4635-A180-A4E26278D78D}"/>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45861E3E-24D2-46DD-8BC4-3D45C4381499}"/>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04" name="フローチャート: 判断 603">
          <a:extLst>
            <a:ext uri="{FF2B5EF4-FFF2-40B4-BE49-F238E27FC236}">
              <a16:creationId xmlns:a16="http://schemas.microsoft.com/office/drawing/2014/main" id="{D7FB6458-78EB-4B89-BBB4-24CA670FCACC}"/>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05" name="フローチャート: 判断 604">
          <a:extLst>
            <a:ext uri="{FF2B5EF4-FFF2-40B4-BE49-F238E27FC236}">
              <a16:creationId xmlns:a16="http://schemas.microsoft.com/office/drawing/2014/main" id="{4FF0CBF9-2BA4-4B6C-BFF0-B39158D292CF}"/>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06" name="フローチャート: 判断 605">
          <a:extLst>
            <a:ext uri="{FF2B5EF4-FFF2-40B4-BE49-F238E27FC236}">
              <a16:creationId xmlns:a16="http://schemas.microsoft.com/office/drawing/2014/main" id="{14273195-2EC5-4633-9E43-61C88DF74658}"/>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07" name="フローチャート: 判断 606">
          <a:extLst>
            <a:ext uri="{FF2B5EF4-FFF2-40B4-BE49-F238E27FC236}">
              <a16:creationId xmlns:a16="http://schemas.microsoft.com/office/drawing/2014/main" id="{21379EEF-ABCA-4008-9D2E-6704F3AADE82}"/>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608" name="フローチャート: 判断 607">
          <a:extLst>
            <a:ext uri="{FF2B5EF4-FFF2-40B4-BE49-F238E27FC236}">
              <a16:creationId xmlns:a16="http://schemas.microsoft.com/office/drawing/2014/main" id="{BA6D6176-AC32-491D-B727-E0999A10EC77}"/>
            </a:ext>
          </a:extLst>
        </xdr:cNvPr>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D7A3348-3880-4195-AB2B-2D418EC217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C27E8BC-7222-4274-8F8B-CCF9422880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74A33A1-3A3C-4B04-A3A6-13E23EEC79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B1BEB032-6480-43D2-89B6-B41D0C8108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D5A27135-2453-4A10-BFAB-388F96921F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614" name="楕円 613">
          <a:extLst>
            <a:ext uri="{FF2B5EF4-FFF2-40B4-BE49-F238E27FC236}">
              <a16:creationId xmlns:a16="http://schemas.microsoft.com/office/drawing/2014/main" id="{0943EF2D-F1BC-4EE0-AEAC-2DFF293570CE}"/>
            </a:ext>
          </a:extLst>
        </xdr:cNvPr>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B158B1E5-B1D8-4F5D-8BFB-901DF501DD29}"/>
            </a:ext>
          </a:extLst>
        </xdr:cNvPr>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16" name="楕円 615">
          <a:extLst>
            <a:ext uri="{FF2B5EF4-FFF2-40B4-BE49-F238E27FC236}">
              <a16:creationId xmlns:a16="http://schemas.microsoft.com/office/drawing/2014/main" id="{F066B71B-C3E0-4E25-80E4-A89CE4BD2964}"/>
            </a:ext>
          </a:extLst>
        </xdr:cNvPr>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110490</xdr:rowOff>
    </xdr:to>
    <xdr:cxnSp macro="">
      <xdr:nvCxnSpPr>
        <xdr:cNvPr id="617" name="直線コネクタ 616">
          <a:extLst>
            <a:ext uri="{FF2B5EF4-FFF2-40B4-BE49-F238E27FC236}">
              <a16:creationId xmlns:a16="http://schemas.microsoft.com/office/drawing/2014/main" id="{47BE8C54-0E21-4AF3-9BE5-B132FFE634DA}"/>
            </a:ext>
          </a:extLst>
        </xdr:cNvPr>
        <xdr:cNvCxnSpPr/>
      </xdr:nvCxnSpPr>
      <xdr:spPr>
        <a:xfrm>
          <a:off x="15481300" y="105479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19685</xdr:rowOff>
    </xdr:from>
    <xdr:to>
      <xdr:col>76</xdr:col>
      <xdr:colOff>165100</xdr:colOff>
      <xdr:row>62</xdr:row>
      <xdr:rowOff>121285</xdr:rowOff>
    </xdr:to>
    <xdr:sp macro="" textlink="">
      <xdr:nvSpPr>
        <xdr:cNvPr id="618" name="楕円 617">
          <a:extLst>
            <a:ext uri="{FF2B5EF4-FFF2-40B4-BE49-F238E27FC236}">
              <a16:creationId xmlns:a16="http://schemas.microsoft.com/office/drawing/2014/main" id="{AD06796C-FDCB-45FB-B0F2-5CD885E1E4F4}"/>
            </a:ext>
          </a:extLst>
        </xdr:cNvPr>
        <xdr:cNvSpPr/>
      </xdr:nvSpPr>
      <xdr:spPr>
        <a:xfrm>
          <a:off x="1454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62</xdr:row>
      <xdr:rowOff>70485</xdr:rowOff>
    </xdr:to>
    <xdr:cxnSp macro="">
      <xdr:nvCxnSpPr>
        <xdr:cNvPr id="619" name="直線コネクタ 618">
          <a:extLst>
            <a:ext uri="{FF2B5EF4-FFF2-40B4-BE49-F238E27FC236}">
              <a16:creationId xmlns:a16="http://schemas.microsoft.com/office/drawing/2014/main" id="{8706153A-2370-4C19-BA58-673095359162}"/>
            </a:ext>
          </a:extLst>
        </xdr:cNvPr>
        <xdr:cNvCxnSpPr/>
      </xdr:nvCxnSpPr>
      <xdr:spPr>
        <a:xfrm flipV="1">
          <a:off x="14592300" y="10547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620" name="楕円 619">
          <a:extLst>
            <a:ext uri="{FF2B5EF4-FFF2-40B4-BE49-F238E27FC236}">
              <a16:creationId xmlns:a16="http://schemas.microsoft.com/office/drawing/2014/main" id="{BB33161B-2374-4D14-A52B-B749D981C7DE}"/>
            </a:ext>
          </a:extLst>
        </xdr:cNvPr>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70485</xdr:rowOff>
    </xdr:from>
    <xdr:to>
      <xdr:col>76</xdr:col>
      <xdr:colOff>114300</xdr:colOff>
      <xdr:row>62</xdr:row>
      <xdr:rowOff>91440</xdr:rowOff>
    </xdr:to>
    <xdr:cxnSp macro="">
      <xdr:nvCxnSpPr>
        <xdr:cNvPr id="621" name="直線コネクタ 620">
          <a:extLst>
            <a:ext uri="{FF2B5EF4-FFF2-40B4-BE49-F238E27FC236}">
              <a16:creationId xmlns:a16="http://schemas.microsoft.com/office/drawing/2014/main" id="{3CB76418-0ED0-4CC3-A139-38ECA49DB50B}"/>
            </a:ext>
          </a:extLst>
        </xdr:cNvPr>
        <xdr:cNvCxnSpPr/>
      </xdr:nvCxnSpPr>
      <xdr:spPr>
        <a:xfrm flipV="1">
          <a:off x="13703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22" name="n_1aveValue【学校施設】&#10;有形固定資産減価償却率">
          <a:extLst>
            <a:ext uri="{FF2B5EF4-FFF2-40B4-BE49-F238E27FC236}">
              <a16:creationId xmlns:a16="http://schemas.microsoft.com/office/drawing/2014/main" id="{C49FF354-EC1B-47B3-BB30-80F8CC3CAE21}"/>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23" name="n_2aveValue【学校施設】&#10;有形固定資産減価償却率">
          <a:extLst>
            <a:ext uri="{FF2B5EF4-FFF2-40B4-BE49-F238E27FC236}">
              <a16:creationId xmlns:a16="http://schemas.microsoft.com/office/drawing/2014/main" id="{0D27BE15-72AE-4DD1-9916-021AA19E3073}"/>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24" name="n_3aveValue【学校施設】&#10;有形固定資産減価償却率">
          <a:extLst>
            <a:ext uri="{FF2B5EF4-FFF2-40B4-BE49-F238E27FC236}">
              <a16:creationId xmlns:a16="http://schemas.microsoft.com/office/drawing/2014/main" id="{F8EEB4CF-5465-412B-8982-FC789DEFC1C9}"/>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625" name="n_4aveValue【学校施設】&#10;有形固定資産減価償却率">
          <a:extLst>
            <a:ext uri="{FF2B5EF4-FFF2-40B4-BE49-F238E27FC236}">
              <a16:creationId xmlns:a16="http://schemas.microsoft.com/office/drawing/2014/main" id="{4E153113-07D9-4A1A-82B6-66AC612B56F4}"/>
            </a:ext>
          </a:extLst>
        </xdr:cNvPr>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626" name="n_1mainValue【学校施設】&#10;有形固定資産減価償却率">
          <a:extLst>
            <a:ext uri="{FF2B5EF4-FFF2-40B4-BE49-F238E27FC236}">
              <a16:creationId xmlns:a16="http://schemas.microsoft.com/office/drawing/2014/main" id="{D7DC8592-B11E-4232-BF70-A626F857D6FE}"/>
            </a:ext>
          </a:extLst>
        </xdr:cNvPr>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627" name="n_2mainValue【学校施設】&#10;有形固定資産減価償却率">
          <a:extLst>
            <a:ext uri="{FF2B5EF4-FFF2-40B4-BE49-F238E27FC236}">
              <a16:creationId xmlns:a16="http://schemas.microsoft.com/office/drawing/2014/main" id="{B15585A6-7B21-47E8-8EE9-BCD6773E8F16}"/>
            </a:ext>
          </a:extLst>
        </xdr:cNvPr>
        <xdr:cNvSpPr txBox="1"/>
      </xdr:nvSpPr>
      <xdr:spPr>
        <a:xfrm>
          <a:off x="14389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628" name="n_3mainValue【学校施設】&#10;有形固定資産減価償却率">
          <a:extLst>
            <a:ext uri="{FF2B5EF4-FFF2-40B4-BE49-F238E27FC236}">
              <a16:creationId xmlns:a16="http://schemas.microsoft.com/office/drawing/2014/main" id="{E0466443-A275-4ADA-9C8C-4DFDBE4117E6}"/>
            </a:ext>
          </a:extLst>
        </xdr:cNvPr>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2EAE7728-2ED0-4460-8C69-AE867BC1C1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BD5BDD77-C2E5-432B-8B96-9B3DC55A5D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E39D8C9F-4C34-446B-8A41-0F731D2110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B5EA764C-7B4B-46FA-8E53-0AD40C83FF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1611D640-13ED-4CB2-A2DD-6F80640969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42ED2C07-84B1-4010-BF1B-C957EFDC2C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2E73580C-5EC4-4B97-88B7-C1E8515FBD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B012ACA0-4AEF-48EF-8BC0-109E8806B2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22DD219B-5CD5-455E-B5A5-A5DE70CE58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7A54B0B0-A6E1-46A4-914F-5C3D8D99B6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2B4ECC79-69D6-4743-9B3C-41C1E64AD8D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0" name="直線コネクタ 639">
          <a:extLst>
            <a:ext uri="{FF2B5EF4-FFF2-40B4-BE49-F238E27FC236}">
              <a16:creationId xmlns:a16="http://schemas.microsoft.com/office/drawing/2014/main" id="{23C67E96-4C1D-4B07-BC77-C777A57A65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a:extLst>
            <a:ext uri="{FF2B5EF4-FFF2-40B4-BE49-F238E27FC236}">
              <a16:creationId xmlns:a16="http://schemas.microsoft.com/office/drawing/2014/main" id="{C51FD505-3FE7-4ED3-A087-D510016049D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a:extLst>
            <a:ext uri="{FF2B5EF4-FFF2-40B4-BE49-F238E27FC236}">
              <a16:creationId xmlns:a16="http://schemas.microsoft.com/office/drawing/2014/main" id="{E1D950A4-3D68-4598-9F53-C3C2F6E7489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a:extLst>
            <a:ext uri="{FF2B5EF4-FFF2-40B4-BE49-F238E27FC236}">
              <a16:creationId xmlns:a16="http://schemas.microsoft.com/office/drawing/2014/main" id="{7D62C5A2-8BDA-42F5-BE77-436F36F73A1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a:extLst>
            <a:ext uri="{FF2B5EF4-FFF2-40B4-BE49-F238E27FC236}">
              <a16:creationId xmlns:a16="http://schemas.microsoft.com/office/drawing/2014/main" id="{08AD1B1C-1A87-4E3F-95FE-F7C33B6ED81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a:extLst>
            <a:ext uri="{FF2B5EF4-FFF2-40B4-BE49-F238E27FC236}">
              <a16:creationId xmlns:a16="http://schemas.microsoft.com/office/drawing/2014/main" id="{A5256413-CB97-44D3-B119-044057473E3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a:extLst>
            <a:ext uri="{FF2B5EF4-FFF2-40B4-BE49-F238E27FC236}">
              <a16:creationId xmlns:a16="http://schemas.microsoft.com/office/drawing/2014/main" id="{D806ACA9-DA5C-48F7-8141-067935BD274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a:extLst>
            <a:ext uri="{FF2B5EF4-FFF2-40B4-BE49-F238E27FC236}">
              <a16:creationId xmlns:a16="http://schemas.microsoft.com/office/drawing/2014/main" id="{793E2BB6-EA9A-424C-94CA-8EC6C28D461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B61F25BE-C390-4410-87CF-7BCCBFF039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9C088260-5E02-4C1D-89E5-1BF4B0EA556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DE0AEE22-C50C-4D9F-B838-8B3CA31BF9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51" name="直線コネクタ 650">
          <a:extLst>
            <a:ext uri="{FF2B5EF4-FFF2-40B4-BE49-F238E27FC236}">
              <a16:creationId xmlns:a16="http://schemas.microsoft.com/office/drawing/2014/main" id="{2B61B347-771E-403F-82B4-9D376196EC71}"/>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52" name="【学校施設】&#10;一人当たり面積最小値テキスト">
          <a:extLst>
            <a:ext uri="{FF2B5EF4-FFF2-40B4-BE49-F238E27FC236}">
              <a16:creationId xmlns:a16="http://schemas.microsoft.com/office/drawing/2014/main" id="{D02323A4-0322-4E0C-BDCA-C1A333D4C0AE}"/>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53" name="直線コネクタ 652">
          <a:extLst>
            <a:ext uri="{FF2B5EF4-FFF2-40B4-BE49-F238E27FC236}">
              <a16:creationId xmlns:a16="http://schemas.microsoft.com/office/drawing/2014/main" id="{81DDEBE3-D912-4FE7-B6CE-4B8E74D8CC63}"/>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54" name="【学校施設】&#10;一人当たり面積最大値テキスト">
          <a:extLst>
            <a:ext uri="{FF2B5EF4-FFF2-40B4-BE49-F238E27FC236}">
              <a16:creationId xmlns:a16="http://schemas.microsoft.com/office/drawing/2014/main" id="{2F22D235-0162-4C90-97B5-FCA71FEA5F99}"/>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55" name="直線コネクタ 654">
          <a:extLst>
            <a:ext uri="{FF2B5EF4-FFF2-40B4-BE49-F238E27FC236}">
              <a16:creationId xmlns:a16="http://schemas.microsoft.com/office/drawing/2014/main" id="{52029B41-A7A6-4286-A61B-0E572CED2BE7}"/>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56" name="【学校施設】&#10;一人当たり面積平均値テキスト">
          <a:extLst>
            <a:ext uri="{FF2B5EF4-FFF2-40B4-BE49-F238E27FC236}">
              <a16:creationId xmlns:a16="http://schemas.microsoft.com/office/drawing/2014/main" id="{5EE54FF0-97C9-4639-A45C-EB1F8D474922}"/>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57" name="フローチャート: 判断 656">
          <a:extLst>
            <a:ext uri="{FF2B5EF4-FFF2-40B4-BE49-F238E27FC236}">
              <a16:creationId xmlns:a16="http://schemas.microsoft.com/office/drawing/2014/main" id="{C530DCCC-EAAE-4DB7-A04B-D51A1CA7E7C8}"/>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58" name="フローチャート: 判断 657">
          <a:extLst>
            <a:ext uri="{FF2B5EF4-FFF2-40B4-BE49-F238E27FC236}">
              <a16:creationId xmlns:a16="http://schemas.microsoft.com/office/drawing/2014/main" id="{7F540B1E-48A0-492C-960B-3A75459E2DBB}"/>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9" name="フローチャート: 判断 658">
          <a:extLst>
            <a:ext uri="{FF2B5EF4-FFF2-40B4-BE49-F238E27FC236}">
              <a16:creationId xmlns:a16="http://schemas.microsoft.com/office/drawing/2014/main" id="{742B3031-4924-4D6D-955B-17534D5B290D}"/>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60" name="フローチャート: 判断 659">
          <a:extLst>
            <a:ext uri="{FF2B5EF4-FFF2-40B4-BE49-F238E27FC236}">
              <a16:creationId xmlns:a16="http://schemas.microsoft.com/office/drawing/2014/main" id="{1E89FC45-1227-48F8-9218-6EFAE42B135B}"/>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661" name="フローチャート: 判断 660">
          <a:extLst>
            <a:ext uri="{FF2B5EF4-FFF2-40B4-BE49-F238E27FC236}">
              <a16:creationId xmlns:a16="http://schemas.microsoft.com/office/drawing/2014/main" id="{CCC6FF1A-3FCC-49C2-9F35-7A2C7A60193F}"/>
            </a:ext>
          </a:extLst>
        </xdr:cNvPr>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F479CFF0-C072-405A-B3F3-C5B36D8B5F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933009AD-7871-416B-970E-D6863B40D8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5096BEB8-9C7B-43CA-94F1-9A2E990EDA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280FAEDE-6C45-4F98-BCE0-3F309F57ED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EB43D2B4-7BB6-4C6D-90E9-59B7D3937C1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156311</xdr:rowOff>
    </xdr:from>
    <xdr:to>
      <xdr:col>116</xdr:col>
      <xdr:colOff>114300</xdr:colOff>
      <xdr:row>59</xdr:row>
      <xdr:rowOff>86461</xdr:rowOff>
    </xdr:to>
    <xdr:sp macro="" textlink="">
      <xdr:nvSpPr>
        <xdr:cNvPr id="667" name="楕円 666">
          <a:extLst>
            <a:ext uri="{FF2B5EF4-FFF2-40B4-BE49-F238E27FC236}">
              <a16:creationId xmlns:a16="http://schemas.microsoft.com/office/drawing/2014/main" id="{60A2B235-E39A-46B0-8536-839ECD1D124A}"/>
            </a:ext>
          </a:extLst>
        </xdr:cNvPr>
        <xdr:cNvSpPr/>
      </xdr:nvSpPr>
      <xdr:spPr>
        <a:xfrm>
          <a:off x="22110700" y="10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7738</xdr:rowOff>
    </xdr:from>
    <xdr:ext cx="469744" cy="259045"/>
    <xdr:sp macro="" textlink="">
      <xdr:nvSpPr>
        <xdr:cNvPr id="668" name="【学校施設】&#10;一人当たり面積該当値テキスト">
          <a:extLst>
            <a:ext uri="{FF2B5EF4-FFF2-40B4-BE49-F238E27FC236}">
              <a16:creationId xmlns:a16="http://schemas.microsoft.com/office/drawing/2014/main" id="{BDD0DB1A-0E9D-4B76-B323-EC75663A1945}"/>
            </a:ext>
          </a:extLst>
        </xdr:cNvPr>
        <xdr:cNvSpPr txBox="1"/>
      </xdr:nvSpPr>
      <xdr:spPr>
        <a:xfrm>
          <a:off x="22199600" y="99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163626</xdr:rowOff>
    </xdr:from>
    <xdr:to>
      <xdr:col>112</xdr:col>
      <xdr:colOff>38100</xdr:colOff>
      <xdr:row>59</xdr:row>
      <xdr:rowOff>93776</xdr:rowOff>
    </xdr:to>
    <xdr:sp macro="" textlink="">
      <xdr:nvSpPr>
        <xdr:cNvPr id="669" name="楕円 668">
          <a:extLst>
            <a:ext uri="{FF2B5EF4-FFF2-40B4-BE49-F238E27FC236}">
              <a16:creationId xmlns:a16="http://schemas.microsoft.com/office/drawing/2014/main" id="{0DFDC637-E128-47AF-BC3B-B1670EA679D0}"/>
            </a:ext>
          </a:extLst>
        </xdr:cNvPr>
        <xdr:cNvSpPr/>
      </xdr:nvSpPr>
      <xdr:spPr>
        <a:xfrm>
          <a:off x="21272500" y="101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35661</xdr:rowOff>
    </xdr:from>
    <xdr:to>
      <xdr:col>116</xdr:col>
      <xdr:colOff>63500</xdr:colOff>
      <xdr:row>59</xdr:row>
      <xdr:rowOff>42976</xdr:rowOff>
    </xdr:to>
    <xdr:cxnSp macro="">
      <xdr:nvCxnSpPr>
        <xdr:cNvPr id="670" name="直線コネクタ 669">
          <a:extLst>
            <a:ext uri="{FF2B5EF4-FFF2-40B4-BE49-F238E27FC236}">
              <a16:creationId xmlns:a16="http://schemas.microsoft.com/office/drawing/2014/main" id="{B895A3B0-A7AC-43D1-8D18-1410735B28F9}"/>
            </a:ext>
          </a:extLst>
        </xdr:cNvPr>
        <xdr:cNvCxnSpPr/>
      </xdr:nvCxnSpPr>
      <xdr:spPr>
        <a:xfrm flipV="1">
          <a:off x="21323300" y="1015121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36525</xdr:rowOff>
    </xdr:from>
    <xdr:to>
      <xdr:col>107</xdr:col>
      <xdr:colOff>101600</xdr:colOff>
      <xdr:row>59</xdr:row>
      <xdr:rowOff>138125</xdr:rowOff>
    </xdr:to>
    <xdr:sp macro="" textlink="">
      <xdr:nvSpPr>
        <xdr:cNvPr id="671" name="楕円 670">
          <a:extLst>
            <a:ext uri="{FF2B5EF4-FFF2-40B4-BE49-F238E27FC236}">
              <a16:creationId xmlns:a16="http://schemas.microsoft.com/office/drawing/2014/main" id="{6FDC897C-105A-464F-BD02-68D532B69D6B}"/>
            </a:ext>
          </a:extLst>
        </xdr:cNvPr>
        <xdr:cNvSpPr/>
      </xdr:nvSpPr>
      <xdr:spPr>
        <a:xfrm>
          <a:off x="20383500" y="101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42976</xdr:rowOff>
    </xdr:from>
    <xdr:to>
      <xdr:col>111</xdr:col>
      <xdr:colOff>177800</xdr:colOff>
      <xdr:row>59</xdr:row>
      <xdr:rowOff>87325</xdr:rowOff>
    </xdr:to>
    <xdr:cxnSp macro="">
      <xdr:nvCxnSpPr>
        <xdr:cNvPr id="672" name="直線コネクタ 671">
          <a:extLst>
            <a:ext uri="{FF2B5EF4-FFF2-40B4-BE49-F238E27FC236}">
              <a16:creationId xmlns:a16="http://schemas.microsoft.com/office/drawing/2014/main" id="{E3CAB762-9777-4B84-B9C3-3BD099656A18}"/>
            </a:ext>
          </a:extLst>
        </xdr:cNvPr>
        <xdr:cNvCxnSpPr/>
      </xdr:nvCxnSpPr>
      <xdr:spPr>
        <a:xfrm flipV="1">
          <a:off x="20434300" y="1015852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137566</xdr:rowOff>
    </xdr:from>
    <xdr:to>
      <xdr:col>102</xdr:col>
      <xdr:colOff>165100</xdr:colOff>
      <xdr:row>59</xdr:row>
      <xdr:rowOff>67716</xdr:rowOff>
    </xdr:to>
    <xdr:sp macro="" textlink="">
      <xdr:nvSpPr>
        <xdr:cNvPr id="673" name="楕円 672">
          <a:extLst>
            <a:ext uri="{FF2B5EF4-FFF2-40B4-BE49-F238E27FC236}">
              <a16:creationId xmlns:a16="http://schemas.microsoft.com/office/drawing/2014/main" id="{EF25FC40-D44D-4062-8590-1049BCA76788}"/>
            </a:ext>
          </a:extLst>
        </xdr:cNvPr>
        <xdr:cNvSpPr/>
      </xdr:nvSpPr>
      <xdr:spPr>
        <a:xfrm>
          <a:off x="19494500" y="100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16916</xdr:rowOff>
    </xdr:from>
    <xdr:to>
      <xdr:col>107</xdr:col>
      <xdr:colOff>50800</xdr:colOff>
      <xdr:row>59</xdr:row>
      <xdr:rowOff>87325</xdr:rowOff>
    </xdr:to>
    <xdr:cxnSp macro="">
      <xdr:nvCxnSpPr>
        <xdr:cNvPr id="674" name="直線コネクタ 673">
          <a:extLst>
            <a:ext uri="{FF2B5EF4-FFF2-40B4-BE49-F238E27FC236}">
              <a16:creationId xmlns:a16="http://schemas.microsoft.com/office/drawing/2014/main" id="{6B66E59D-FA25-45A5-BECD-F9E4C8A86879}"/>
            </a:ext>
          </a:extLst>
        </xdr:cNvPr>
        <xdr:cNvCxnSpPr/>
      </xdr:nvCxnSpPr>
      <xdr:spPr>
        <a:xfrm>
          <a:off x="19545300" y="1013246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75" name="n_1aveValue【学校施設】&#10;一人当たり面積">
          <a:extLst>
            <a:ext uri="{FF2B5EF4-FFF2-40B4-BE49-F238E27FC236}">
              <a16:creationId xmlns:a16="http://schemas.microsoft.com/office/drawing/2014/main" id="{4D1149E5-0F7B-4FFE-A0BC-CA1C9FED7AD1}"/>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76" name="n_2aveValue【学校施設】&#10;一人当たり面積">
          <a:extLst>
            <a:ext uri="{FF2B5EF4-FFF2-40B4-BE49-F238E27FC236}">
              <a16:creationId xmlns:a16="http://schemas.microsoft.com/office/drawing/2014/main" id="{35DB8FD8-92AC-4A0B-957B-E31143350554}"/>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77" name="n_3aveValue【学校施設】&#10;一人当たり面積">
          <a:extLst>
            <a:ext uri="{FF2B5EF4-FFF2-40B4-BE49-F238E27FC236}">
              <a16:creationId xmlns:a16="http://schemas.microsoft.com/office/drawing/2014/main" id="{F39B4C48-AE52-4412-8707-0E3B89619F76}"/>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678" name="n_4aveValue【学校施設】&#10;一人当たり面積">
          <a:extLst>
            <a:ext uri="{FF2B5EF4-FFF2-40B4-BE49-F238E27FC236}">
              <a16:creationId xmlns:a16="http://schemas.microsoft.com/office/drawing/2014/main" id="{05369150-4881-4620-84D0-B769ED219A3E}"/>
            </a:ext>
          </a:extLst>
        </xdr:cNvPr>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110303</xdr:rowOff>
    </xdr:from>
    <xdr:ext cx="469744" cy="259045"/>
    <xdr:sp macro="" textlink="">
      <xdr:nvSpPr>
        <xdr:cNvPr id="679" name="n_1mainValue【学校施設】&#10;一人当たり面積">
          <a:extLst>
            <a:ext uri="{FF2B5EF4-FFF2-40B4-BE49-F238E27FC236}">
              <a16:creationId xmlns:a16="http://schemas.microsoft.com/office/drawing/2014/main" id="{CC446329-1B91-458B-931A-21B7325C3FAD}"/>
            </a:ext>
          </a:extLst>
        </xdr:cNvPr>
        <xdr:cNvSpPr txBox="1"/>
      </xdr:nvSpPr>
      <xdr:spPr>
        <a:xfrm>
          <a:off x="21075727" y="98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154652</xdr:rowOff>
    </xdr:from>
    <xdr:ext cx="469744" cy="259045"/>
    <xdr:sp macro="" textlink="">
      <xdr:nvSpPr>
        <xdr:cNvPr id="680" name="n_2mainValue【学校施設】&#10;一人当たり面積">
          <a:extLst>
            <a:ext uri="{FF2B5EF4-FFF2-40B4-BE49-F238E27FC236}">
              <a16:creationId xmlns:a16="http://schemas.microsoft.com/office/drawing/2014/main" id="{8A264748-B540-4C53-BCE7-7CFAAE188CEA}"/>
            </a:ext>
          </a:extLst>
        </xdr:cNvPr>
        <xdr:cNvSpPr txBox="1"/>
      </xdr:nvSpPr>
      <xdr:spPr>
        <a:xfrm>
          <a:off x="20199427" y="99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84243</xdr:rowOff>
    </xdr:from>
    <xdr:ext cx="469744" cy="259045"/>
    <xdr:sp macro="" textlink="">
      <xdr:nvSpPr>
        <xdr:cNvPr id="681" name="n_3mainValue【学校施設】&#10;一人当たり面積">
          <a:extLst>
            <a:ext uri="{FF2B5EF4-FFF2-40B4-BE49-F238E27FC236}">
              <a16:creationId xmlns:a16="http://schemas.microsoft.com/office/drawing/2014/main" id="{D76B26E9-7A4B-4FC9-AF03-55C7F5DFCD8E}"/>
            </a:ext>
          </a:extLst>
        </xdr:cNvPr>
        <xdr:cNvSpPr txBox="1"/>
      </xdr:nvSpPr>
      <xdr:spPr>
        <a:xfrm>
          <a:off x="19310427" y="98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8DC69C5B-F56A-4F79-A1AC-305406F920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A61CF3D9-3505-47D8-B085-48E373409D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EE79F746-8C80-4A71-9DE5-E912B4EDD6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6AC12C17-4781-4E38-A1A4-7B6333941D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EE784768-1527-4CF7-8ABE-8E3DDE70E5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A3D11926-3252-413D-BBC3-32935BDD82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E4A783B9-8DA6-4FAF-90C1-4C98E5128D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268D3FB3-B095-4273-81FD-7F9330FA94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BBB9EFD8-3B1E-4348-A28B-6EF5C0A7C79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48C94AA-325A-4999-B45B-0F41FBCB82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C9E943A6-F326-43B2-B8D4-A648D1E7E45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6045BC07-CEDA-47CB-8B27-3BFD8C759A2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D72893F9-B63F-44DB-B71F-927BC5382AD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12BB1378-1ADD-4A5F-857E-7F7A7C6E74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9324B75B-1B86-4E53-AA85-C2704F6DA0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9E948D7C-81ED-45C0-823B-94C19EC5AA8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7E125365-61E0-4F71-9D92-AD5072BD3F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657012BD-1761-4247-B135-ABFFC8D01F4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5670B64B-CBCA-4788-965A-08824C264E4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5DC64B9A-1BD7-4F32-BC4B-933B45A1DE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C52265C4-85FC-4194-B26F-EC15F3DA6D5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4554E978-C78D-4DC5-82C4-80CF283B2ED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9E1E53F7-2022-499B-B49B-8D1F057A3B7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F40AC416-EF09-4FA6-B395-2220277CE9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E651A424-3F3B-464A-B7C8-907120E7F4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1201C0A2-8363-46EA-BA01-D31CCC46DA4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児童館】&#10;有形固定資産減価償却率最小値テキスト">
          <a:extLst>
            <a:ext uri="{FF2B5EF4-FFF2-40B4-BE49-F238E27FC236}">
              <a16:creationId xmlns:a16="http://schemas.microsoft.com/office/drawing/2014/main" id="{F491A77D-C342-4E72-9A04-A30A054C407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FAAE93C0-9399-43A8-97F0-A0F56DF495C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10" name="【児童館】&#10;有形固定資産減価償却率最大値テキスト">
          <a:extLst>
            <a:ext uri="{FF2B5EF4-FFF2-40B4-BE49-F238E27FC236}">
              <a16:creationId xmlns:a16="http://schemas.microsoft.com/office/drawing/2014/main" id="{FE014B03-5622-427A-8CB2-3834AF8E479F}"/>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11" name="直線コネクタ 710">
          <a:extLst>
            <a:ext uri="{FF2B5EF4-FFF2-40B4-BE49-F238E27FC236}">
              <a16:creationId xmlns:a16="http://schemas.microsoft.com/office/drawing/2014/main" id="{88DBC39B-3DFA-4484-B5BD-B8A1DCA2DDC5}"/>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712" name="【児童館】&#10;有形固定資産減価償却率平均値テキスト">
          <a:extLst>
            <a:ext uri="{FF2B5EF4-FFF2-40B4-BE49-F238E27FC236}">
              <a16:creationId xmlns:a16="http://schemas.microsoft.com/office/drawing/2014/main" id="{1D4A9FE4-4D54-4AD5-AEA0-98D4D3EB3237}"/>
            </a:ext>
          </a:extLst>
        </xdr:cNvPr>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13" name="フローチャート: 判断 712">
          <a:extLst>
            <a:ext uri="{FF2B5EF4-FFF2-40B4-BE49-F238E27FC236}">
              <a16:creationId xmlns:a16="http://schemas.microsoft.com/office/drawing/2014/main" id="{4CD9F476-3408-430C-BB90-F3161324FB28}"/>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14" name="フローチャート: 判断 713">
          <a:extLst>
            <a:ext uri="{FF2B5EF4-FFF2-40B4-BE49-F238E27FC236}">
              <a16:creationId xmlns:a16="http://schemas.microsoft.com/office/drawing/2014/main" id="{E50DD740-4DD9-420F-B1AE-E0FCDF7085C7}"/>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15" name="フローチャート: 判断 714">
          <a:extLst>
            <a:ext uri="{FF2B5EF4-FFF2-40B4-BE49-F238E27FC236}">
              <a16:creationId xmlns:a16="http://schemas.microsoft.com/office/drawing/2014/main" id="{21125292-AF69-44AB-A01E-82A98F0077CD}"/>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16" name="フローチャート: 判断 715">
          <a:extLst>
            <a:ext uri="{FF2B5EF4-FFF2-40B4-BE49-F238E27FC236}">
              <a16:creationId xmlns:a16="http://schemas.microsoft.com/office/drawing/2014/main" id="{0DD38250-84E5-49F5-ACBA-5771967B3C2D}"/>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17" name="フローチャート: 判断 716">
          <a:extLst>
            <a:ext uri="{FF2B5EF4-FFF2-40B4-BE49-F238E27FC236}">
              <a16:creationId xmlns:a16="http://schemas.microsoft.com/office/drawing/2014/main" id="{C20917B9-FFE6-46E1-914E-C3A6B2687B36}"/>
            </a:ext>
          </a:extLst>
        </xdr:cNvPr>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9D6F118-D88E-47D3-A952-9DC0D25DBC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AD91397-A955-42D3-9551-DCBD4810A8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5C88B69-5DCE-40A5-99F2-E68A58D00C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ED87E5F-179C-457F-B734-A10F425303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040CBE8-7D9C-435E-B077-A276E33F19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723" name="楕円 722">
          <a:extLst>
            <a:ext uri="{FF2B5EF4-FFF2-40B4-BE49-F238E27FC236}">
              <a16:creationId xmlns:a16="http://schemas.microsoft.com/office/drawing/2014/main" id="{12257A10-5448-4F9E-B489-507BA40DEA56}"/>
            </a:ext>
          </a:extLst>
        </xdr:cNvPr>
        <xdr:cNvSpPr/>
      </xdr:nvSpPr>
      <xdr:spPr>
        <a:xfrm>
          <a:off x="16268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724" name="【児童館】&#10;有形固定資産減価償却率該当値テキスト">
          <a:extLst>
            <a:ext uri="{FF2B5EF4-FFF2-40B4-BE49-F238E27FC236}">
              <a16:creationId xmlns:a16="http://schemas.microsoft.com/office/drawing/2014/main" id="{CA59BE7A-808E-48D7-809D-21EDEE3566E4}"/>
            </a:ext>
          </a:extLst>
        </xdr:cNvPr>
        <xdr:cNvSpPr txBox="1"/>
      </xdr:nvSpPr>
      <xdr:spPr>
        <a:xfrm>
          <a:off x="16357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725" name="楕円 724">
          <a:extLst>
            <a:ext uri="{FF2B5EF4-FFF2-40B4-BE49-F238E27FC236}">
              <a16:creationId xmlns:a16="http://schemas.microsoft.com/office/drawing/2014/main" id="{76A03ECB-9A72-43AF-97F2-905242AA4262}"/>
            </a:ext>
          </a:extLst>
        </xdr:cNvPr>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10342</xdr:rowOff>
    </xdr:to>
    <xdr:cxnSp macro="">
      <xdr:nvCxnSpPr>
        <xdr:cNvPr id="726" name="直線コネクタ 725">
          <a:extLst>
            <a:ext uri="{FF2B5EF4-FFF2-40B4-BE49-F238E27FC236}">
              <a16:creationId xmlns:a16="http://schemas.microsoft.com/office/drawing/2014/main" id="{C90A1B03-BD04-4AA3-9178-E4E8ACAE4D49}"/>
            </a:ext>
          </a:extLst>
        </xdr:cNvPr>
        <xdr:cNvCxnSpPr/>
      </xdr:nvCxnSpPr>
      <xdr:spPr>
        <a:xfrm>
          <a:off x="15481300" y="1385370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114663</xdr:rowOff>
    </xdr:from>
    <xdr:to>
      <xdr:col>76</xdr:col>
      <xdr:colOff>165100</xdr:colOff>
      <xdr:row>87</xdr:row>
      <xdr:rowOff>44813</xdr:rowOff>
    </xdr:to>
    <xdr:sp macro="" textlink="">
      <xdr:nvSpPr>
        <xdr:cNvPr id="727" name="楕円 726">
          <a:extLst>
            <a:ext uri="{FF2B5EF4-FFF2-40B4-BE49-F238E27FC236}">
              <a16:creationId xmlns:a16="http://schemas.microsoft.com/office/drawing/2014/main" id="{F63B5C78-00AE-4177-9729-9DA7D0FFDA4A}"/>
            </a:ext>
          </a:extLst>
        </xdr:cNvPr>
        <xdr:cNvSpPr/>
      </xdr:nvSpPr>
      <xdr:spPr>
        <a:xfrm>
          <a:off x="14541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86</xdr:row>
      <xdr:rowOff>165463</xdr:rowOff>
    </xdr:to>
    <xdr:cxnSp macro="">
      <xdr:nvCxnSpPr>
        <xdr:cNvPr id="728" name="直線コネクタ 727">
          <a:extLst>
            <a:ext uri="{FF2B5EF4-FFF2-40B4-BE49-F238E27FC236}">
              <a16:creationId xmlns:a16="http://schemas.microsoft.com/office/drawing/2014/main" id="{CC525A29-9977-4858-BD4B-5282B2BAC699}"/>
            </a:ext>
          </a:extLst>
        </xdr:cNvPr>
        <xdr:cNvCxnSpPr/>
      </xdr:nvCxnSpPr>
      <xdr:spPr>
        <a:xfrm flipV="1">
          <a:off x="14592300" y="13853705"/>
          <a:ext cx="889000" cy="105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101600</xdr:rowOff>
    </xdr:from>
    <xdr:to>
      <xdr:col>72</xdr:col>
      <xdr:colOff>38100</xdr:colOff>
      <xdr:row>87</xdr:row>
      <xdr:rowOff>31750</xdr:rowOff>
    </xdr:to>
    <xdr:sp macro="" textlink="">
      <xdr:nvSpPr>
        <xdr:cNvPr id="729" name="楕円 728">
          <a:extLst>
            <a:ext uri="{FF2B5EF4-FFF2-40B4-BE49-F238E27FC236}">
              <a16:creationId xmlns:a16="http://schemas.microsoft.com/office/drawing/2014/main" id="{CCBB45EA-127A-468D-AF6D-E9ECA0FFB113}"/>
            </a:ext>
          </a:extLst>
        </xdr:cNvPr>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152400</xdr:rowOff>
    </xdr:from>
    <xdr:to>
      <xdr:col>76</xdr:col>
      <xdr:colOff>114300</xdr:colOff>
      <xdr:row>86</xdr:row>
      <xdr:rowOff>165463</xdr:rowOff>
    </xdr:to>
    <xdr:cxnSp macro="">
      <xdr:nvCxnSpPr>
        <xdr:cNvPr id="730" name="直線コネクタ 729">
          <a:extLst>
            <a:ext uri="{FF2B5EF4-FFF2-40B4-BE49-F238E27FC236}">
              <a16:creationId xmlns:a16="http://schemas.microsoft.com/office/drawing/2014/main" id="{394D09C4-B0E3-44DF-8461-9E10785E5137}"/>
            </a:ext>
          </a:extLst>
        </xdr:cNvPr>
        <xdr:cNvCxnSpPr/>
      </xdr:nvCxnSpPr>
      <xdr:spPr>
        <a:xfrm>
          <a:off x="13703300" y="14897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731" name="n_1aveValue【児童館】&#10;有形固定資産減価償却率">
          <a:extLst>
            <a:ext uri="{FF2B5EF4-FFF2-40B4-BE49-F238E27FC236}">
              <a16:creationId xmlns:a16="http://schemas.microsoft.com/office/drawing/2014/main" id="{CFF87ABE-9477-4ADD-8AA5-1985A84C4A85}"/>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732" name="n_2aveValue【児童館】&#10;有形固定資産減価償却率">
          <a:extLst>
            <a:ext uri="{FF2B5EF4-FFF2-40B4-BE49-F238E27FC236}">
              <a16:creationId xmlns:a16="http://schemas.microsoft.com/office/drawing/2014/main" id="{B9C541E6-1236-4DF4-AD99-2C566F2162D0}"/>
            </a:ext>
          </a:extLst>
        </xdr:cNvPr>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33" name="n_3aveValue【児童館】&#10;有形固定資産減価償却率">
          <a:extLst>
            <a:ext uri="{FF2B5EF4-FFF2-40B4-BE49-F238E27FC236}">
              <a16:creationId xmlns:a16="http://schemas.microsoft.com/office/drawing/2014/main" id="{1AF413AA-7AF5-4568-A3DD-C93740545230}"/>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34" name="n_4aveValue【児童館】&#10;有形固定資産減価償却率">
          <a:extLst>
            <a:ext uri="{FF2B5EF4-FFF2-40B4-BE49-F238E27FC236}">
              <a16:creationId xmlns:a16="http://schemas.microsoft.com/office/drawing/2014/main" id="{E3D85CBB-6A40-46D4-B51A-BAEFECBF7978}"/>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33582</xdr:rowOff>
    </xdr:from>
    <xdr:ext cx="405111" cy="259045"/>
    <xdr:sp macro="" textlink="">
      <xdr:nvSpPr>
        <xdr:cNvPr id="735" name="n_1mainValue【児童館】&#10;有形固定資産減価償却率">
          <a:extLst>
            <a:ext uri="{FF2B5EF4-FFF2-40B4-BE49-F238E27FC236}">
              <a16:creationId xmlns:a16="http://schemas.microsoft.com/office/drawing/2014/main" id="{0874F6A9-B736-4675-A6F9-409AC4670B3C}"/>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35940</xdr:rowOff>
    </xdr:from>
    <xdr:ext cx="405111" cy="259045"/>
    <xdr:sp macro="" textlink="">
      <xdr:nvSpPr>
        <xdr:cNvPr id="736" name="n_2mainValue【児童館】&#10;有形固定資産減価償却率">
          <a:extLst>
            <a:ext uri="{FF2B5EF4-FFF2-40B4-BE49-F238E27FC236}">
              <a16:creationId xmlns:a16="http://schemas.microsoft.com/office/drawing/2014/main" id="{14DF11BE-8C75-4B2E-9528-A942D34AFBBF}"/>
            </a:ext>
          </a:extLst>
        </xdr:cNvPr>
        <xdr:cNvSpPr txBox="1"/>
      </xdr:nvSpPr>
      <xdr:spPr>
        <a:xfrm>
          <a:off x="143897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22877</xdr:rowOff>
    </xdr:from>
    <xdr:ext cx="405111" cy="259045"/>
    <xdr:sp macro="" textlink="">
      <xdr:nvSpPr>
        <xdr:cNvPr id="737" name="n_3mainValue【児童館】&#10;有形固定資産減価償却率">
          <a:extLst>
            <a:ext uri="{FF2B5EF4-FFF2-40B4-BE49-F238E27FC236}">
              <a16:creationId xmlns:a16="http://schemas.microsoft.com/office/drawing/2014/main" id="{BEC344E5-3BB5-4A4C-BCCA-A5BC8A24308E}"/>
            </a:ext>
          </a:extLst>
        </xdr:cNvPr>
        <xdr:cNvSpPr txBox="1"/>
      </xdr:nvSpPr>
      <xdr:spPr>
        <a:xfrm>
          <a:off x="13500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705268E1-1253-41AB-8862-8CB6FC4055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9C135FBF-0A6A-4FCA-880A-071C46D75C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180DA79D-704B-460E-805B-42969BAFC6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96F52ABB-1370-48E0-B437-32AB5AE475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8EA8E545-C81C-4CFA-B4A6-72721FE9D2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468F6D37-A2EF-4E76-BEBC-0623A47CE2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E9C9BAEC-92BE-406D-9BD8-838073983B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431627C2-596C-4F61-B325-E88C2864B7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1BF210CE-D8A6-4D5F-A762-3ACC0153F2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46C20042-CA5F-40BE-80D1-F424F95DEE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75D236DD-B6AF-4E30-9F20-F150B4CCF03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EE8BAECD-79BF-4BB3-9984-04B7362C182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6C78EBFF-A9F4-4750-980E-563DB9775B7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5A902D84-DA4E-472D-8D2E-1DDBEAE841D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F5FDB38B-F96D-4650-BA41-B23FE82A221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A398AAE8-619F-4BD5-9CC5-CCD2BA0D40B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229779F6-013B-41F0-9824-4D2315E854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65C2EDA5-3643-411B-997B-670A79E17F0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32E870BD-1A41-45C9-B668-4107237D95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FB7ADF61-28EB-4407-88C6-9994A00A1A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児童館】&#10;一人当たり面積グラフ枠">
          <a:extLst>
            <a:ext uri="{FF2B5EF4-FFF2-40B4-BE49-F238E27FC236}">
              <a16:creationId xmlns:a16="http://schemas.microsoft.com/office/drawing/2014/main" id="{FFE79900-72D8-4D8A-9682-6AC090CDDB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59" name="直線コネクタ 758">
          <a:extLst>
            <a:ext uri="{FF2B5EF4-FFF2-40B4-BE49-F238E27FC236}">
              <a16:creationId xmlns:a16="http://schemas.microsoft.com/office/drawing/2014/main" id="{0AEEF05C-2EA6-4090-9CBD-7B32131835F5}"/>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0" name="【児童館】&#10;一人当たり面積最小値テキスト">
          <a:extLst>
            <a:ext uri="{FF2B5EF4-FFF2-40B4-BE49-F238E27FC236}">
              <a16:creationId xmlns:a16="http://schemas.microsoft.com/office/drawing/2014/main" id="{54C2D8DD-A42E-44F6-A679-F0B90153D01E}"/>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1" name="直線コネクタ 760">
          <a:extLst>
            <a:ext uri="{FF2B5EF4-FFF2-40B4-BE49-F238E27FC236}">
              <a16:creationId xmlns:a16="http://schemas.microsoft.com/office/drawing/2014/main" id="{9FE9D576-74CA-4D47-99ED-C762F828F9AE}"/>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児童館】&#10;一人当たり面積最大値テキスト">
          <a:extLst>
            <a:ext uri="{FF2B5EF4-FFF2-40B4-BE49-F238E27FC236}">
              <a16:creationId xmlns:a16="http://schemas.microsoft.com/office/drawing/2014/main" id="{19A070FE-9EE0-401C-97B5-7485253C937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a:extLst>
            <a:ext uri="{FF2B5EF4-FFF2-40B4-BE49-F238E27FC236}">
              <a16:creationId xmlns:a16="http://schemas.microsoft.com/office/drawing/2014/main" id="{8A0BA15A-004F-4E8E-ABFB-9D9FE01A3CFE}"/>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64" name="【児童館】&#10;一人当たり面積平均値テキスト">
          <a:extLst>
            <a:ext uri="{FF2B5EF4-FFF2-40B4-BE49-F238E27FC236}">
              <a16:creationId xmlns:a16="http://schemas.microsoft.com/office/drawing/2014/main" id="{63E8E72E-43A1-4590-81BA-D765077548DD}"/>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65" name="フローチャート: 判断 764">
          <a:extLst>
            <a:ext uri="{FF2B5EF4-FFF2-40B4-BE49-F238E27FC236}">
              <a16:creationId xmlns:a16="http://schemas.microsoft.com/office/drawing/2014/main" id="{FF9C70F3-414F-4EF7-92B0-F86B64A4ED7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66" name="フローチャート: 判断 765">
          <a:extLst>
            <a:ext uri="{FF2B5EF4-FFF2-40B4-BE49-F238E27FC236}">
              <a16:creationId xmlns:a16="http://schemas.microsoft.com/office/drawing/2014/main" id="{E9FD7835-E7F4-4BF0-B473-BECB020C2839}"/>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67" name="フローチャート: 判断 766">
          <a:extLst>
            <a:ext uri="{FF2B5EF4-FFF2-40B4-BE49-F238E27FC236}">
              <a16:creationId xmlns:a16="http://schemas.microsoft.com/office/drawing/2014/main" id="{2D26A8FE-2776-406C-BE20-9DF4154D467F}"/>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68" name="フローチャート: 判断 767">
          <a:extLst>
            <a:ext uri="{FF2B5EF4-FFF2-40B4-BE49-F238E27FC236}">
              <a16:creationId xmlns:a16="http://schemas.microsoft.com/office/drawing/2014/main" id="{592803F7-CD33-4C43-AB13-F3C493A64D34}"/>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69" name="フローチャート: 判断 768">
          <a:extLst>
            <a:ext uri="{FF2B5EF4-FFF2-40B4-BE49-F238E27FC236}">
              <a16:creationId xmlns:a16="http://schemas.microsoft.com/office/drawing/2014/main" id="{36ADD782-1B0F-4DE9-9941-0DA2D12F51DC}"/>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F90A233E-916D-4278-BF07-11F0923091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38B18DBD-FE37-4AD9-AEAF-5ACD8A97E4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6D517AC1-64DB-4E05-870C-415AC47CC8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E179E702-069C-4CC0-AF39-B3AF2EB962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42005BC8-9837-47B4-B019-38ED34CBC7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75" name="楕円 774">
          <a:extLst>
            <a:ext uri="{FF2B5EF4-FFF2-40B4-BE49-F238E27FC236}">
              <a16:creationId xmlns:a16="http://schemas.microsoft.com/office/drawing/2014/main" id="{B0C60741-E77C-4BB9-86ED-BC9FCCABA3A9}"/>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76" name="【児童館】&#10;一人当たり面積該当値テキスト">
          <a:extLst>
            <a:ext uri="{FF2B5EF4-FFF2-40B4-BE49-F238E27FC236}">
              <a16:creationId xmlns:a16="http://schemas.microsoft.com/office/drawing/2014/main" id="{3134EDE7-1A2F-4EEC-BC38-6C73002A5307}"/>
            </a:ext>
          </a:extLst>
        </xdr:cNvPr>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77" name="楕円 776">
          <a:extLst>
            <a:ext uri="{FF2B5EF4-FFF2-40B4-BE49-F238E27FC236}">
              <a16:creationId xmlns:a16="http://schemas.microsoft.com/office/drawing/2014/main" id="{34A43501-7198-4DA0-B882-1311068FD954}"/>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140970</xdr:rowOff>
    </xdr:to>
    <xdr:cxnSp macro="">
      <xdr:nvCxnSpPr>
        <xdr:cNvPr id="778" name="直線コネクタ 777">
          <a:extLst>
            <a:ext uri="{FF2B5EF4-FFF2-40B4-BE49-F238E27FC236}">
              <a16:creationId xmlns:a16="http://schemas.microsoft.com/office/drawing/2014/main" id="{CD671EEB-23F9-4398-803E-8A545CB2B64C}"/>
            </a:ext>
          </a:extLst>
        </xdr:cNvPr>
        <xdr:cNvCxnSpPr/>
      </xdr:nvCxnSpPr>
      <xdr:spPr>
        <a:xfrm flipV="1">
          <a:off x="21323300" y="14709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79" name="楕円 778">
          <a:extLst>
            <a:ext uri="{FF2B5EF4-FFF2-40B4-BE49-F238E27FC236}">
              <a16:creationId xmlns:a16="http://schemas.microsoft.com/office/drawing/2014/main" id="{1E8CB1CB-351F-4EC4-93BB-5C9E6BADAB31}"/>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140970</xdr:rowOff>
    </xdr:to>
    <xdr:cxnSp macro="">
      <xdr:nvCxnSpPr>
        <xdr:cNvPr id="780" name="直線コネクタ 779">
          <a:extLst>
            <a:ext uri="{FF2B5EF4-FFF2-40B4-BE49-F238E27FC236}">
              <a16:creationId xmlns:a16="http://schemas.microsoft.com/office/drawing/2014/main" id="{54864DA8-1D3C-4408-9486-B28B7B99C404}"/>
            </a:ext>
          </a:extLst>
        </xdr:cNvPr>
        <xdr:cNvCxnSpPr/>
      </xdr:nvCxnSpPr>
      <xdr:spPr>
        <a:xfrm>
          <a:off x="20434300" y="14618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781" name="楕円 780">
          <a:extLst>
            <a:ext uri="{FF2B5EF4-FFF2-40B4-BE49-F238E27FC236}">
              <a16:creationId xmlns:a16="http://schemas.microsoft.com/office/drawing/2014/main" id="{1BC60170-130B-45E3-9CF1-947946AAA98E}"/>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113537</xdr:rowOff>
    </xdr:to>
    <xdr:cxnSp macro="">
      <xdr:nvCxnSpPr>
        <xdr:cNvPr id="782" name="直線コネクタ 781">
          <a:extLst>
            <a:ext uri="{FF2B5EF4-FFF2-40B4-BE49-F238E27FC236}">
              <a16:creationId xmlns:a16="http://schemas.microsoft.com/office/drawing/2014/main" id="{1BB3FF68-DD9B-4470-8277-D90E9C3A3A2A}"/>
            </a:ext>
          </a:extLst>
        </xdr:cNvPr>
        <xdr:cNvCxnSpPr/>
      </xdr:nvCxnSpPr>
      <xdr:spPr>
        <a:xfrm flipV="1">
          <a:off x="19545300" y="14618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83" name="n_1aveValue【児童館】&#10;一人当たり面積">
          <a:extLst>
            <a:ext uri="{FF2B5EF4-FFF2-40B4-BE49-F238E27FC236}">
              <a16:creationId xmlns:a16="http://schemas.microsoft.com/office/drawing/2014/main" id="{C877F013-8EA0-4CDC-B6C8-52A97251DC3D}"/>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84" name="n_2aveValue【児童館】&#10;一人当たり面積">
          <a:extLst>
            <a:ext uri="{FF2B5EF4-FFF2-40B4-BE49-F238E27FC236}">
              <a16:creationId xmlns:a16="http://schemas.microsoft.com/office/drawing/2014/main" id="{0DCA1553-C1B6-43B3-B2D8-02E8ABF3A825}"/>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85" name="n_3aveValue【児童館】&#10;一人当たり面積">
          <a:extLst>
            <a:ext uri="{FF2B5EF4-FFF2-40B4-BE49-F238E27FC236}">
              <a16:creationId xmlns:a16="http://schemas.microsoft.com/office/drawing/2014/main" id="{13192CE6-0A8B-4564-AEF7-E825FE93C670}"/>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86" name="n_4aveValue【児童館】&#10;一人当たり面積">
          <a:extLst>
            <a:ext uri="{FF2B5EF4-FFF2-40B4-BE49-F238E27FC236}">
              <a16:creationId xmlns:a16="http://schemas.microsoft.com/office/drawing/2014/main" id="{65168F83-2148-414E-B888-A10F63F78ED1}"/>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87" name="n_1mainValue【児童館】&#10;一人当たり面積">
          <a:extLst>
            <a:ext uri="{FF2B5EF4-FFF2-40B4-BE49-F238E27FC236}">
              <a16:creationId xmlns:a16="http://schemas.microsoft.com/office/drawing/2014/main" id="{86258791-DECC-421A-8BE9-E4123F1F6F41}"/>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88" name="n_2mainValue【児童館】&#10;一人当たり面積">
          <a:extLst>
            <a:ext uri="{FF2B5EF4-FFF2-40B4-BE49-F238E27FC236}">
              <a16:creationId xmlns:a16="http://schemas.microsoft.com/office/drawing/2014/main" id="{7F15A9C2-63C3-4C1B-896D-6ECFC9ADA95D}"/>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89" name="n_3mainValue【児童館】&#10;一人当たり面積">
          <a:extLst>
            <a:ext uri="{FF2B5EF4-FFF2-40B4-BE49-F238E27FC236}">
              <a16:creationId xmlns:a16="http://schemas.microsoft.com/office/drawing/2014/main" id="{570EF66D-D6AA-4C9B-8691-F5E6BE1BFB16}"/>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65BFA069-EA8E-4CA1-809A-FD5DA9F7A4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866A6E9F-7145-4A5B-8DA3-E6CAB869AF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77A577D9-EAF1-4B40-BFFF-9B66F651AA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1EE377E0-697A-4B0D-8970-17F51B9C87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C3798EB1-ED67-430A-B6B2-E19590EC8A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5B55D583-D52E-4264-93ED-33F3375585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A61168F5-582D-4C71-A662-F426C49F78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9BBB9750-5570-44DF-A683-5A7D0B5789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A88DCFFF-BF15-4BD6-B3E8-ADABB15CAB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11856843-C1EE-40F2-96B8-2018945499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4FEA5D9B-94F1-4610-9F93-8DF9E935A8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FF599D0B-2667-4763-871C-5A03C81F38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637B90BB-738D-44A2-BBE4-F3BF09C02FD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E942EC31-2644-45E6-AEFE-B98D40AE9E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D4EBCD27-9BE1-42B2-B8E1-F782BBD0A5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D29A6D3B-A25C-4EF0-BD54-7F49B0ED36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1A98FC7C-C381-4965-8E91-7B5A74A3EE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734A8D62-7D51-46A3-AEF7-E2474CF3BD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2F245C03-1D85-4F97-91DC-7B9EE70843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133C3C15-3690-4AA6-8FC8-56D3B62DC3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6E825679-C5DC-44A3-A7DC-1FB32597C28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7B414FB1-4E66-4022-8171-8E3C72D1FA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331B061A-41F5-4A2D-9E74-3D6B957F8D3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41B2AB80-8632-43D3-9B32-2434EE2248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公民館】&#10;有形固定資産減価償却率グラフ枠">
          <a:extLst>
            <a:ext uri="{FF2B5EF4-FFF2-40B4-BE49-F238E27FC236}">
              <a16:creationId xmlns:a16="http://schemas.microsoft.com/office/drawing/2014/main" id="{ABC8AEE0-EE43-4592-AA20-38D8C5974D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4CD0C903-7464-41E6-B38F-748DC61D3396}"/>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公民館】&#10;有形固定資産減価償却率最小値テキスト">
          <a:extLst>
            <a:ext uri="{FF2B5EF4-FFF2-40B4-BE49-F238E27FC236}">
              <a16:creationId xmlns:a16="http://schemas.microsoft.com/office/drawing/2014/main" id="{460BC7B4-9D80-415F-9237-A73DEB730E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898F2810-F172-41DA-A976-272127A554C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18" name="【公民館】&#10;有形固定資産減価償却率最大値テキスト">
          <a:extLst>
            <a:ext uri="{FF2B5EF4-FFF2-40B4-BE49-F238E27FC236}">
              <a16:creationId xmlns:a16="http://schemas.microsoft.com/office/drawing/2014/main" id="{ACEF3E95-24B4-414B-AD1D-91E4E595ECC5}"/>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19" name="直線コネクタ 818">
          <a:extLst>
            <a:ext uri="{FF2B5EF4-FFF2-40B4-BE49-F238E27FC236}">
              <a16:creationId xmlns:a16="http://schemas.microsoft.com/office/drawing/2014/main" id="{E7017BCE-3EB2-436B-BDF0-3A0BDE45A64A}"/>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20" name="【公民館】&#10;有形固定資産減価償却率平均値テキスト">
          <a:extLst>
            <a:ext uri="{FF2B5EF4-FFF2-40B4-BE49-F238E27FC236}">
              <a16:creationId xmlns:a16="http://schemas.microsoft.com/office/drawing/2014/main" id="{918DEFA8-51ED-44A5-8C35-7E74B15C2703}"/>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21" name="フローチャート: 判断 820">
          <a:extLst>
            <a:ext uri="{FF2B5EF4-FFF2-40B4-BE49-F238E27FC236}">
              <a16:creationId xmlns:a16="http://schemas.microsoft.com/office/drawing/2014/main" id="{C67EBEC7-7C88-4F31-BE64-E41367EF3C7C}"/>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22" name="フローチャート: 判断 821">
          <a:extLst>
            <a:ext uri="{FF2B5EF4-FFF2-40B4-BE49-F238E27FC236}">
              <a16:creationId xmlns:a16="http://schemas.microsoft.com/office/drawing/2014/main" id="{B8391D50-F935-4BE0-BFE1-B1C237016E76}"/>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23" name="フローチャート: 判断 822">
          <a:extLst>
            <a:ext uri="{FF2B5EF4-FFF2-40B4-BE49-F238E27FC236}">
              <a16:creationId xmlns:a16="http://schemas.microsoft.com/office/drawing/2014/main" id="{A18EE60E-B844-4339-A508-A95FD0ECF9DB}"/>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24" name="フローチャート: 判断 823">
          <a:extLst>
            <a:ext uri="{FF2B5EF4-FFF2-40B4-BE49-F238E27FC236}">
              <a16:creationId xmlns:a16="http://schemas.microsoft.com/office/drawing/2014/main" id="{1874D226-C8AF-432E-947E-2F53853AAFC8}"/>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825" name="フローチャート: 判断 824">
          <a:extLst>
            <a:ext uri="{FF2B5EF4-FFF2-40B4-BE49-F238E27FC236}">
              <a16:creationId xmlns:a16="http://schemas.microsoft.com/office/drawing/2014/main" id="{48DCC6DD-57A4-42A7-BA5D-4E4C07780DD6}"/>
            </a:ext>
          </a:extLst>
        </xdr:cNvPr>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7C49F16-A7E4-4922-A4BB-6033BF56C9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44A0898-91CC-4190-8C8F-22DFD87258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D0EE11E-6E39-4B2B-B728-9A1CAE10BD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56F0481-ACB8-47AB-9476-BEDB6E6C91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DE342D6-F79E-4A9C-917E-C37412E44C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831" name="楕円 830">
          <a:extLst>
            <a:ext uri="{FF2B5EF4-FFF2-40B4-BE49-F238E27FC236}">
              <a16:creationId xmlns:a16="http://schemas.microsoft.com/office/drawing/2014/main" id="{91781143-3733-40DF-A7E3-EDAA853C37D9}"/>
            </a:ext>
          </a:extLst>
        </xdr:cNvPr>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832" name="【公民館】&#10;有形固定資産減価償却率該当値テキスト">
          <a:extLst>
            <a:ext uri="{FF2B5EF4-FFF2-40B4-BE49-F238E27FC236}">
              <a16:creationId xmlns:a16="http://schemas.microsoft.com/office/drawing/2014/main" id="{5A2B402B-050A-4015-9A6B-CC6876328464}"/>
            </a:ext>
          </a:extLst>
        </xdr:cNvPr>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33" name="楕円 832">
          <a:extLst>
            <a:ext uri="{FF2B5EF4-FFF2-40B4-BE49-F238E27FC236}">
              <a16:creationId xmlns:a16="http://schemas.microsoft.com/office/drawing/2014/main" id="{E0175970-E5F9-4415-B9EC-BE4F29FC4112}"/>
            </a:ext>
          </a:extLst>
        </xdr:cNvPr>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108</xdr:row>
      <xdr:rowOff>15784</xdr:rowOff>
    </xdr:to>
    <xdr:cxnSp macro="">
      <xdr:nvCxnSpPr>
        <xdr:cNvPr id="834" name="直線コネクタ 833">
          <a:extLst>
            <a:ext uri="{FF2B5EF4-FFF2-40B4-BE49-F238E27FC236}">
              <a16:creationId xmlns:a16="http://schemas.microsoft.com/office/drawing/2014/main" id="{6C6666A0-FBF0-4CFE-8356-63210B8A8023}"/>
            </a:ext>
          </a:extLst>
        </xdr:cNvPr>
        <xdr:cNvCxnSpPr/>
      </xdr:nvCxnSpPr>
      <xdr:spPr>
        <a:xfrm>
          <a:off x="15481300" y="18058856"/>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35" name="楕円 834">
          <a:extLst>
            <a:ext uri="{FF2B5EF4-FFF2-40B4-BE49-F238E27FC236}">
              <a16:creationId xmlns:a16="http://schemas.microsoft.com/office/drawing/2014/main" id="{7E813F13-F50F-43E9-90A8-FD4F72466147}"/>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56606</xdr:rowOff>
    </xdr:to>
    <xdr:cxnSp macro="">
      <xdr:nvCxnSpPr>
        <xdr:cNvPr id="836" name="直線コネクタ 835">
          <a:extLst>
            <a:ext uri="{FF2B5EF4-FFF2-40B4-BE49-F238E27FC236}">
              <a16:creationId xmlns:a16="http://schemas.microsoft.com/office/drawing/2014/main" id="{82D20E1D-1A54-4CC6-A0DF-36415974E359}"/>
            </a:ext>
          </a:extLst>
        </xdr:cNvPr>
        <xdr:cNvCxnSpPr/>
      </xdr:nvCxnSpPr>
      <xdr:spPr>
        <a:xfrm>
          <a:off x="14592300" y="1805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102144</xdr:rowOff>
    </xdr:from>
    <xdr:to>
      <xdr:col>72</xdr:col>
      <xdr:colOff>38100</xdr:colOff>
      <xdr:row>105</xdr:row>
      <xdr:rowOff>32294</xdr:rowOff>
    </xdr:to>
    <xdr:sp macro="" textlink="">
      <xdr:nvSpPr>
        <xdr:cNvPr id="837" name="楕円 836">
          <a:extLst>
            <a:ext uri="{FF2B5EF4-FFF2-40B4-BE49-F238E27FC236}">
              <a16:creationId xmlns:a16="http://schemas.microsoft.com/office/drawing/2014/main" id="{AAA5D88D-F7A6-490D-BB60-58B4558E8A6E}"/>
            </a:ext>
          </a:extLst>
        </xdr:cNvPr>
        <xdr:cNvSpPr/>
      </xdr:nvSpPr>
      <xdr:spPr>
        <a:xfrm>
          <a:off x="1365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56606</xdr:rowOff>
    </xdr:to>
    <xdr:cxnSp macro="">
      <xdr:nvCxnSpPr>
        <xdr:cNvPr id="838" name="直線コネクタ 837">
          <a:extLst>
            <a:ext uri="{FF2B5EF4-FFF2-40B4-BE49-F238E27FC236}">
              <a16:creationId xmlns:a16="http://schemas.microsoft.com/office/drawing/2014/main" id="{C7C60228-DE53-4A58-8B1F-31DE9EFC91E9}"/>
            </a:ext>
          </a:extLst>
        </xdr:cNvPr>
        <xdr:cNvCxnSpPr/>
      </xdr:nvCxnSpPr>
      <xdr:spPr>
        <a:xfrm>
          <a:off x="13703300" y="179837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839" name="n_1aveValue【公民館】&#10;有形固定資産減価償却率">
          <a:extLst>
            <a:ext uri="{FF2B5EF4-FFF2-40B4-BE49-F238E27FC236}">
              <a16:creationId xmlns:a16="http://schemas.microsoft.com/office/drawing/2014/main" id="{1F5906EE-FEF3-447D-B84F-41E2A2AB4474}"/>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840" name="n_2aveValue【公民館】&#10;有形固定資産減価償却率">
          <a:extLst>
            <a:ext uri="{FF2B5EF4-FFF2-40B4-BE49-F238E27FC236}">
              <a16:creationId xmlns:a16="http://schemas.microsoft.com/office/drawing/2014/main" id="{AD7EFA02-FCFB-415D-9C2E-DA345875B8B2}"/>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41" name="n_3aveValue【公民館】&#10;有形固定資産減価償却率">
          <a:extLst>
            <a:ext uri="{FF2B5EF4-FFF2-40B4-BE49-F238E27FC236}">
              <a16:creationId xmlns:a16="http://schemas.microsoft.com/office/drawing/2014/main" id="{9073F2BB-BBD7-4DF5-8DAA-042CE033552A}"/>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842" name="n_4aveValue【公民館】&#10;有形固定資産減価償却率">
          <a:extLst>
            <a:ext uri="{FF2B5EF4-FFF2-40B4-BE49-F238E27FC236}">
              <a16:creationId xmlns:a16="http://schemas.microsoft.com/office/drawing/2014/main" id="{93BFAB84-B770-4CD7-8993-EC7E8BF82ECD}"/>
            </a:ext>
          </a:extLst>
        </xdr:cNvPr>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123933</xdr:rowOff>
    </xdr:from>
    <xdr:ext cx="405111" cy="259045"/>
    <xdr:sp macro="" textlink="">
      <xdr:nvSpPr>
        <xdr:cNvPr id="843" name="n_1mainValue【公民館】&#10;有形固定資産減価償却率">
          <a:extLst>
            <a:ext uri="{FF2B5EF4-FFF2-40B4-BE49-F238E27FC236}">
              <a16:creationId xmlns:a16="http://schemas.microsoft.com/office/drawing/2014/main" id="{87DF4A78-7BF7-4C37-A8D7-DB2E4AF38C16}"/>
            </a:ext>
          </a:extLst>
        </xdr:cNvPr>
        <xdr:cNvSpPr txBox="1"/>
      </xdr:nvSpPr>
      <xdr:spPr>
        <a:xfrm>
          <a:off x="152660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44" name="n_2mainValue【公民館】&#10;有形固定資産減価償却率">
          <a:extLst>
            <a:ext uri="{FF2B5EF4-FFF2-40B4-BE49-F238E27FC236}">
              <a16:creationId xmlns:a16="http://schemas.microsoft.com/office/drawing/2014/main" id="{453ECB68-794F-44DD-8081-517C3D8B6F1C}"/>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48821</xdr:rowOff>
    </xdr:from>
    <xdr:ext cx="405111" cy="259045"/>
    <xdr:sp macro="" textlink="">
      <xdr:nvSpPr>
        <xdr:cNvPr id="845" name="n_3mainValue【公民館】&#10;有形固定資産減価償却率">
          <a:extLst>
            <a:ext uri="{FF2B5EF4-FFF2-40B4-BE49-F238E27FC236}">
              <a16:creationId xmlns:a16="http://schemas.microsoft.com/office/drawing/2014/main" id="{2E01CFA1-F0B1-4842-A37F-505FD458D6C9}"/>
            </a:ext>
          </a:extLst>
        </xdr:cNvPr>
        <xdr:cNvSpPr txBox="1"/>
      </xdr:nvSpPr>
      <xdr:spPr>
        <a:xfrm>
          <a:off x="13500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EFF87E69-1F34-46E2-88CC-3177B44862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AF51B972-A7E3-496F-83F0-BC8B68FEC1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D60A5D3F-C986-458B-88A7-452D68CFDF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90F13227-BB28-45D8-AE4B-315957F4D0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ED73B86F-CBDA-4C63-B4AD-C594044371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BD0F991C-8BC0-492F-80DB-352414C919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9B9E5086-72A5-47AA-B589-0E94F62022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774CFE2E-CAF3-4FD5-BFD5-4F8FDA62B4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4452898A-E2DC-4FEE-9252-3EFD06AEED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F03B931C-E1E2-459F-AC76-6153DC271A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409FF38E-CE04-4B24-A690-83164C539E3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6DE8E87F-B511-4034-B76D-18CF8EB8CE4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160682B1-2B1F-4FBD-A60E-25B35092223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BB91C889-868F-4F56-BB74-0E11E663E5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677683F9-4E8F-41C4-89BD-D847BDD2E51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20AB047C-738F-4827-AEC6-B95641405B5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AB0448A9-6904-41D1-BD47-C2B5C053B3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5D94ECF7-03B5-43FC-A84D-10B1BAA5B2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2177FC5C-3A40-44FC-9E66-A6FB3FA2E3C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54D40D37-0325-4B13-8D20-6521E800E77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7C5F1199-A75E-44ED-A9CE-FA972663348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B06014B6-218E-42B3-8098-1E39C7075C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E3EC1552-E183-4283-8AF2-C94FBA128D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E960F427-66F6-41DA-9FCA-FF9EDD1DD6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00823C04-7587-4012-9F93-33E667A49C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71" name="直線コネクタ 870">
          <a:extLst>
            <a:ext uri="{FF2B5EF4-FFF2-40B4-BE49-F238E27FC236}">
              <a16:creationId xmlns:a16="http://schemas.microsoft.com/office/drawing/2014/main" id="{4C955624-1BA7-4CD6-9172-6F3110681530}"/>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72" name="【公民館】&#10;一人当たり面積最小値テキスト">
          <a:extLst>
            <a:ext uri="{FF2B5EF4-FFF2-40B4-BE49-F238E27FC236}">
              <a16:creationId xmlns:a16="http://schemas.microsoft.com/office/drawing/2014/main" id="{8D55D01E-399F-40AA-BE3A-28335F6FA0DB}"/>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73" name="直線コネクタ 872">
          <a:extLst>
            <a:ext uri="{FF2B5EF4-FFF2-40B4-BE49-F238E27FC236}">
              <a16:creationId xmlns:a16="http://schemas.microsoft.com/office/drawing/2014/main" id="{401A850D-CAD4-4717-9202-1A405F9DA038}"/>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74" name="【公民館】&#10;一人当たり面積最大値テキスト">
          <a:extLst>
            <a:ext uri="{FF2B5EF4-FFF2-40B4-BE49-F238E27FC236}">
              <a16:creationId xmlns:a16="http://schemas.microsoft.com/office/drawing/2014/main" id="{FC69B465-5384-44B1-9679-9D0BCED82B3A}"/>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75" name="直線コネクタ 874">
          <a:extLst>
            <a:ext uri="{FF2B5EF4-FFF2-40B4-BE49-F238E27FC236}">
              <a16:creationId xmlns:a16="http://schemas.microsoft.com/office/drawing/2014/main" id="{98C042E9-95B0-431A-AC53-99B5328B4E1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76" name="【公民館】&#10;一人当たり面積平均値テキスト">
          <a:extLst>
            <a:ext uri="{FF2B5EF4-FFF2-40B4-BE49-F238E27FC236}">
              <a16:creationId xmlns:a16="http://schemas.microsoft.com/office/drawing/2014/main" id="{954DFC64-9A7D-4141-A812-EBAECCB402C8}"/>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77" name="フローチャート: 判断 876">
          <a:extLst>
            <a:ext uri="{FF2B5EF4-FFF2-40B4-BE49-F238E27FC236}">
              <a16:creationId xmlns:a16="http://schemas.microsoft.com/office/drawing/2014/main" id="{D8A9EB1E-596C-4B82-92A4-ACA1A66D92C5}"/>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78" name="フローチャート: 判断 877">
          <a:extLst>
            <a:ext uri="{FF2B5EF4-FFF2-40B4-BE49-F238E27FC236}">
              <a16:creationId xmlns:a16="http://schemas.microsoft.com/office/drawing/2014/main" id="{7FD5286E-BD97-4699-A8CC-AD3C77FCC25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79" name="フローチャート: 判断 878">
          <a:extLst>
            <a:ext uri="{FF2B5EF4-FFF2-40B4-BE49-F238E27FC236}">
              <a16:creationId xmlns:a16="http://schemas.microsoft.com/office/drawing/2014/main" id="{0FB6CE21-62E8-4D61-94AE-0B34F4D4A1B4}"/>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80" name="フローチャート: 判断 879">
          <a:extLst>
            <a:ext uri="{FF2B5EF4-FFF2-40B4-BE49-F238E27FC236}">
              <a16:creationId xmlns:a16="http://schemas.microsoft.com/office/drawing/2014/main" id="{0FE00D50-6163-4BEE-93DF-6D3D607CBF49}"/>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81" name="フローチャート: 判断 880">
          <a:extLst>
            <a:ext uri="{FF2B5EF4-FFF2-40B4-BE49-F238E27FC236}">
              <a16:creationId xmlns:a16="http://schemas.microsoft.com/office/drawing/2014/main" id="{9E98438C-495D-4208-9F1B-F7005BDEEE72}"/>
            </a:ext>
          </a:extLst>
        </xdr:cNvPr>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6DD2FF1-F080-4D09-994F-E61387E541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0B6E24B-DC44-4B7D-A251-D1C31E14938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B994CCB1-799F-4709-8F28-F6705B0EA7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3FE3082-98DC-4539-BEA0-346E39933F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B0836C7A-EAF8-47D3-A7D2-3EC3A287E3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887" name="楕円 886">
          <a:extLst>
            <a:ext uri="{FF2B5EF4-FFF2-40B4-BE49-F238E27FC236}">
              <a16:creationId xmlns:a16="http://schemas.microsoft.com/office/drawing/2014/main" id="{80EFC16F-3ED6-40B6-9652-294EE4F03664}"/>
            </a:ext>
          </a:extLst>
        </xdr:cNvPr>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888" name="【公民館】&#10;一人当たり面積該当値テキスト">
          <a:extLst>
            <a:ext uri="{FF2B5EF4-FFF2-40B4-BE49-F238E27FC236}">
              <a16:creationId xmlns:a16="http://schemas.microsoft.com/office/drawing/2014/main" id="{F4C522A5-ABBE-4C91-A54C-7A7F04EBA2A5}"/>
            </a:ext>
          </a:extLst>
        </xdr:cNvPr>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159294</xdr:rowOff>
    </xdr:from>
    <xdr:to>
      <xdr:col>112</xdr:col>
      <xdr:colOff>38100</xdr:colOff>
      <xdr:row>104</xdr:row>
      <xdr:rowOff>89444</xdr:rowOff>
    </xdr:to>
    <xdr:sp macro="" textlink="">
      <xdr:nvSpPr>
        <xdr:cNvPr id="889" name="楕円 888">
          <a:extLst>
            <a:ext uri="{FF2B5EF4-FFF2-40B4-BE49-F238E27FC236}">
              <a16:creationId xmlns:a16="http://schemas.microsoft.com/office/drawing/2014/main" id="{93B8EFD9-36FB-473E-B90D-F10B4EA91B48}"/>
            </a:ext>
          </a:extLst>
        </xdr:cNvPr>
        <xdr:cNvSpPr/>
      </xdr:nvSpPr>
      <xdr:spPr>
        <a:xfrm>
          <a:off x="2127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38644</xdr:rowOff>
    </xdr:from>
    <xdr:to>
      <xdr:col>116</xdr:col>
      <xdr:colOff>63500</xdr:colOff>
      <xdr:row>104</xdr:row>
      <xdr:rowOff>102326</xdr:rowOff>
    </xdr:to>
    <xdr:cxnSp macro="">
      <xdr:nvCxnSpPr>
        <xdr:cNvPr id="890" name="直線コネクタ 889">
          <a:extLst>
            <a:ext uri="{FF2B5EF4-FFF2-40B4-BE49-F238E27FC236}">
              <a16:creationId xmlns:a16="http://schemas.microsoft.com/office/drawing/2014/main" id="{3806F9B5-51F6-4130-9694-FBB10FF3B9CA}"/>
            </a:ext>
          </a:extLst>
        </xdr:cNvPr>
        <xdr:cNvCxnSpPr/>
      </xdr:nvCxnSpPr>
      <xdr:spPr>
        <a:xfrm>
          <a:off x="21323300" y="1786944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xdr:rowOff>
    </xdr:from>
    <xdr:to>
      <xdr:col>107</xdr:col>
      <xdr:colOff>101600</xdr:colOff>
      <xdr:row>104</xdr:row>
      <xdr:rowOff>102507</xdr:rowOff>
    </xdr:to>
    <xdr:sp macro="" textlink="">
      <xdr:nvSpPr>
        <xdr:cNvPr id="891" name="楕円 890">
          <a:extLst>
            <a:ext uri="{FF2B5EF4-FFF2-40B4-BE49-F238E27FC236}">
              <a16:creationId xmlns:a16="http://schemas.microsoft.com/office/drawing/2014/main" id="{5FFBFF35-8322-4AFF-AF19-84DB631963B6}"/>
            </a:ext>
          </a:extLst>
        </xdr:cNvPr>
        <xdr:cNvSpPr/>
      </xdr:nvSpPr>
      <xdr:spPr>
        <a:xfrm>
          <a:off x="20383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38644</xdr:rowOff>
    </xdr:from>
    <xdr:to>
      <xdr:col>111</xdr:col>
      <xdr:colOff>177800</xdr:colOff>
      <xdr:row>104</xdr:row>
      <xdr:rowOff>51707</xdr:rowOff>
    </xdr:to>
    <xdr:cxnSp macro="">
      <xdr:nvCxnSpPr>
        <xdr:cNvPr id="892" name="直線コネクタ 891">
          <a:extLst>
            <a:ext uri="{FF2B5EF4-FFF2-40B4-BE49-F238E27FC236}">
              <a16:creationId xmlns:a16="http://schemas.microsoft.com/office/drawing/2014/main" id="{C81399B5-536E-4CB6-8CC2-6A60031FE38C}"/>
            </a:ext>
          </a:extLst>
        </xdr:cNvPr>
        <xdr:cNvCxnSpPr/>
      </xdr:nvCxnSpPr>
      <xdr:spPr>
        <a:xfrm flipV="1">
          <a:off x="20434300" y="178694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93" name="楕円 892">
          <a:extLst>
            <a:ext uri="{FF2B5EF4-FFF2-40B4-BE49-F238E27FC236}">
              <a16:creationId xmlns:a16="http://schemas.microsoft.com/office/drawing/2014/main" id="{D6ABB2AD-9C29-41D7-8D55-E0EBD273B19C}"/>
            </a:ext>
          </a:extLst>
        </xdr:cNvPr>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51707</xdr:rowOff>
    </xdr:from>
    <xdr:to>
      <xdr:col>107</xdr:col>
      <xdr:colOff>50800</xdr:colOff>
      <xdr:row>104</xdr:row>
      <xdr:rowOff>99061</xdr:rowOff>
    </xdr:to>
    <xdr:cxnSp macro="">
      <xdr:nvCxnSpPr>
        <xdr:cNvPr id="894" name="直線コネクタ 893">
          <a:extLst>
            <a:ext uri="{FF2B5EF4-FFF2-40B4-BE49-F238E27FC236}">
              <a16:creationId xmlns:a16="http://schemas.microsoft.com/office/drawing/2014/main" id="{A0E9B55D-1042-4AD2-8186-626B08DFC85E}"/>
            </a:ext>
          </a:extLst>
        </xdr:cNvPr>
        <xdr:cNvCxnSpPr/>
      </xdr:nvCxnSpPr>
      <xdr:spPr>
        <a:xfrm flipV="1">
          <a:off x="19545300" y="1788250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95" name="n_1aveValue【公民館】&#10;一人当たり面積">
          <a:extLst>
            <a:ext uri="{FF2B5EF4-FFF2-40B4-BE49-F238E27FC236}">
              <a16:creationId xmlns:a16="http://schemas.microsoft.com/office/drawing/2014/main" id="{8C7039B2-A2EF-4C39-9F53-3EC9EFB56F6D}"/>
            </a:ext>
          </a:extLst>
        </xdr:cNvPr>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96" name="n_2aveValue【公民館】&#10;一人当たり面積">
          <a:extLst>
            <a:ext uri="{FF2B5EF4-FFF2-40B4-BE49-F238E27FC236}">
              <a16:creationId xmlns:a16="http://schemas.microsoft.com/office/drawing/2014/main" id="{B6F36B77-E54A-4B09-BDB6-A4CCDC349B5F}"/>
            </a:ext>
          </a:extLst>
        </xdr:cNvPr>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97" name="n_3aveValue【公民館】&#10;一人当たり面積">
          <a:extLst>
            <a:ext uri="{FF2B5EF4-FFF2-40B4-BE49-F238E27FC236}">
              <a16:creationId xmlns:a16="http://schemas.microsoft.com/office/drawing/2014/main" id="{1E051C71-61B4-4DBE-A1F9-59E1DB05E3E8}"/>
            </a:ext>
          </a:extLst>
        </xdr:cNvPr>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898" name="n_4aveValue【公民館】&#10;一人当たり面積">
          <a:extLst>
            <a:ext uri="{FF2B5EF4-FFF2-40B4-BE49-F238E27FC236}">
              <a16:creationId xmlns:a16="http://schemas.microsoft.com/office/drawing/2014/main" id="{9FA39359-53A1-40E6-8310-951DBECB0318}"/>
            </a:ext>
          </a:extLst>
        </xdr:cNvPr>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105971</xdr:rowOff>
    </xdr:from>
    <xdr:ext cx="469744" cy="259045"/>
    <xdr:sp macro="" textlink="">
      <xdr:nvSpPr>
        <xdr:cNvPr id="899" name="n_1mainValue【公民館】&#10;一人当たり面積">
          <a:extLst>
            <a:ext uri="{FF2B5EF4-FFF2-40B4-BE49-F238E27FC236}">
              <a16:creationId xmlns:a16="http://schemas.microsoft.com/office/drawing/2014/main" id="{31A98563-7983-4109-9781-DBC8A3D0B673}"/>
            </a:ext>
          </a:extLst>
        </xdr:cNvPr>
        <xdr:cNvSpPr txBox="1"/>
      </xdr:nvSpPr>
      <xdr:spPr>
        <a:xfrm>
          <a:off x="210757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119034</xdr:rowOff>
    </xdr:from>
    <xdr:ext cx="469744" cy="259045"/>
    <xdr:sp macro="" textlink="">
      <xdr:nvSpPr>
        <xdr:cNvPr id="900" name="n_2mainValue【公民館】&#10;一人当たり面積">
          <a:extLst>
            <a:ext uri="{FF2B5EF4-FFF2-40B4-BE49-F238E27FC236}">
              <a16:creationId xmlns:a16="http://schemas.microsoft.com/office/drawing/2014/main" id="{E353AA5C-4774-4B3D-8ABC-80282A7CDE98}"/>
            </a:ext>
          </a:extLst>
        </xdr:cNvPr>
        <xdr:cNvSpPr txBox="1"/>
      </xdr:nvSpPr>
      <xdr:spPr>
        <a:xfrm>
          <a:off x="201994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901" name="n_3mainValue【公民館】&#10;一人当たり面積">
          <a:extLst>
            <a:ext uri="{FF2B5EF4-FFF2-40B4-BE49-F238E27FC236}">
              <a16:creationId xmlns:a16="http://schemas.microsoft.com/office/drawing/2014/main" id="{841179E7-8362-4782-A109-6D3DECC04FE7}"/>
            </a:ext>
          </a:extLst>
        </xdr:cNvPr>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A6DA0CF6-5BB9-447E-A658-BA0A6067B2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C1F651E9-E491-4EB3-85D2-95D21E68E2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8C87986C-9D2C-4C6B-8BD8-610294EF35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施設類型別ストック情報分析表</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類似団体と比較して特に有形固定資産減価償却率が高くなっている施設は、保育所、学校施設、橋梁・トンネル</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、港湾・漁港、公民館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であり、特に低くなっている施設は、道路、児童館である。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年度にかけて中学校の大規模改修を行ったため、平成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年度では微減している。しかしながら、類似団体と比較するとまだ数値は高く、一人当たり面積についても多い傾向にあるため、複式学級のある学校から統廃合を進めていく方針である。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保育所施設についても、類似団体と比較し有形固定資産減価償却率・一人当たり面積ともに高くなっている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ため施設の適正配置について検討する。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年度に譲渡を行ったため、有形固定資産減価償却率が低くなっている。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73B32C-5C28-4244-8E18-0820D38402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29BB5A-7869-45C5-A434-2B9C67DC07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E090EF-8F3E-4963-9374-D7EEACB522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E3CD11-F4BA-4FFD-A648-D1A902C7E2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4DDCC4-14ED-41E6-9410-3DCC651FDE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1342E4-27B6-49AA-BFDB-61E8D28A2A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38CCF6-F145-4BDF-ABA4-74F6ECD95B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989904-E0E2-4A12-A9D1-67A080ADA5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B26FAE-D067-44D2-BCD8-C43C26F72D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280B9E-C3A1-4E1E-A8DB-61F547DEFE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AD0A12-E296-45E6-AE19-0B8A23A582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2F2D08-74EF-464B-8EE8-4C9F09E3E8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3BDE0E-6F05-4A9E-A14B-6BADAF52E8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E5BA85-C93B-424B-9335-138D0D4A32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AA7D63-67A7-4A86-A116-EB95F6FDA6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4C0726-3325-400B-8F75-5D9BE88463B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44C9F8-8FE3-48F3-839B-905F14E794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6BE88D-E340-4643-939A-54663EBD12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F3B468-6E9B-443C-B562-5EA255A0F1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023D26-60B9-41D4-9492-CBBEFC8817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A53394-37E0-428E-A7EA-88E1D537D4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4D8AA9-48A6-4DD9-997D-FC6DA81493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C06502-0417-4E54-9BB9-C625B9C80C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A383CD-55D3-4453-8A4F-7B7ED2EEF1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4D9E27-7D82-44CE-9799-0CC0C78D71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2AC86A-336B-41E4-8F47-0B00834AB4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ABABA8-75CF-44F1-B95C-11A84678EF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25926A-CC39-40E7-9D7D-9A235C14AF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1E8629-8D63-40C4-9CFE-411617044D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60DBCA-D352-401A-A021-47981A8B7A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A139E0-F7E1-4563-B6A5-77A8B3C817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B2BA71-3F4D-4E5D-9361-AAFEF45810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2016AC-2AE2-4E8E-9810-FDB4456B14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5D5899-D64B-42B9-91A2-BA381A240F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875F99-B2AE-435A-BE7D-6646689242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65B2BF-209B-487D-8090-8A711A6535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FCC1E4-E619-489F-99AD-20E918A8D2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D7EC1F-0EB1-4202-97C2-02C45A2E20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F2F53D-4CCF-4C27-9378-B483067E93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973408-EF5C-4B57-8295-9ABD0CCF9A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A2E4384-58F6-4DC4-8079-8DA8AE22C9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E1520A-D43D-45A3-B6C4-9E5664071E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CD49B88-419F-4070-B005-7F958EDC44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A0BE56A-A7CC-415F-AC5D-D814CBCA514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6F3CCB9-DD47-4070-A21E-D1237F0697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66F791-269A-4438-9EA1-F93E0863171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D336B8-F206-4C8D-BE81-85FAF8F64C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07E563F-C857-4A03-92A5-418A017596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AD5060-3E3E-4419-8FCB-14308B5984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C19BB88-278B-43B5-9ADB-2264134D79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7DD4FFA-5F75-42D7-B4E6-8C9B840C3A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9B42A8C-7178-4541-AF54-AE8854EF7D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92904D1-9B3F-414F-9E04-852DB5F5BD5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99B5FED-29F2-4F1B-9F6B-9DD8380DE85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4421382-6910-4ABC-9283-E80135D313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5F72F4B-8342-4EAD-96D5-748BAD9F51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5596827-84D1-4108-9A6B-832A32E53CD0}"/>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0913E04-3497-48B3-BD65-5DAF89BC22C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8F0B400-CCF0-4194-9405-08581204543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373030D5-DE61-497C-86C4-A12299F96CDC}"/>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E939056A-2E36-4CFC-9E34-D77339F5CFB6}"/>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id="{5DA12489-68FA-4F41-9773-A1E361E85A0E}"/>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C5CC6BD3-4730-49DB-A80B-B928DFAC9058}"/>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C3F4EE79-2A64-4671-9AFC-9BDDFC6BE921}"/>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03FC5A3A-2573-4905-B448-4A6F3BC1FD7C}"/>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513E2FDE-AFCB-47CF-88E5-AE2B61B29B4A}"/>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1487F629-B0A6-4AAE-A417-D295EEFDE48C}"/>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24F4B8F-799E-4F70-BE30-81CD186B98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377F80-3FEC-4D3C-A21E-5F84826FE8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38C5F3-060C-4746-9C32-0670009753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D2DAAE-EB90-40E9-B2F0-673A090D60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85241B-A2D2-4B74-9D04-AEE43AAEB5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108676</xdr:rowOff>
    </xdr:from>
    <xdr:to>
      <xdr:col>24</xdr:col>
      <xdr:colOff>114300</xdr:colOff>
      <xdr:row>37</xdr:row>
      <xdr:rowOff>38826</xdr:rowOff>
    </xdr:to>
    <xdr:sp macro="" textlink="">
      <xdr:nvSpPr>
        <xdr:cNvPr id="74" name="楕円 73">
          <a:extLst>
            <a:ext uri="{FF2B5EF4-FFF2-40B4-BE49-F238E27FC236}">
              <a16:creationId xmlns:a16="http://schemas.microsoft.com/office/drawing/2014/main" id="{E05E055B-0626-4FA2-919F-4EAC097E58E0}"/>
            </a:ext>
          </a:extLst>
        </xdr:cNvPr>
        <xdr:cNvSpPr/>
      </xdr:nvSpPr>
      <xdr:spPr>
        <a:xfrm>
          <a:off x="4584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131553</xdr:rowOff>
    </xdr:from>
    <xdr:ext cx="405111" cy="259045"/>
    <xdr:sp macro="" textlink="">
      <xdr:nvSpPr>
        <xdr:cNvPr id="75" name="【図書館】&#10;有形固定資産減価償却率該当値テキスト">
          <a:extLst>
            <a:ext uri="{FF2B5EF4-FFF2-40B4-BE49-F238E27FC236}">
              <a16:creationId xmlns:a16="http://schemas.microsoft.com/office/drawing/2014/main" id="{87E22D2F-3B7F-4C68-A6B3-48FF0893B33E}"/>
            </a:ext>
          </a:extLst>
        </xdr:cNvPr>
        <xdr:cNvSpPr txBox="1"/>
      </xdr:nvSpPr>
      <xdr:spPr>
        <a:xfrm>
          <a:off x="4673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6" name="楕円 75">
          <a:extLst>
            <a:ext uri="{FF2B5EF4-FFF2-40B4-BE49-F238E27FC236}">
              <a16:creationId xmlns:a16="http://schemas.microsoft.com/office/drawing/2014/main" id="{C46357CC-7658-4C45-9ED5-67D45C85939F}"/>
            </a:ext>
          </a:extLst>
        </xdr:cNvPr>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159476</xdr:rowOff>
    </xdr:to>
    <xdr:cxnSp macro="">
      <xdr:nvCxnSpPr>
        <xdr:cNvPr id="77" name="直線コネクタ 76">
          <a:extLst>
            <a:ext uri="{FF2B5EF4-FFF2-40B4-BE49-F238E27FC236}">
              <a16:creationId xmlns:a16="http://schemas.microsoft.com/office/drawing/2014/main" id="{1A6641DD-47AC-4494-9C7A-EAFE863496B0}"/>
            </a:ext>
          </a:extLst>
        </xdr:cNvPr>
        <xdr:cNvCxnSpPr/>
      </xdr:nvCxnSpPr>
      <xdr:spPr>
        <a:xfrm>
          <a:off x="3797300" y="62957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8" name="楕円 77">
          <a:extLst>
            <a:ext uri="{FF2B5EF4-FFF2-40B4-BE49-F238E27FC236}">
              <a16:creationId xmlns:a16="http://schemas.microsoft.com/office/drawing/2014/main" id="{6484EC65-2381-4919-8507-AEB290AD62C5}"/>
            </a:ext>
          </a:extLst>
        </xdr:cNvPr>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123553</xdr:rowOff>
    </xdr:to>
    <xdr:cxnSp macro="">
      <xdr:nvCxnSpPr>
        <xdr:cNvPr id="79" name="直線コネクタ 78">
          <a:extLst>
            <a:ext uri="{FF2B5EF4-FFF2-40B4-BE49-F238E27FC236}">
              <a16:creationId xmlns:a16="http://schemas.microsoft.com/office/drawing/2014/main" id="{95EAA0C3-4446-448F-A5D2-11C4EC80E454}"/>
            </a:ext>
          </a:extLst>
        </xdr:cNvPr>
        <xdr:cNvCxnSpPr/>
      </xdr:nvCxnSpPr>
      <xdr:spPr>
        <a:xfrm>
          <a:off x="2908300" y="6295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80" name="楕円 79">
          <a:extLst>
            <a:ext uri="{FF2B5EF4-FFF2-40B4-BE49-F238E27FC236}">
              <a16:creationId xmlns:a16="http://schemas.microsoft.com/office/drawing/2014/main" id="{261FC0B4-4855-4E67-91C7-7AEFA24A7749}"/>
            </a:ext>
          </a:extLst>
        </xdr:cNvPr>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123553</xdr:rowOff>
    </xdr:to>
    <xdr:cxnSp macro="">
      <xdr:nvCxnSpPr>
        <xdr:cNvPr id="81" name="直線コネクタ 80">
          <a:extLst>
            <a:ext uri="{FF2B5EF4-FFF2-40B4-BE49-F238E27FC236}">
              <a16:creationId xmlns:a16="http://schemas.microsoft.com/office/drawing/2014/main" id="{958C7D56-F3B3-4C7A-AED2-791A15F28A95}"/>
            </a:ext>
          </a:extLst>
        </xdr:cNvPr>
        <xdr:cNvCxnSpPr/>
      </xdr:nvCxnSpPr>
      <xdr:spPr>
        <a:xfrm>
          <a:off x="2019300" y="622554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2" name="n_1aveValue【図書館】&#10;有形固定資産減価償却率">
          <a:extLst>
            <a:ext uri="{FF2B5EF4-FFF2-40B4-BE49-F238E27FC236}">
              <a16:creationId xmlns:a16="http://schemas.microsoft.com/office/drawing/2014/main" id="{6211C12D-85FA-4898-8649-3FD9C32D79C3}"/>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3" name="n_2aveValue【図書館】&#10;有形固定資産減価償却率">
          <a:extLst>
            <a:ext uri="{FF2B5EF4-FFF2-40B4-BE49-F238E27FC236}">
              <a16:creationId xmlns:a16="http://schemas.microsoft.com/office/drawing/2014/main" id="{A65D1349-0D12-4A8E-943C-93E1B99D1391}"/>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4" name="n_3aveValue【図書館】&#10;有形固定資産減価償却率">
          <a:extLst>
            <a:ext uri="{FF2B5EF4-FFF2-40B4-BE49-F238E27FC236}">
              <a16:creationId xmlns:a16="http://schemas.microsoft.com/office/drawing/2014/main" id="{5326E7A9-4F1A-4CC0-9E6A-E7B7D694C1DA}"/>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5" name="n_4aveValue【図書館】&#10;有形固定資産減価償却率">
          <a:extLst>
            <a:ext uri="{FF2B5EF4-FFF2-40B4-BE49-F238E27FC236}">
              <a16:creationId xmlns:a16="http://schemas.microsoft.com/office/drawing/2014/main" id="{1FE2EF50-ACAD-4A4C-988F-E233F7C5C2DA}"/>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6" name="n_1mainValue【図書館】&#10;有形固定資産減価償却率">
          <a:extLst>
            <a:ext uri="{FF2B5EF4-FFF2-40B4-BE49-F238E27FC236}">
              <a16:creationId xmlns:a16="http://schemas.microsoft.com/office/drawing/2014/main" id="{BC8EBC09-6C0E-4E1C-81F6-4BD62F4607C6}"/>
            </a:ext>
          </a:extLst>
        </xdr:cNvPr>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7" name="n_2mainValue【図書館】&#10;有形固定資産減価償却率">
          <a:extLst>
            <a:ext uri="{FF2B5EF4-FFF2-40B4-BE49-F238E27FC236}">
              <a16:creationId xmlns:a16="http://schemas.microsoft.com/office/drawing/2014/main" id="{1C9EBEBB-9096-4DC9-B0A9-7C33927E2180}"/>
            </a:ext>
          </a:extLst>
        </xdr:cNvPr>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8" name="n_3mainValue【図書館】&#10;有形固定資産減価償却率">
          <a:extLst>
            <a:ext uri="{FF2B5EF4-FFF2-40B4-BE49-F238E27FC236}">
              <a16:creationId xmlns:a16="http://schemas.microsoft.com/office/drawing/2014/main" id="{1E8FB2EF-2B21-4231-A1D6-4D6C92E920E3}"/>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A1B2408-A47A-4FA4-BD07-BEE7A636A2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6FF7B21-B4CF-41A9-B333-CA6AC19288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378B589-DAA6-4037-B255-321BA0D00F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FB445CD-5210-4A18-A6C7-8F3206F56D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96FCFF1-62C8-4A6F-B29A-309BA10577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92DB9A0-0120-4B14-8494-877A3FCA61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17147E1-5A6A-48BF-8CB4-87BA2A43C7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CF5AAF4-002C-449B-9877-AA7B510815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F88AD27-1E37-4FA9-A14A-78E03E3042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7736D52-B92B-4FD9-A965-937B6FB54A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CFF6B16-CA08-4215-9233-2F795A9CC7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B28975E-E8C0-45E2-8D62-3679CCEDB1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B5F0D40-414D-492E-822C-1D500F6F066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86EF7B9-A309-4241-8A5B-185B27E4720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201E3FE-28E9-494A-BD53-47CEAB077A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5364434-52BB-4137-A23D-F73AAA6AEC2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3B384F8-9134-4DBD-B809-DA952798B6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5F9ED9F-6988-4678-B526-7970AB876EA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E04071E-E154-4DFA-B3AA-A3FD98D719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AB6AA8A5-AFD9-402E-94B6-FD9D0882081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07F745D-F405-45E0-9983-3CAFCC5969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393215E5-BF1A-4BF8-805B-5B910D83D97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1FBD58EC-8E5F-46EB-ACBD-4B2DA6105C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79D20D44-80C3-4948-9475-ADAA036B6A70}"/>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3AFA3074-2035-4C59-BD5F-FA65EF4E5BEC}"/>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B1485905-96DC-42EC-9821-B1FCD4699D1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a:extLst>
            <a:ext uri="{FF2B5EF4-FFF2-40B4-BE49-F238E27FC236}">
              <a16:creationId xmlns:a16="http://schemas.microsoft.com/office/drawing/2014/main" id="{61D3D5F4-88C7-42F3-BDFF-EBE1C74CF4E2}"/>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a:extLst>
            <a:ext uri="{FF2B5EF4-FFF2-40B4-BE49-F238E27FC236}">
              <a16:creationId xmlns:a16="http://schemas.microsoft.com/office/drawing/2014/main" id="{9F7FA42E-CDEA-42C9-8DB0-8668A44CA802}"/>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3AD0480E-DE0E-4082-9A42-DF705BA758AF}"/>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a:extLst>
            <a:ext uri="{FF2B5EF4-FFF2-40B4-BE49-F238E27FC236}">
              <a16:creationId xmlns:a16="http://schemas.microsoft.com/office/drawing/2014/main" id="{9D43F840-175C-4582-8199-48BDB28DB660}"/>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a:extLst>
            <a:ext uri="{FF2B5EF4-FFF2-40B4-BE49-F238E27FC236}">
              <a16:creationId xmlns:a16="http://schemas.microsoft.com/office/drawing/2014/main" id="{8C77C3AB-8B6E-4024-9B84-C73BBB0AE40B}"/>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a:extLst>
            <a:ext uri="{FF2B5EF4-FFF2-40B4-BE49-F238E27FC236}">
              <a16:creationId xmlns:a16="http://schemas.microsoft.com/office/drawing/2014/main" id="{D277A936-20B3-4415-836C-5DE15A35799A}"/>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a:extLst>
            <a:ext uri="{FF2B5EF4-FFF2-40B4-BE49-F238E27FC236}">
              <a16:creationId xmlns:a16="http://schemas.microsoft.com/office/drawing/2014/main" id="{575F4EB8-26D5-438F-A79B-AAA5D234BE01}"/>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2" name="フローチャート: 判断 121">
          <a:extLst>
            <a:ext uri="{FF2B5EF4-FFF2-40B4-BE49-F238E27FC236}">
              <a16:creationId xmlns:a16="http://schemas.microsoft.com/office/drawing/2014/main" id="{4F704125-0F63-440D-B6B9-1E2B55359A6B}"/>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3B32BEF-75D5-4E8C-BA8A-5E15891FDD2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0ACC97D-5465-4D95-A27D-471D84756A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3F09546-201D-44F9-90D4-DDB2FF2E7D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DA4D8A-D482-410F-A8D0-C7A177F643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9B496ED-4ADC-40EF-8B77-E424C08C26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8" name="楕円 127">
          <a:extLst>
            <a:ext uri="{FF2B5EF4-FFF2-40B4-BE49-F238E27FC236}">
              <a16:creationId xmlns:a16="http://schemas.microsoft.com/office/drawing/2014/main" id="{037F4A81-077A-40A6-9A1E-890CD2130BC2}"/>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9" name="【図書館】&#10;一人当たり面積該当値テキスト">
          <a:extLst>
            <a:ext uri="{FF2B5EF4-FFF2-40B4-BE49-F238E27FC236}">
              <a16:creationId xmlns:a16="http://schemas.microsoft.com/office/drawing/2014/main" id="{9CB284CB-F2CA-438F-A6FD-9B7529D7B07D}"/>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1CDAADA4-C346-4597-8623-E551973A8B1B}"/>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1900CE2E-F856-4B39-8210-A0BB5AC6BED3}"/>
            </a:ext>
          </a:extLst>
        </xdr:cNvPr>
        <xdr:cNvCxnSpPr/>
      </xdr:nvCxnSpPr>
      <xdr:spPr>
        <a:xfrm flipV="1">
          <a:off x="9639300" y="6717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32" name="楕円 131">
          <a:extLst>
            <a:ext uri="{FF2B5EF4-FFF2-40B4-BE49-F238E27FC236}">
              <a16:creationId xmlns:a16="http://schemas.microsoft.com/office/drawing/2014/main" id="{45888C81-2028-442A-9428-4E3BDBF89DB7}"/>
            </a:ext>
          </a:extLst>
        </xdr:cNvPr>
        <xdr:cNvSpPr/>
      </xdr:nvSpPr>
      <xdr:spPr>
        <a:xfrm>
          <a:off x="869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49530</xdr:rowOff>
    </xdr:to>
    <xdr:cxnSp macro="">
      <xdr:nvCxnSpPr>
        <xdr:cNvPr id="133" name="直線コネクタ 132">
          <a:extLst>
            <a:ext uri="{FF2B5EF4-FFF2-40B4-BE49-F238E27FC236}">
              <a16:creationId xmlns:a16="http://schemas.microsoft.com/office/drawing/2014/main" id="{19F72973-12B3-4CEF-80BD-846719BFEE39}"/>
            </a:ext>
          </a:extLst>
        </xdr:cNvPr>
        <xdr:cNvCxnSpPr/>
      </xdr:nvCxnSpPr>
      <xdr:spPr>
        <a:xfrm flipV="1">
          <a:off x="8750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4" name="楕円 133">
          <a:extLst>
            <a:ext uri="{FF2B5EF4-FFF2-40B4-BE49-F238E27FC236}">
              <a16:creationId xmlns:a16="http://schemas.microsoft.com/office/drawing/2014/main" id="{BE3AC32F-3015-41C8-AB97-6AFAEF375CAC}"/>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49530</xdr:rowOff>
    </xdr:from>
    <xdr:to>
      <xdr:col>45</xdr:col>
      <xdr:colOff>177800</xdr:colOff>
      <xdr:row>39</xdr:row>
      <xdr:rowOff>57150</xdr:rowOff>
    </xdr:to>
    <xdr:cxnSp macro="">
      <xdr:nvCxnSpPr>
        <xdr:cNvPr id="135" name="直線コネクタ 134">
          <a:extLst>
            <a:ext uri="{FF2B5EF4-FFF2-40B4-BE49-F238E27FC236}">
              <a16:creationId xmlns:a16="http://schemas.microsoft.com/office/drawing/2014/main" id="{1FE0626C-E46F-4095-BE67-47246E41073D}"/>
            </a:ext>
          </a:extLst>
        </xdr:cNvPr>
        <xdr:cNvCxnSpPr/>
      </xdr:nvCxnSpPr>
      <xdr:spPr>
        <a:xfrm flipV="1">
          <a:off x="7861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36" name="n_1aveValue【図書館】&#10;一人当たり面積">
          <a:extLst>
            <a:ext uri="{FF2B5EF4-FFF2-40B4-BE49-F238E27FC236}">
              <a16:creationId xmlns:a16="http://schemas.microsoft.com/office/drawing/2014/main" id="{893C7DB1-C576-46A2-934A-FBA5E3CB48B1}"/>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37" name="n_2aveValue【図書館】&#10;一人当たり面積">
          <a:extLst>
            <a:ext uri="{FF2B5EF4-FFF2-40B4-BE49-F238E27FC236}">
              <a16:creationId xmlns:a16="http://schemas.microsoft.com/office/drawing/2014/main" id="{A655E974-AD3D-4812-B8BF-AC2212DC3F10}"/>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38" name="n_3aveValue【図書館】&#10;一人当たり面積">
          <a:extLst>
            <a:ext uri="{FF2B5EF4-FFF2-40B4-BE49-F238E27FC236}">
              <a16:creationId xmlns:a16="http://schemas.microsoft.com/office/drawing/2014/main" id="{8BD3CD52-9833-4ADA-9E33-896C500F19F3}"/>
            </a:ext>
          </a:extLst>
        </xdr:cNvPr>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9" name="n_4aveValue【図書館】&#10;一人当たり面積">
          <a:extLst>
            <a:ext uri="{FF2B5EF4-FFF2-40B4-BE49-F238E27FC236}">
              <a16:creationId xmlns:a16="http://schemas.microsoft.com/office/drawing/2014/main" id="{7001AF5F-7878-478C-BA52-4E8323EB5246}"/>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0" name="n_1mainValue【図書館】&#10;一人当たり面積">
          <a:extLst>
            <a:ext uri="{FF2B5EF4-FFF2-40B4-BE49-F238E27FC236}">
              <a16:creationId xmlns:a16="http://schemas.microsoft.com/office/drawing/2014/main" id="{4799CC65-1A88-479D-A3A3-E538EF802F1C}"/>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1" name="n_2mainValue【図書館】&#10;一人当たり面積">
          <a:extLst>
            <a:ext uri="{FF2B5EF4-FFF2-40B4-BE49-F238E27FC236}">
              <a16:creationId xmlns:a16="http://schemas.microsoft.com/office/drawing/2014/main" id="{A507133C-270A-430F-94FF-EE0293DAA0D5}"/>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2" name="n_3mainValue【図書館】&#10;一人当たり面積">
          <a:extLst>
            <a:ext uri="{FF2B5EF4-FFF2-40B4-BE49-F238E27FC236}">
              <a16:creationId xmlns:a16="http://schemas.microsoft.com/office/drawing/2014/main" id="{69266AF7-EB8C-472D-9C2D-F61FF0DB153D}"/>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FACB4B69-0AAD-4253-A467-AB160752C9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E5583F5-E76A-4310-8513-1504398D0C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DF4F1B0-B38D-4377-8C8C-965F5719D9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5461FB86-9B44-429A-9F23-F852E6EC2D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9CF91915-EFC1-458D-94E7-886CC9D6F4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994A4723-8C22-47CD-BD59-D0E82E9C66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AD3A421D-8730-4E6D-B49E-6B5979927D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30E6BAB7-678E-4B92-BC94-153BCEF139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1EB52F8-95CA-4265-ADB6-4482B21682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D20A6B3-77AF-41AF-BBEE-4989A25360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AB0C3937-494E-4A66-B716-40DE32CAA3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67AD3FC1-E47A-46FC-ABA1-538997584F8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ADE853E-D933-46F3-8B2D-3FF803133C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BB9D1280-43BA-4DF4-8709-FD4AE25D72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6DB918AA-9EE7-4C9F-AF0E-F829843C3E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91FAFF2-AC0C-4695-BF6E-75F3B6629E3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551DD8A9-32A6-4D41-84BE-6599F682BA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F8297776-D7E4-448E-A396-65DF74627A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E37C2D17-124C-49A5-8C6B-7B86A286A8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24483F0F-1361-4317-B8D1-257919C7F9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EE83FAD2-BCE6-4565-88B4-A2323096A3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CC3F74DE-E835-453A-8D79-E8A577BAEA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23176125-F825-4AE9-8E38-7AEBEA6E102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78A374E-9F8C-4248-BFFC-15CFFD2AD6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A26D53BC-EC62-4788-8DDA-4979D5FAC1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0C72D3BB-0F9A-4ECA-B5FE-A8F5F5CBEA0D}"/>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F7895F32-339A-4EAE-8440-31285E72FA6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A3B48F40-320A-41BB-AAD1-32179033A2B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6C8502A6-2E91-4478-846D-DF5CB277AC87}"/>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a:extLst>
            <a:ext uri="{FF2B5EF4-FFF2-40B4-BE49-F238E27FC236}">
              <a16:creationId xmlns:a16="http://schemas.microsoft.com/office/drawing/2014/main" id="{930C4EB6-3DD5-4886-B66C-72606C7CE762}"/>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9CB6D034-16C4-48AC-82E3-3C3F8CFB7F24}"/>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a:extLst>
            <a:ext uri="{FF2B5EF4-FFF2-40B4-BE49-F238E27FC236}">
              <a16:creationId xmlns:a16="http://schemas.microsoft.com/office/drawing/2014/main" id="{8B7B9A35-EC8A-46A8-BC72-75DDFF269D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a:extLst>
            <a:ext uri="{FF2B5EF4-FFF2-40B4-BE49-F238E27FC236}">
              <a16:creationId xmlns:a16="http://schemas.microsoft.com/office/drawing/2014/main" id="{DEC748CD-280E-45CC-82FA-66016ED3311D}"/>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a:extLst>
            <a:ext uri="{FF2B5EF4-FFF2-40B4-BE49-F238E27FC236}">
              <a16:creationId xmlns:a16="http://schemas.microsoft.com/office/drawing/2014/main" id="{191B3B13-37B0-489E-BDDC-33AE7C11A8A6}"/>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a:extLst>
            <a:ext uri="{FF2B5EF4-FFF2-40B4-BE49-F238E27FC236}">
              <a16:creationId xmlns:a16="http://schemas.microsoft.com/office/drawing/2014/main" id="{506FCD9B-C887-4F3F-BDFA-8FF1FB354319}"/>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178" name="フローチャート: 判断 177">
          <a:extLst>
            <a:ext uri="{FF2B5EF4-FFF2-40B4-BE49-F238E27FC236}">
              <a16:creationId xmlns:a16="http://schemas.microsoft.com/office/drawing/2014/main" id="{8C0B759B-78AD-4E86-8914-5257995AEBFA}"/>
            </a:ext>
          </a:extLst>
        </xdr:cNvPr>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D2E2461-3252-4BD0-9BB5-D629B4ED69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E1EB4BB-761B-42EF-A87C-9BB423E6C6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DECE409-3326-49E8-986B-80CB34A3C4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6184F5-E4FD-4CAA-9664-3E3AA89C61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82931D-0EB6-4625-8093-B411F446D3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161472</xdr:rowOff>
    </xdr:from>
    <xdr:to>
      <xdr:col>24</xdr:col>
      <xdr:colOff>114300</xdr:colOff>
      <xdr:row>63</xdr:row>
      <xdr:rowOff>91622</xdr:rowOff>
    </xdr:to>
    <xdr:sp macro="" textlink="">
      <xdr:nvSpPr>
        <xdr:cNvPr id="184" name="楕円 183">
          <a:extLst>
            <a:ext uri="{FF2B5EF4-FFF2-40B4-BE49-F238E27FC236}">
              <a16:creationId xmlns:a16="http://schemas.microsoft.com/office/drawing/2014/main" id="{5A20AD9D-B814-4264-8DF6-548EB3717FB2}"/>
            </a:ext>
          </a:extLst>
        </xdr:cNvPr>
        <xdr:cNvSpPr/>
      </xdr:nvSpPr>
      <xdr:spPr>
        <a:xfrm>
          <a:off x="4584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139899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C7753A46-5DD7-40F7-B55F-34C960A26EA9}"/>
            </a:ext>
          </a:extLst>
        </xdr:cNvPr>
        <xdr:cNvSpPr txBox="1"/>
      </xdr:nvSpPr>
      <xdr:spPr>
        <a:xfrm>
          <a:off x="4673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86" name="楕円 185">
          <a:extLst>
            <a:ext uri="{FF2B5EF4-FFF2-40B4-BE49-F238E27FC236}">
              <a16:creationId xmlns:a16="http://schemas.microsoft.com/office/drawing/2014/main" id="{9FE11321-E3EE-4B07-AFA5-6C1C29C02FA0}"/>
            </a:ext>
          </a:extLst>
        </xdr:cNvPr>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40822</xdr:rowOff>
    </xdr:to>
    <xdr:cxnSp macro="">
      <xdr:nvCxnSpPr>
        <xdr:cNvPr id="187" name="直線コネクタ 186">
          <a:extLst>
            <a:ext uri="{FF2B5EF4-FFF2-40B4-BE49-F238E27FC236}">
              <a16:creationId xmlns:a16="http://schemas.microsoft.com/office/drawing/2014/main" id="{D964C535-6EEC-4D56-885A-C92AF658F26A}"/>
            </a:ext>
          </a:extLst>
        </xdr:cNvPr>
        <xdr:cNvCxnSpPr/>
      </xdr:nvCxnSpPr>
      <xdr:spPr>
        <a:xfrm>
          <a:off x="3797300" y="107997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88" name="楕円 187">
          <a:extLst>
            <a:ext uri="{FF2B5EF4-FFF2-40B4-BE49-F238E27FC236}">
              <a16:creationId xmlns:a16="http://schemas.microsoft.com/office/drawing/2014/main" id="{178FD0FE-426B-48AD-8CE9-5AC3D1FA494E}"/>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62</xdr:row>
      <xdr:rowOff>169817</xdr:rowOff>
    </xdr:to>
    <xdr:cxnSp macro="">
      <xdr:nvCxnSpPr>
        <xdr:cNvPr id="189" name="直線コネクタ 188">
          <a:extLst>
            <a:ext uri="{FF2B5EF4-FFF2-40B4-BE49-F238E27FC236}">
              <a16:creationId xmlns:a16="http://schemas.microsoft.com/office/drawing/2014/main" id="{C8E8CA37-63D4-45A3-9C29-9F9490F323BA}"/>
            </a:ext>
          </a:extLst>
        </xdr:cNvPr>
        <xdr:cNvCxnSpPr/>
      </xdr:nvCxnSpPr>
      <xdr:spPr>
        <a:xfrm>
          <a:off x="2908300" y="107980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0" name="楕円 189">
          <a:extLst>
            <a:ext uri="{FF2B5EF4-FFF2-40B4-BE49-F238E27FC236}">
              <a16:creationId xmlns:a16="http://schemas.microsoft.com/office/drawing/2014/main" id="{85AC7546-0C24-4B73-B969-37ED300EBA63}"/>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168184</xdr:rowOff>
    </xdr:to>
    <xdr:cxnSp macro="">
      <xdr:nvCxnSpPr>
        <xdr:cNvPr id="191" name="直線コネクタ 190">
          <a:extLst>
            <a:ext uri="{FF2B5EF4-FFF2-40B4-BE49-F238E27FC236}">
              <a16:creationId xmlns:a16="http://schemas.microsoft.com/office/drawing/2014/main" id="{A8EAA7B7-D671-4D55-9AED-1130729AB841}"/>
            </a:ext>
          </a:extLst>
        </xdr:cNvPr>
        <xdr:cNvCxnSpPr/>
      </xdr:nvCxnSpPr>
      <xdr:spPr>
        <a:xfrm>
          <a:off x="2019300" y="1073277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92" name="n_1aveValue【体育館・プール】&#10;有形固定資産減価償却率">
          <a:extLst>
            <a:ext uri="{FF2B5EF4-FFF2-40B4-BE49-F238E27FC236}">
              <a16:creationId xmlns:a16="http://schemas.microsoft.com/office/drawing/2014/main" id="{6AEF9C0F-4EDA-4C30-8975-F8CE334177AB}"/>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93" name="n_2aveValue【体育館・プール】&#10;有形固定資産減価償却率">
          <a:extLst>
            <a:ext uri="{FF2B5EF4-FFF2-40B4-BE49-F238E27FC236}">
              <a16:creationId xmlns:a16="http://schemas.microsoft.com/office/drawing/2014/main" id="{4777BE0E-535A-4B24-AEC7-5432A45D3E78}"/>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4" name="n_3aveValue【体育館・プール】&#10;有形固定資産減価償却率">
          <a:extLst>
            <a:ext uri="{FF2B5EF4-FFF2-40B4-BE49-F238E27FC236}">
              <a16:creationId xmlns:a16="http://schemas.microsoft.com/office/drawing/2014/main" id="{900B0D7B-12D4-45A9-A4B2-E4D966FCAF2D}"/>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195" name="n_4aveValue【体育館・プール】&#10;有形固定資産減価償却率">
          <a:extLst>
            <a:ext uri="{FF2B5EF4-FFF2-40B4-BE49-F238E27FC236}">
              <a16:creationId xmlns:a16="http://schemas.microsoft.com/office/drawing/2014/main" id="{3BBCF77F-8F3C-48CD-B2D0-DFC864E79952}"/>
            </a:ext>
          </a:extLst>
        </xdr:cNvPr>
        <xdr:cNvSpPr txBox="1"/>
      </xdr:nvSpPr>
      <xdr:spPr>
        <a:xfrm>
          <a:off x="927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96" name="n_1mainValue【体育館・プール】&#10;有形固定資産減価償却率">
          <a:extLst>
            <a:ext uri="{FF2B5EF4-FFF2-40B4-BE49-F238E27FC236}">
              <a16:creationId xmlns:a16="http://schemas.microsoft.com/office/drawing/2014/main" id="{4310C7B1-6C6C-45E9-9797-370B42E1E956}"/>
            </a:ext>
          </a:extLst>
        </xdr:cNvPr>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197" name="n_2mainValue【体育館・プール】&#10;有形固定資産減価償却率">
          <a:extLst>
            <a:ext uri="{FF2B5EF4-FFF2-40B4-BE49-F238E27FC236}">
              <a16:creationId xmlns:a16="http://schemas.microsoft.com/office/drawing/2014/main" id="{61DFA8C5-C58D-4380-9543-CEEEE06A7D16}"/>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98" name="n_3mainValue【体育館・プール】&#10;有形固定資産減価償却率">
          <a:extLst>
            <a:ext uri="{FF2B5EF4-FFF2-40B4-BE49-F238E27FC236}">
              <a16:creationId xmlns:a16="http://schemas.microsoft.com/office/drawing/2014/main" id="{9EFA6169-8AF1-4B63-8681-656A37590470}"/>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258DCB81-1141-4E5A-A77E-2E961DAD94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353A405-C80F-471E-A1B1-1EF08879EE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6AE188D1-8970-498E-978A-A944E02B87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ADDFC90-2117-4183-A2A4-F43A1FEE4A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9750359A-7EA1-4BA1-ACFC-31EBD0A99B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23458D4-6A7E-4529-BD20-F5F94663BD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D2CE5B70-509E-4FB7-A0F7-CC2F1ADA32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707A8261-72F4-4281-80F1-B70FFA8457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B5BD358C-08AC-4F6D-8078-57E08B96B8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ABAFFE31-429B-477C-BDC2-A615A8D812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83B1C3BC-D5BE-4350-A90C-CF999B44F5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A3434308-EFAF-434B-8B14-4D48D24B6AC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F012ECC1-DB8E-4165-9891-965D94553D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8098FDA6-4FAF-4058-BF41-50C8E774D69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384847B0-FBF6-4D72-B7A3-C0AD35500E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21F2718-487C-45B1-A96D-BF39942CCE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61E2E386-2751-4830-9F2F-ADD7AC952DF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2CFC7EA5-9CCA-47B1-ABDF-097567200C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553C7697-F1A5-4487-B440-0C6E08F8EA7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4E758B37-0C0A-4A11-B32D-6C7DC1867B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5628D665-93B7-44AA-BBC2-2FC4EAB6C8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535D0789-D376-45CC-990C-426DB4417FF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3DA95848-F614-4161-82FA-72D33011E4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a:extLst>
            <a:ext uri="{FF2B5EF4-FFF2-40B4-BE49-F238E27FC236}">
              <a16:creationId xmlns:a16="http://schemas.microsoft.com/office/drawing/2014/main" id="{7A240907-0583-40F5-BEDE-14F221C73996}"/>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a:extLst>
            <a:ext uri="{FF2B5EF4-FFF2-40B4-BE49-F238E27FC236}">
              <a16:creationId xmlns:a16="http://schemas.microsoft.com/office/drawing/2014/main" id="{DCBCE587-197F-4B5F-9B40-A5D8551D8EEB}"/>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a:extLst>
            <a:ext uri="{FF2B5EF4-FFF2-40B4-BE49-F238E27FC236}">
              <a16:creationId xmlns:a16="http://schemas.microsoft.com/office/drawing/2014/main" id="{8A451D34-CA84-49CF-A5A4-6680F92453D6}"/>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a:extLst>
            <a:ext uri="{FF2B5EF4-FFF2-40B4-BE49-F238E27FC236}">
              <a16:creationId xmlns:a16="http://schemas.microsoft.com/office/drawing/2014/main" id="{E06AE7E9-2301-4846-8E5F-39A39B798CBB}"/>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a:extLst>
            <a:ext uri="{FF2B5EF4-FFF2-40B4-BE49-F238E27FC236}">
              <a16:creationId xmlns:a16="http://schemas.microsoft.com/office/drawing/2014/main" id="{D87B1E20-281B-43D6-91DF-9B44486FEE37}"/>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27" name="【体育館・プール】&#10;一人当たり面積平均値テキスト">
          <a:extLst>
            <a:ext uri="{FF2B5EF4-FFF2-40B4-BE49-F238E27FC236}">
              <a16:creationId xmlns:a16="http://schemas.microsoft.com/office/drawing/2014/main" id="{A5A987AF-B8DB-4F49-B5C7-B3443E23FF9A}"/>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a:extLst>
            <a:ext uri="{FF2B5EF4-FFF2-40B4-BE49-F238E27FC236}">
              <a16:creationId xmlns:a16="http://schemas.microsoft.com/office/drawing/2014/main" id="{9D381F10-49E5-488A-8F94-E5197AFF3298}"/>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a:extLst>
            <a:ext uri="{FF2B5EF4-FFF2-40B4-BE49-F238E27FC236}">
              <a16:creationId xmlns:a16="http://schemas.microsoft.com/office/drawing/2014/main" id="{56B94903-4032-4EB6-8991-E5F0B8D4ECD8}"/>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a:extLst>
            <a:ext uri="{FF2B5EF4-FFF2-40B4-BE49-F238E27FC236}">
              <a16:creationId xmlns:a16="http://schemas.microsoft.com/office/drawing/2014/main" id="{EB756151-5E0B-429F-90DA-7FFA96F7D4CF}"/>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a:extLst>
            <a:ext uri="{FF2B5EF4-FFF2-40B4-BE49-F238E27FC236}">
              <a16:creationId xmlns:a16="http://schemas.microsoft.com/office/drawing/2014/main" id="{78244094-35DF-4DF3-8716-201B3D0376A1}"/>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232" name="フローチャート: 判断 231">
          <a:extLst>
            <a:ext uri="{FF2B5EF4-FFF2-40B4-BE49-F238E27FC236}">
              <a16:creationId xmlns:a16="http://schemas.microsoft.com/office/drawing/2014/main" id="{54DBDCC5-29D4-4F1D-8FEE-1BD43BCF469D}"/>
            </a:ext>
          </a:extLst>
        </xdr:cNvPr>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0F95902-E315-4B3E-A78C-CC21724F1D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7DB50B3-420C-40AE-B19A-684DFEE227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0651925-5878-4594-A4FE-F98B3736F8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993B0E0-D1AE-487C-972E-D3EE52CED3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00D46D4-3B33-42CE-8F5A-FDD8517EBB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156210</xdr:rowOff>
    </xdr:from>
    <xdr:to>
      <xdr:col>55</xdr:col>
      <xdr:colOff>50800</xdr:colOff>
      <xdr:row>57</xdr:row>
      <xdr:rowOff>86360</xdr:rowOff>
    </xdr:to>
    <xdr:sp macro="" textlink="">
      <xdr:nvSpPr>
        <xdr:cNvPr id="238" name="楕円 237">
          <a:extLst>
            <a:ext uri="{FF2B5EF4-FFF2-40B4-BE49-F238E27FC236}">
              <a16:creationId xmlns:a16="http://schemas.microsoft.com/office/drawing/2014/main" id="{B4804C7E-265B-4650-993D-67EA0CD313F8}"/>
            </a:ext>
          </a:extLst>
        </xdr:cNvPr>
        <xdr:cNvSpPr/>
      </xdr:nvSpPr>
      <xdr:spPr>
        <a:xfrm>
          <a:off x="104267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7637</xdr:rowOff>
    </xdr:from>
    <xdr:ext cx="469744" cy="259045"/>
    <xdr:sp macro="" textlink="">
      <xdr:nvSpPr>
        <xdr:cNvPr id="239" name="【体育館・プール】&#10;一人当たり面積該当値テキスト">
          <a:extLst>
            <a:ext uri="{FF2B5EF4-FFF2-40B4-BE49-F238E27FC236}">
              <a16:creationId xmlns:a16="http://schemas.microsoft.com/office/drawing/2014/main" id="{74AFD659-7663-44D8-BD3F-897021029711}"/>
            </a:ext>
          </a:extLst>
        </xdr:cNvPr>
        <xdr:cNvSpPr txBox="1"/>
      </xdr:nvSpPr>
      <xdr:spPr>
        <a:xfrm>
          <a:off x="10515600" y="96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0</xdr:rowOff>
    </xdr:from>
    <xdr:to>
      <xdr:col>50</xdr:col>
      <xdr:colOff>165100</xdr:colOff>
      <xdr:row>57</xdr:row>
      <xdr:rowOff>101600</xdr:rowOff>
    </xdr:to>
    <xdr:sp macro="" textlink="">
      <xdr:nvSpPr>
        <xdr:cNvPr id="240" name="楕円 239">
          <a:extLst>
            <a:ext uri="{FF2B5EF4-FFF2-40B4-BE49-F238E27FC236}">
              <a16:creationId xmlns:a16="http://schemas.microsoft.com/office/drawing/2014/main" id="{A38A9706-7A46-4D76-A27F-3FFCEFB66BA8}"/>
            </a:ext>
          </a:extLst>
        </xdr:cNvPr>
        <xdr:cNvSpPr/>
      </xdr:nvSpPr>
      <xdr:spPr>
        <a:xfrm>
          <a:off x="9588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35560</xdr:rowOff>
    </xdr:from>
    <xdr:to>
      <xdr:col>55</xdr:col>
      <xdr:colOff>0</xdr:colOff>
      <xdr:row>57</xdr:row>
      <xdr:rowOff>50800</xdr:rowOff>
    </xdr:to>
    <xdr:cxnSp macro="">
      <xdr:nvCxnSpPr>
        <xdr:cNvPr id="241" name="直線コネクタ 240">
          <a:extLst>
            <a:ext uri="{FF2B5EF4-FFF2-40B4-BE49-F238E27FC236}">
              <a16:creationId xmlns:a16="http://schemas.microsoft.com/office/drawing/2014/main" id="{7E228FCB-CDE6-4EF9-BD6C-3A89D454F3EF}"/>
            </a:ext>
          </a:extLst>
        </xdr:cNvPr>
        <xdr:cNvCxnSpPr/>
      </xdr:nvCxnSpPr>
      <xdr:spPr>
        <a:xfrm flipV="1">
          <a:off x="9639300" y="98082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92710</xdr:rowOff>
    </xdr:from>
    <xdr:to>
      <xdr:col>46</xdr:col>
      <xdr:colOff>38100</xdr:colOff>
      <xdr:row>58</xdr:row>
      <xdr:rowOff>22860</xdr:rowOff>
    </xdr:to>
    <xdr:sp macro="" textlink="">
      <xdr:nvSpPr>
        <xdr:cNvPr id="242" name="楕円 241">
          <a:extLst>
            <a:ext uri="{FF2B5EF4-FFF2-40B4-BE49-F238E27FC236}">
              <a16:creationId xmlns:a16="http://schemas.microsoft.com/office/drawing/2014/main" id="{5FFA4B4C-8D89-428A-96DE-B899FA936546}"/>
            </a:ext>
          </a:extLst>
        </xdr:cNvPr>
        <xdr:cNvSpPr/>
      </xdr:nvSpPr>
      <xdr:spPr>
        <a:xfrm>
          <a:off x="8699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50800</xdr:rowOff>
    </xdr:from>
    <xdr:to>
      <xdr:col>50</xdr:col>
      <xdr:colOff>114300</xdr:colOff>
      <xdr:row>57</xdr:row>
      <xdr:rowOff>143510</xdr:rowOff>
    </xdr:to>
    <xdr:cxnSp macro="">
      <xdr:nvCxnSpPr>
        <xdr:cNvPr id="243" name="直線コネクタ 242">
          <a:extLst>
            <a:ext uri="{FF2B5EF4-FFF2-40B4-BE49-F238E27FC236}">
              <a16:creationId xmlns:a16="http://schemas.microsoft.com/office/drawing/2014/main" id="{96508619-B0D7-40F7-BB37-227DE36F8B2F}"/>
            </a:ext>
          </a:extLst>
        </xdr:cNvPr>
        <xdr:cNvCxnSpPr/>
      </xdr:nvCxnSpPr>
      <xdr:spPr>
        <a:xfrm flipV="1">
          <a:off x="8750300" y="982345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53340</xdr:rowOff>
    </xdr:from>
    <xdr:to>
      <xdr:col>41</xdr:col>
      <xdr:colOff>101600</xdr:colOff>
      <xdr:row>57</xdr:row>
      <xdr:rowOff>154940</xdr:rowOff>
    </xdr:to>
    <xdr:sp macro="" textlink="">
      <xdr:nvSpPr>
        <xdr:cNvPr id="244" name="楕円 243">
          <a:extLst>
            <a:ext uri="{FF2B5EF4-FFF2-40B4-BE49-F238E27FC236}">
              <a16:creationId xmlns:a16="http://schemas.microsoft.com/office/drawing/2014/main" id="{8B333ED1-B7C7-4166-A494-FABE4C7137B5}"/>
            </a:ext>
          </a:extLst>
        </xdr:cNvPr>
        <xdr:cNvSpPr/>
      </xdr:nvSpPr>
      <xdr:spPr>
        <a:xfrm>
          <a:off x="7810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104140</xdr:rowOff>
    </xdr:from>
    <xdr:to>
      <xdr:col>45</xdr:col>
      <xdr:colOff>177800</xdr:colOff>
      <xdr:row>57</xdr:row>
      <xdr:rowOff>143510</xdr:rowOff>
    </xdr:to>
    <xdr:cxnSp macro="">
      <xdr:nvCxnSpPr>
        <xdr:cNvPr id="245" name="直線コネクタ 244">
          <a:extLst>
            <a:ext uri="{FF2B5EF4-FFF2-40B4-BE49-F238E27FC236}">
              <a16:creationId xmlns:a16="http://schemas.microsoft.com/office/drawing/2014/main" id="{D91E4057-8DED-4DF2-AC40-D969A398B616}"/>
            </a:ext>
          </a:extLst>
        </xdr:cNvPr>
        <xdr:cNvCxnSpPr/>
      </xdr:nvCxnSpPr>
      <xdr:spPr>
        <a:xfrm>
          <a:off x="7861300" y="98767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46" name="n_1aveValue【体育館・プール】&#10;一人当たり面積">
          <a:extLst>
            <a:ext uri="{FF2B5EF4-FFF2-40B4-BE49-F238E27FC236}">
              <a16:creationId xmlns:a16="http://schemas.microsoft.com/office/drawing/2014/main" id="{E74FCAD6-6C48-4540-B765-53DA100E42B8}"/>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47" name="n_2aveValue【体育館・プール】&#10;一人当たり面積">
          <a:extLst>
            <a:ext uri="{FF2B5EF4-FFF2-40B4-BE49-F238E27FC236}">
              <a16:creationId xmlns:a16="http://schemas.microsoft.com/office/drawing/2014/main" id="{3F8F7BB2-5020-4C3F-9963-95F85A7CCCE6}"/>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48" name="n_3aveValue【体育館・プール】&#10;一人当たり面積">
          <a:extLst>
            <a:ext uri="{FF2B5EF4-FFF2-40B4-BE49-F238E27FC236}">
              <a16:creationId xmlns:a16="http://schemas.microsoft.com/office/drawing/2014/main" id="{2CE38FCC-75CE-4BA5-A12F-8E47C06C16CA}"/>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249" name="n_4aveValue【体育館・プール】&#10;一人当たり面積">
          <a:extLst>
            <a:ext uri="{FF2B5EF4-FFF2-40B4-BE49-F238E27FC236}">
              <a16:creationId xmlns:a16="http://schemas.microsoft.com/office/drawing/2014/main" id="{0027FC25-68DE-4CEA-B0B2-CD6C3D7C0BE6}"/>
            </a:ext>
          </a:extLst>
        </xdr:cNvPr>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118127</xdr:rowOff>
    </xdr:from>
    <xdr:ext cx="469744" cy="259045"/>
    <xdr:sp macro="" textlink="">
      <xdr:nvSpPr>
        <xdr:cNvPr id="250" name="n_1mainValue【体育館・プール】&#10;一人当たり面積">
          <a:extLst>
            <a:ext uri="{FF2B5EF4-FFF2-40B4-BE49-F238E27FC236}">
              <a16:creationId xmlns:a16="http://schemas.microsoft.com/office/drawing/2014/main" id="{463EFA5D-BA8D-41B8-AA83-71A14E3F7416}"/>
            </a:ext>
          </a:extLst>
        </xdr:cNvPr>
        <xdr:cNvSpPr txBox="1"/>
      </xdr:nvSpPr>
      <xdr:spPr>
        <a:xfrm>
          <a:off x="9391727"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39387</xdr:rowOff>
    </xdr:from>
    <xdr:ext cx="469744" cy="259045"/>
    <xdr:sp macro="" textlink="">
      <xdr:nvSpPr>
        <xdr:cNvPr id="251" name="n_2mainValue【体育館・プール】&#10;一人当たり面積">
          <a:extLst>
            <a:ext uri="{FF2B5EF4-FFF2-40B4-BE49-F238E27FC236}">
              <a16:creationId xmlns:a16="http://schemas.microsoft.com/office/drawing/2014/main" id="{A2A4DA23-33A8-49A3-9570-B6862A66FEDA}"/>
            </a:ext>
          </a:extLst>
        </xdr:cNvPr>
        <xdr:cNvSpPr txBox="1"/>
      </xdr:nvSpPr>
      <xdr:spPr>
        <a:xfrm>
          <a:off x="8515427"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xdr:rowOff>
    </xdr:from>
    <xdr:ext cx="469744" cy="259045"/>
    <xdr:sp macro="" textlink="">
      <xdr:nvSpPr>
        <xdr:cNvPr id="252" name="n_3mainValue【体育館・プール】&#10;一人当たり面積">
          <a:extLst>
            <a:ext uri="{FF2B5EF4-FFF2-40B4-BE49-F238E27FC236}">
              <a16:creationId xmlns:a16="http://schemas.microsoft.com/office/drawing/2014/main" id="{2670A0C2-8478-4313-85BD-04606245F026}"/>
            </a:ext>
          </a:extLst>
        </xdr:cNvPr>
        <xdr:cNvSpPr txBox="1"/>
      </xdr:nvSpPr>
      <xdr:spPr>
        <a:xfrm>
          <a:off x="7626427" y="960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E7A81A6B-2842-496E-AA60-A1B83D4641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DA6F775-6844-4C8D-A2A3-FF7E1A69B4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D47E6B0D-438F-4663-8A11-20E016BB66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61416DF-9F7E-4C60-847E-87D860BDCD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E176B6B4-916D-4837-99B0-5AE1F53DAD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CE47D5D-132A-4AF3-9CA0-7362969886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5AC011E1-5659-4B3A-A9B5-7B6CD987EA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6CDB274-D6F6-41E8-9353-0D3B8C6B55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9B459193-3AC1-4A70-AD39-45D7486090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10961816-E297-4C75-A5E6-A3A4B5C19D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C94A26-639D-43C4-96D2-736BF9FC05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F9FCC255-E618-41DA-987F-921C03CF22F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B1FF756A-2C21-4F0B-940F-BE109507C82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71FBC115-9DF4-414C-B572-B9306BA89D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D39459D8-D3E8-4F1B-9C2D-375C260D02B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210F438D-73D3-4294-BDF2-805B064E548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871AE742-94F3-4C75-95EC-59BBE53682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1F15F837-17A4-489C-B5A1-D2164FEAB6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F7DAE40A-A38D-4B7A-90A9-1615932BA08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27C568A0-409F-4DF7-A932-4A976845B4D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B9FBBF94-6171-40CB-BC56-36EFFA190EC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A986748-B4A4-4FAC-A535-1F84706C9C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6619B8E4-69CE-4045-8384-AEE43911811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D856BC0B-1F73-4037-BAC9-F24396A4D3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51CF2D15-D56E-42B6-904D-2944FF590D2B}"/>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BC22819B-B83F-466D-AC56-FBA2CD12F15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43CD5188-70E6-4E15-BB88-52D03C9EF6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77078F0C-06CC-4FC8-B3DB-1BD27D7BFBDF}"/>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1" name="直線コネクタ 280">
          <a:extLst>
            <a:ext uri="{FF2B5EF4-FFF2-40B4-BE49-F238E27FC236}">
              <a16:creationId xmlns:a16="http://schemas.microsoft.com/office/drawing/2014/main" id="{592814BF-8E44-4EE1-A4C6-7479B4B7A8AA}"/>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8D45DBD8-F409-4727-BC54-D2C4A0EE12E9}"/>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3" name="フローチャート: 判断 282">
          <a:extLst>
            <a:ext uri="{FF2B5EF4-FFF2-40B4-BE49-F238E27FC236}">
              <a16:creationId xmlns:a16="http://schemas.microsoft.com/office/drawing/2014/main" id="{0DDE480F-1EB1-4CF7-85A3-8F4D79E76AEE}"/>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4" name="フローチャート: 判断 283">
          <a:extLst>
            <a:ext uri="{FF2B5EF4-FFF2-40B4-BE49-F238E27FC236}">
              <a16:creationId xmlns:a16="http://schemas.microsoft.com/office/drawing/2014/main" id="{60B26755-0C05-4FA0-B9EF-7055372A81E8}"/>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フローチャート: 判断 284">
          <a:extLst>
            <a:ext uri="{FF2B5EF4-FFF2-40B4-BE49-F238E27FC236}">
              <a16:creationId xmlns:a16="http://schemas.microsoft.com/office/drawing/2014/main" id="{66C57FDE-9043-4B8F-8A69-8C363E62B5EF}"/>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6" name="フローチャート: 判断 285">
          <a:extLst>
            <a:ext uri="{FF2B5EF4-FFF2-40B4-BE49-F238E27FC236}">
              <a16:creationId xmlns:a16="http://schemas.microsoft.com/office/drawing/2014/main" id="{0ADF0C23-8748-40FA-ACB0-973E84EC2CFA}"/>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87" name="フローチャート: 判断 286">
          <a:extLst>
            <a:ext uri="{FF2B5EF4-FFF2-40B4-BE49-F238E27FC236}">
              <a16:creationId xmlns:a16="http://schemas.microsoft.com/office/drawing/2014/main" id="{81499963-7EF6-4BBD-AE3F-A672E12FB053}"/>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88DE401-46B8-4A2A-A655-447BECC9E2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556B47C-D09A-4943-88AA-C5CE295968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E4A9ED5-84FB-40B6-AA52-A279286E96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7EAA06F-A883-4C4D-BF6A-E162716DAF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A67623A-94F2-421E-B276-F2406DD059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93" name="楕円 292">
          <a:extLst>
            <a:ext uri="{FF2B5EF4-FFF2-40B4-BE49-F238E27FC236}">
              <a16:creationId xmlns:a16="http://schemas.microsoft.com/office/drawing/2014/main" id="{4EAEBDA8-A7CC-4267-8F37-7E1BC7B6C18E}"/>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DEF669CF-68CC-4153-A8EB-C7DE25111990}"/>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95" name="楕円 294">
          <a:extLst>
            <a:ext uri="{FF2B5EF4-FFF2-40B4-BE49-F238E27FC236}">
              <a16:creationId xmlns:a16="http://schemas.microsoft.com/office/drawing/2014/main" id="{A014D83C-0404-4E1F-8018-2EA3256AC2E1}"/>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81</xdr:row>
      <xdr:rowOff>127636</xdr:rowOff>
    </xdr:to>
    <xdr:cxnSp macro="">
      <xdr:nvCxnSpPr>
        <xdr:cNvPr id="296" name="直線コネクタ 295">
          <a:extLst>
            <a:ext uri="{FF2B5EF4-FFF2-40B4-BE49-F238E27FC236}">
              <a16:creationId xmlns:a16="http://schemas.microsoft.com/office/drawing/2014/main" id="{A2F34F28-8EF0-41DA-8854-2E570A9094EE}"/>
            </a:ext>
          </a:extLst>
        </xdr:cNvPr>
        <xdr:cNvCxnSpPr/>
      </xdr:nvCxnSpPr>
      <xdr:spPr>
        <a:xfrm>
          <a:off x="3797300" y="140074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297" name="楕円 296">
          <a:extLst>
            <a:ext uri="{FF2B5EF4-FFF2-40B4-BE49-F238E27FC236}">
              <a16:creationId xmlns:a16="http://schemas.microsoft.com/office/drawing/2014/main" id="{AA0D1375-4AE2-4DC8-BC49-6C86D8D6B7AE}"/>
            </a:ext>
          </a:extLst>
        </xdr:cNvPr>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120014</xdr:rowOff>
    </xdr:to>
    <xdr:cxnSp macro="">
      <xdr:nvCxnSpPr>
        <xdr:cNvPr id="298" name="直線コネクタ 297">
          <a:extLst>
            <a:ext uri="{FF2B5EF4-FFF2-40B4-BE49-F238E27FC236}">
              <a16:creationId xmlns:a16="http://schemas.microsoft.com/office/drawing/2014/main" id="{126A3E45-7943-4B27-A783-C4416FE4D223}"/>
            </a:ext>
          </a:extLst>
        </xdr:cNvPr>
        <xdr:cNvCxnSpPr/>
      </xdr:nvCxnSpPr>
      <xdr:spPr>
        <a:xfrm>
          <a:off x="2908300" y="14007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299" name="楕円 298">
          <a:extLst>
            <a:ext uri="{FF2B5EF4-FFF2-40B4-BE49-F238E27FC236}">
              <a16:creationId xmlns:a16="http://schemas.microsoft.com/office/drawing/2014/main" id="{7E92C5DD-FFF0-4569-8284-43E0CD0DDA24}"/>
            </a:ext>
          </a:extLst>
        </xdr:cNvPr>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81</xdr:row>
      <xdr:rowOff>120014</xdr:rowOff>
    </xdr:to>
    <xdr:cxnSp macro="">
      <xdr:nvCxnSpPr>
        <xdr:cNvPr id="300" name="直線コネクタ 299">
          <a:extLst>
            <a:ext uri="{FF2B5EF4-FFF2-40B4-BE49-F238E27FC236}">
              <a16:creationId xmlns:a16="http://schemas.microsoft.com/office/drawing/2014/main" id="{E8F477ED-E3B9-42C0-9F4A-FD34A5343F2B}"/>
            </a:ext>
          </a:extLst>
        </xdr:cNvPr>
        <xdr:cNvCxnSpPr/>
      </xdr:nvCxnSpPr>
      <xdr:spPr>
        <a:xfrm>
          <a:off x="2019300" y="13725525"/>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1" name="n_1aveValue【福祉施設】&#10;有形固定資産減価償却率">
          <a:extLst>
            <a:ext uri="{FF2B5EF4-FFF2-40B4-BE49-F238E27FC236}">
              <a16:creationId xmlns:a16="http://schemas.microsoft.com/office/drawing/2014/main" id="{977CD055-00EB-425D-B7C9-152B28DFD11D}"/>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02" name="n_2aveValue【福祉施設】&#10;有形固定資産減価償却率">
          <a:extLst>
            <a:ext uri="{FF2B5EF4-FFF2-40B4-BE49-F238E27FC236}">
              <a16:creationId xmlns:a16="http://schemas.microsoft.com/office/drawing/2014/main" id="{FE987C17-5739-4359-9188-BCFB3AD7F02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03" name="n_3aveValue【福祉施設】&#10;有形固定資産減価償却率">
          <a:extLst>
            <a:ext uri="{FF2B5EF4-FFF2-40B4-BE49-F238E27FC236}">
              <a16:creationId xmlns:a16="http://schemas.microsoft.com/office/drawing/2014/main" id="{834F7134-E883-4419-B832-4A184C876148}"/>
            </a:ext>
          </a:extLst>
        </xdr:cNvPr>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04" name="n_4aveValue【福祉施設】&#10;有形固定資産減価償却率">
          <a:extLst>
            <a:ext uri="{FF2B5EF4-FFF2-40B4-BE49-F238E27FC236}">
              <a16:creationId xmlns:a16="http://schemas.microsoft.com/office/drawing/2014/main" id="{6763FD6A-C24C-4B73-ABD9-32B9BDC5EC8E}"/>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05" name="n_1mainValue【福祉施設】&#10;有形固定資産減価償却率">
          <a:extLst>
            <a:ext uri="{FF2B5EF4-FFF2-40B4-BE49-F238E27FC236}">
              <a16:creationId xmlns:a16="http://schemas.microsoft.com/office/drawing/2014/main" id="{6F93696A-C2F0-44E0-81E2-32D0BD511683}"/>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161941</xdr:rowOff>
    </xdr:from>
    <xdr:ext cx="405111" cy="259045"/>
    <xdr:sp macro="" textlink="">
      <xdr:nvSpPr>
        <xdr:cNvPr id="306" name="n_2mainValue【福祉施設】&#10;有形固定資産減価償却率">
          <a:extLst>
            <a:ext uri="{FF2B5EF4-FFF2-40B4-BE49-F238E27FC236}">
              <a16:creationId xmlns:a16="http://schemas.microsoft.com/office/drawing/2014/main" id="{D214BE32-3631-439D-BA35-354141D2FC9C}"/>
            </a:ext>
          </a:extLst>
        </xdr:cNvPr>
        <xdr:cNvSpPr txBox="1"/>
      </xdr:nvSpPr>
      <xdr:spPr>
        <a:xfrm>
          <a:off x="2705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07" name="n_3mainValue【福祉施設】&#10;有形固定資産減価償却率">
          <a:extLst>
            <a:ext uri="{FF2B5EF4-FFF2-40B4-BE49-F238E27FC236}">
              <a16:creationId xmlns:a16="http://schemas.microsoft.com/office/drawing/2014/main" id="{CFF724F6-C0EF-4D08-8ECA-001C4A08734F}"/>
            </a:ext>
          </a:extLst>
        </xdr:cNvPr>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391DA455-08B8-45FB-BB60-49DACF9131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CDD0406E-1911-4CAC-8712-98C7872BD3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E1BBCB0-C6A7-41CA-B4C9-AC29674CB5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FCB4C8FB-9DC2-4F7C-A390-2C513148F0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1320F36C-700C-41F7-ABEF-3FF43415D5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A9637AF6-22A0-4C21-AC1C-F5463A11D6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8170FC30-2E4B-436D-A5AF-50DA913F2F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E86CA8E0-23BF-4F49-8DE8-76D42C395B8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72ED57EA-BD3D-4997-9C86-F33A2AF089E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C0C3496D-A998-4AEE-B60E-53BA2C1D45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86DD9969-3FF2-4E51-B772-038C627A63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4E8D3394-C95F-4954-84B7-28C3D909DAB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13B58930-C4B6-4A9D-B53E-08CEEF5533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EF1EC984-B422-4057-8F52-922E32F909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9CF4FFF4-6D02-4720-A7FB-DABC334E0E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AD93310C-A2CB-4FDB-AA81-A1DB09F947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8612E914-0374-4775-ADEF-8B760F89C5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B76B038B-1491-48A3-A03B-231F5C1BE7B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31F677C9-3BFF-4E01-B06F-7C1992B1F3A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B1AFC8EF-EDC5-4305-BFE0-C99403C3AF3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F6E72D48-B723-4EF5-A10D-2AD9B96232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60E6F8C9-208F-48F4-867F-730536167C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FE3EB8FF-C442-48B0-8F17-1D5133AB46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31" name="直線コネクタ 330">
          <a:extLst>
            <a:ext uri="{FF2B5EF4-FFF2-40B4-BE49-F238E27FC236}">
              <a16:creationId xmlns:a16="http://schemas.microsoft.com/office/drawing/2014/main" id="{C7B9FE90-4640-4251-9969-8EE3E0EBEDBC}"/>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32" name="【福祉施設】&#10;一人当たり面積最小値テキスト">
          <a:extLst>
            <a:ext uri="{FF2B5EF4-FFF2-40B4-BE49-F238E27FC236}">
              <a16:creationId xmlns:a16="http://schemas.microsoft.com/office/drawing/2014/main" id="{DAB229A9-282F-45AE-9361-236D0393FC3E}"/>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33" name="直線コネクタ 332">
          <a:extLst>
            <a:ext uri="{FF2B5EF4-FFF2-40B4-BE49-F238E27FC236}">
              <a16:creationId xmlns:a16="http://schemas.microsoft.com/office/drawing/2014/main" id="{D3523CB3-5EB4-4FD7-BAFA-2EB8E9C9EFC6}"/>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34" name="【福祉施設】&#10;一人当たり面積最大値テキスト">
          <a:extLst>
            <a:ext uri="{FF2B5EF4-FFF2-40B4-BE49-F238E27FC236}">
              <a16:creationId xmlns:a16="http://schemas.microsoft.com/office/drawing/2014/main" id="{DB5C42F0-1822-4E8A-BBEF-FDCDCC702B5D}"/>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35" name="直線コネクタ 334">
          <a:extLst>
            <a:ext uri="{FF2B5EF4-FFF2-40B4-BE49-F238E27FC236}">
              <a16:creationId xmlns:a16="http://schemas.microsoft.com/office/drawing/2014/main" id="{8E7A39BE-0BC8-49E9-811B-B94FC3A58F2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36" name="【福祉施設】&#10;一人当たり面積平均値テキスト">
          <a:extLst>
            <a:ext uri="{FF2B5EF4-FFF2-40B4-BE49-F238E27FC236}">
              <a16:creationId xmlns:a16="http://schemas.microsoft.com/office/drawing/2014/main" id="{D36B3782-9295-4B40-8887-168AA4354607}"/>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7" name="フローチャート: 判断 336">
          <a:extLst>
            <a:ext uri="{FF2B5EF4-FFF2-40B4-BE49-F238E27FC236}">
              <a16:creationId xmlns:a16="http://schemas.microsoft.com/office/drawing/2014/main" id="{82BE2B0F-0DF2-4075-B121-6C5DB514858A}"/>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8" name="フローチャート: 判断 337">
          <a:extLst>
            <a:ext uri="{FF2B5EF4-FFF2-40B4-BE49-F238E27FC236}">
              <a16:creationId xmlns:a16="http://schemas.microsoft.com/office/drawing/2014/main" id="{5DFC5413-B44D-47FB-9C64-804ABEAB36BC}"/>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9" name="フローチャート: 判断 338">
          <a:extLst>
            <a:ext uri="{FF2B5EF4-FFF2-40B4-BE49-F238E27FC236}">
              <a16:creationId xmlns:a16="http://schemas.microsoft.com/office/drawing/2014/main" id="{8D6BCD6A-A6F5-4628-9E6E-0BF6F11D9BDE}"/>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40" name="フローチャート: 判断 339">
          <a:extLst>
            <a:ext uri="{FF2B5EF4-FFF2-40B4-BE49-F238E27FC236}">
              <a16:creationId xmlns:a16="http://schemas.microsoft.com/office/drawing/2014/main" id="{B9123C54-0E7E-4AF0-8C22-B46ED718EF08}"/>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341" name="フローチャート: 判断 340">
          <a:extLst>
            <a:ext uri="{FF2B5EF4-FFF2-40B4-BE49-F238E27FC236}">
              <a16:creationId xmlns:a16="http://schemas.microsoft.com/office/drawing/2014/main" id="{97DAB8B2-4031-4815-A55F-08E71CE6FC5E}"/>
            </a:ext>
          </a:extLst>
        </xdr:cNvPr>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536DC32-A92D-4609-A30D-5211C0C63E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592F62C-97B6-4EDA-9553-44BB903AF5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6A42160-B222-4E8E-9D50-7AD880A088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D3F69CF-D081-47DF-B118-07CF5A5A5C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1288764-75E3-491E-A428-886D78FC08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347" name="楕円 346">
          <a:extLst>
            <a:ext uri="{FF2B5EF4-FFF2-40B4-BE49-F238E27FC236}">
              <a16:creationId xmlns:a16="http://schemas.microsoft.com/office/drawing/2014/main" id="{7445C70F-AE3A-4485-BFFD-F30630AE94F3}"/>
            </a:ext>
          </a:extLst>
        </xdr:cNvPr>
        <xdr:cNvSpPr/>
      </xdr:nvSpPr>
      <xdr:spPr>
        <a:xfrm>
          <a:off x="104267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106697</xdr:rowOff>
    </xdr:from>
    <xdr:ext cx="469744" cy="259045"/>
    <xdr:sp macro="" textlink="">
      <xdr:nvSpPr>
        <xdr:cNvPr id="348" name="【福祉施設】&#10;一人当たり面積該当値テキスト">
          <a:extLst>
            <a:ext uri="{FF2B5EF4-FFF2-40B4-BE49-F238E27FC236}">
              <a16:creationId xmlns:a16="http://schemas.microsoft.com/office/drawing/2014/main" id="{69249F56-2709-49BF-B95A-331C91ECC82A}"/>
            </a:ext>
          </a:extLst>
        </xdr:cNvPr>
        <xdr:cNvSpPr txBox="1"/>
      </xdr:nvSpPr>
      <xdr:spPr>
        <a:xfrm>
          <a:off x="10515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101600</xdr:rowOff>
    </xdr:from>
    <xdr:to>
      <xdr:col>50</xdr:col>
      <xdr:colOff>165100</xdr:colOff>
      <xdr:row>78</xdr:row>
      <xdr:rowOff>31750</xdr:rowOff>
    </xdr:to>
    <xdr:sp macro="" textlink="">
      <xdr:nvSpPr>
        <xdr:cNvPr id="349" name="楕円 348">
          <a:extLst>
            <a:ext uri="{FF2B5EF4-FFF2-40B4-BE49-F238E27FC236}">
              <a16:creationId xmlns:a16="http://schemas.microsoft.com/office/drawing/2014/main" id="{1E769BD4-04A1-47BF-A99A-DFF7FD824DD0}"/>
            </a:ext>
          </a:extLst>
        </xdr:cNvPr>
        <xdr:cNvSpPr/>
      </xdr:nvSpPr>
      <xdr:spPr>
        <a:xfrm>
          <a:off x="9588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152400</xdr:rowOff>
    </xdr:from>
    <xdr:to>
      <xdr:col>55</xdr:col>
      <xdr:colOff>0</xdr:colOff>
      <xdr:row>78</xdr:row>
      <xdr:rowOff>33020</xdr:rowOff>
    </xdr:to>
    <xdr:cxnSp macro="">
      <xdr:nvCxnSpPr>
        <xdr:cNvPr id="350" name="直線コネクタ 349">
          <a:extLst>
            <a:ext uri="{FF2B5EF4-FFF2-40B4-BE49-F238E27FC236}">
              <a16:creationId xmlns:a16="http://schemas.microsoft.com/office/drawing/2014/main" id="{A3F8A678-2F8D-446E-B249-77A47B8F973C}"/>
            </a:ext>
          </a:extLst>
        </xdr:cNvPr>
        <xdr:cNvCxnSpPr/>
      </xdr:nvCxnSpPr>
      <xdr:spPr>
        <a:xfrm>
          <a:off x="9639300" y="1335405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125730</xdr:rowOff>
    </xdr:from>
    <xdr:to>
      <xdr:col>46</xdr:col>
      <xdr:colOff>38100</xdr:colOff>
      <xdr:row>78</xdr:row>
      <xdr:rowOff>55880</xdr:rowOff>
    </xdr:to>
    <xdr:sp macro="" textlink="">
      <xdr:nvSpPr>
        <xdr:cNvPr id="351" name="楕円 350">
          <a:extLst>
            <a:ext uri="{FF2B5EF4-FFF2-40B4-BE49-F238E27FC236}">
              <a16:creationId xmlns:a16="http://schemas.microsoft.com/office/drawing/2014/main" id="{58FF6770-8B82-4E5F-87CF-E4EB459565E4}"/>
            </a:ext>
          </a:extLst>
        </xdr:cNvPr>
        <xdr:cNvSpPr/>
      </xdr:nvSpPr>
      <xdr:spPr>
        <a:xfrm>
          <a:off x="8699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152400</xdr:rowOff>
    </xdr:from>
    <xdr:to>
      <xdr:col>50</xdr:col>
      <xdr:colOff>114300</xdr:colOff>
      <xdr:row>78</xdr:row>
      <xdr:rowOff>5080</xdr:rowOff>
    </xdr:to>
    <xdr:cxnSp macro="">
      <xdr:nvCxnSpPr>
        <xdr:cNvPr id="352" name="直線コネクタ 351">
          <a:extLst>
            <a:ext uri="{FF2B5EF4-FFF2-40B4-BE49-F238E27FC236}">
              <a16:creationId xmlns:a16="http://schemas.microsoft.com/office/drawing/2014/main" id="{C0F3BF98-4241-467F-AAB2-9F71E8579997}"/>
            </a:ext>
          </a:extLst>
        </xdr:cNvPr>
        <xdr:cNvCxnSpPr/>
      </xdr:nvCxnSpPr>
      <xdr:spPr>
        <a:xfrm flipV="1">
          <a:off x="8750300" y="13354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170180</xdr:rowOff>
    </xdr:from>
    <xdr:to>
      <xdr:col>41</xdr:col>
      <xdr:colOff>101600</xdr:colOff>
      <xdr:row>79</xdr:row>
      <xdr:rowOff>100330</xdr:rowOff>
    </xdr:to>
    <xdr:sp macro="" textlink="">
      <xdr:nvSpPr>
        <xdr:cNvPr id="353" name="楕円 352">
          <a:extLst>
            <a:ext uri="{FF2B5EF4-FFF2-40B4-BE49-F238E27FC236}">
              <a16:creationId xmlns:a16="http://schemas.microsoft.com/office/drawing/2014/main" id="{DAAF417C-A42B-48F4-AFCB-DB28ACEE8462}"/>
            </a:ext>
          </a:extLst>
        </xdr:cNvPr>
        <xdr:cNvSpPr/>
      </xdr:nvSpPr>
      <xdr:spPr>
        <a:xfrm>
          <a:off x="781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5080</xdr:rowOff>
    </xdr:from>
    <xdr:to>
      <xdr:col>45</xdr:col>
      <xdr:colOff>177800</xdr:colOff>
      <xdr:row>79</xdr:row>
      <xdr:rowOff>49530</xdr:rowOff>
    </xdr:to>
    <xdr:cxnSp macro="">
      <xdr:nvCxnSpPr>
        <xdr:cNvPr id="354" name="直線コネクタ 353">
          <a:extLst>
            <a:ext uri="{FF2B5EF4-FFF2-40B4-BE49-F238E27FC236}">
              <a16:creationId xmlns:a16="http://schemas.microsoft.com/office/drawing/2014/main" id="{69EBBB02-2ED6-409C-B851-18C761DC4A3F}"/>
            </a:ext>
          </a:extLst>
        </xdr:cNvPr>
        <xdr:cNvCxnSpPr/>
      </xdr:nvCxnSpPr>
      <xdr:spPr>
        <a:xfrm flipV="1">
          <a:off x="7861300" y="1337818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355" name="n_1aveValue【福祉施設】&#10;一人当たり面積">
          <a:extLst>
            <a:ext uri="{FF2B5EF4-FFF2-40B4-BE49-F238E27FC236}">
              <a16:creationId xmlns:a16="http://schemas.microsoft.com/office/drawing/2014/main" id="{C42B02EA-2BAC-4210-857A-816936BB28B7}"/>
            </a:ext>
          </a:extLst>
        </xdr:cNvPr>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56" name="n_2aveValue【福祉施設】&#10;一人当たり面積">
          <a:extLst>
            <a:ext uri="{FF2B5EF4-FFF2-40B4-BE49-F238E27FC236}">
              <a16:creationId xmlns:a16="http://schemas.microsoft.com/office/drawing/2014/main" id="{ECD1EF5E-BC8C-456E-AE9B-B46785907EFB}"/>
            </a:ext>
          </a:extLst>
        </xdr:cNvPr>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357" name="n_3aveValue【福祉施設】&#10;一人当たり面積">
          <a:extLst>
            <a:ext uri="{FF2B5EF4-FFF2-40B4-BE49-F238E27FC236}">
              <a16:creationId xmlns:a16="http://schemas.microsoft.com/office/drawing/2014/main" id="{C1ACCDBA-938E-4301-B630-9400DFB16448}"/>
            </a:ext>
          </a:extLst>
        </xdr:cNvPr>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358" name="n_4aveValue【福祉施設】&#10;一人当たり面積">
          <a:extLst>
            <a:ext uri="{FF2B5EF4-FFF2-40B4-BE49-F238E27FC236}">
              <a16:creationId xmlns:a16="http://schemas.microsoft.com/office/drawing/2014/main" id="{E5482FFF-0F32-492E-AEC1-2D17BFD73677}"/>
            </a:ext>
          </a:extLst>
        </xdr:cNvPr>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48277</xdr:rowOff>
    </xdr:from>
    <xdr:ext cx="469744" cy="259045"/>
    <xdr:sp macro="" textlink="">
      <xdr:nvSpPr>
        <xdr:cNvPr id="359" name="n_1mainValue【福祉施設】&#10;一人当たり面積">
          <a:extLst>
            <a:ext uri="{FF2B5EF4-FFF2-40B4-BE49-F238E27FC236}">
              <a16:creationId xmlns:a16="http://schemas.microsoft.com/office/drawing/2014/main" id="{90278269-63B7-4C15-8995-16EB9421335B}"/>
            </a:ext>
          </a:extLst>
        </xdr:cNvPr>
        <xdr:cNvSpPr txBox="1"/>
      </xdr:nvSpPr>
      <xdr:spPr>
        <a:xfrm>
          <a:off x="93917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72407</xdr:rowOff>
    </xdr:from>
    <xdr:ext cx="469744" cy="259045"/>
    <xdr:sp macro="" textlink="">
      <xdr:nvSpPr>
        <xdr:cNvPr id="360" name="n_2mainValue【福祉施設】&#10;一人当たり面積">
          <a:extLst>
            <a:ext uri="{FF2B5EF4-FFF2-40B4-BE49-F238E27FC236}">
              <a16:creationId xmlns:a16="http://schemas.microsoft.com/office/drawing/2014/main" id="{A707C483-C0E8-4D9E-A8ED-A6E37CC73183}"/>
            </a:ext>
          </a:extLst>
        </xdr:cNvPr>
        <xdr:cNvSpPr txBox="1"/>
      </xdr:nvSpPr>
      <xdr:spPr>
        <a:xfrm>
          <a:off x="8515427"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116857</xdr:rowOff>
    </xdr:from>
    <xdr:ext cx="469744" cy="259045"/>
    <xdr:sp macro="" textlink="">
      <xdr:nvSpPr>
        <xdr:cNvPr id="361" name="n_3mainValue【福祉施設】&#10;一人当たり面積">
          <a:extLst>
            <a:ext uri="{FF2B5EF4-FFF2-40B4-BE49-F238E27FC236}">
              <a16:creationId xmlns:a16="http://schemas.microsoft.com/office/drawing/2014/main" id="{0953598A-849A-4475-B90B-9751F9890DDC}"/>
            </a:ext>
          </a:extLst>
        </xdr:cNvPr>
        <xdr:cNvSpPr txBox="1"/>
      </xdr:nvSpPr>
      <xdr:spPr>
        <a:xfrm>
          <a:off x="7626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410704E8-6268-44FC-AC0F-A4A5F9E35C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DADF9ECE-37EF-4D44-A79B-262F6C5CF9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CBBE62C8-8FCA-4D6F-BCF3-64F99AAB71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87BF3AD8-016F-458E-92BC-536F744029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8361E7B3-D8AE-4F76-8764-C13191CB41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1CB22046-DDEA-4C6A-955B-A92E86524F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6322AFC-62EC-480C-AA04-64ACC45AE9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40B2DBDF-53A5-42E4-A787-AC1F223008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2724C96C-A991-4496-9AA6-D061F5B062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69D1C0A5-5887-4BD2-A7CB-2B84349A85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76A2A3E4-F2C6-47C4-906F-D6E50C45D2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id="{922B50A1-9686-490B-A6E2-0FA672A03D0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8006C603-4AE4-498A-827B-0D54C3A9F8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id="{749C293F-E619-4CBA-AFF3-EAFE01C45C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id="{72936E11-DC1B-4C76-A191-E02FE9044C4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id="{1A381E40-E206-4EEC-9D82-D5545ED6B7D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id="{36050B0D-D2CA-4148-A311-30EE63BED88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id="{8B938390-6FD9-4491-A075-37A9F1C6392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id="{DB25A5A0-08D7-4E0A-8406-BEA317E148D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id="{2C479CC3-BF09-43D4-A888-C81CDA65CB0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a:extLst>
            <a:ext uri="{FF2B5EF4-FFF2-40B4-BE49-F238E27FC236}">
              <a16:creationId xmlns:a16="http://schemas.microsoft.com/office/drawing/2014/main" id="{B392C910-0462-4771-9B66-1F711723371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117F6136-4937-4C75-AF21-A50D04F5607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a:extLst>
            <a:ext uri="{FF2B5EF4-FFF2-40B4-BE49-F238E27FC236}">
              <a16:creationId xmlns:a16="http://schemas.microsoft.com/office/drawing/2014/main" id="{9936DA4D-7403-48D7-A0B3-A49449F104C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A42A6FF4-F3E6-48CD-8D08-225C7FBD5F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86" name="直線コネクタ 385">
          <a:extLst>
            <a:ext uri="{FF2B5EF4-FFF2-40B4-BE49-F238E27FC236}">
              <a16:creationId xmlns:a16="http://schemas.microsoft.com/office/drawing/2014/main" id="{51BC68BC-42FF-4491-9C9A-52D4C1C7BC68}"/>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46D83442-40B6-4EFC-B470-AD510FBD2ED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8" name="直線コネクタ 387">
          <a:extLst>
            <a:ext uri="{FF2B5EF4-FFF2-40B4-BE49-F238E27FC236}">
              <a16:creationId xmlns:a16="http://schemas.microsoft.com/office/drawing/2014/main" id="{4879EEC4-D2A2-42B3-ADBE-1E7A5D53642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FBB00DF6-01BC-4F2B-972D-E3201D2B67D5}"/>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90" name="直線コネクタ 389">
          <a:extLst>
            <a:ext uri="{FF2B5EF4-FFF2-40B4-BE49-F238E27FC236}">
              <a16:creationId xmlns:a16="http://schemas.microsoft.com/office/drawing/2014/main" id="{E200D655-01DC-405C-A329-D1B65D1F9872}"/>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C69B78C7-2DC4-4FF5-9006-F36DF650C60A}"/>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92" name="フローチャート: 判断 391">
          <a:extLst>
            <a:ext uri="{FF2B5EF4-FFF2-40B4-BE49-F238E27FC236}">
              <a16:creationId xmlns:a16="http://schemas.microsoft.com/office/drawing/2014/main" id="{A73D6F35-1A8A-4A2C-A72B-E36FFB7678E9}"/>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3" name="フローチャート: 判断 392">
          <a:extLst>
            <a:ext uri="{FF2B5EF4-FFF2-40B4-BE49-F238E27FC236}">
              <a16:creationId xmlns:a16="http://schemas.microsoft.com/office/drawing/2014/main" id="{5F2FB321-DD2B-430E-BF99-96B93D6DAAE1}"/>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94" name="フローチャート: 判断 393">
          <a:extLst>
            <a:ext uri="{FF2B5EF4-FFF2-40B4-BE49-F238E27FC236}">
              <a16:creationId xmlns:a16="http://schemas.microsoft.com/office/drawing/2014/main" id="{F959C7D7-858C-4F5B-B0B2-4316F79868EB}"/>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95" name="フローチャート: 判断 394">
          <a:extLst>
            <a:ext uri="{FF2B5EF4-FFF2-40B4-BE49-F238E27FC236}">
              <a16:creationId xmlns:a16="http://schemas.microsoft.com/office/drawing/2014/main" id="{DBDF0DAF-19A2-4C2D-8791-73307349297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19686</xdr:rowOff>
    </xdr:from>
    <xdr:to>
      <xdr:col>6</xdr:col>
      <xdr:colOff>38100</xdr:colOff>
      <xdr:row>102</xdr:row>
      <xdr:rowOff>121286</xdr:rowOff>
    </xdr:to>
    <xdr:sp macro="" textlink="">
      <xdr:nvSpPr>
        <xdr:cNvPr id="396" name="フローチャート: 判断 395">
          <a:extLst>
            <a:ext uri="{FF2B5EF4-FFF2-40B4-BE49-F238E27FC236}">
              <a16:creationId xmlns:a16="http://schemas.microsoft.com/office/drawing/2014/main" id="{99C518D3-E968-461C-97D9-39ED9105C850}"/>
            </a:ext>
          </a:extLst>
        </xdr:cNvPr>
        <xdr:cNvSpPr/>
      </xdr:nvSpPr>
      <xdr:spPr>
        <a:xfrm>
          <a:off x="1079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F8551C77-0CF8-411E-ABD3-541E5892FAB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37C8ADD-461F-4450-A116-291529CD97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BBC8484-2F58-4E9F-9A6C-E916F867C4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38CD6F3-2322-4B77-ABC9-4BC8ABEB6D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E1E5E679-8C28-4A75-95E2-D1247C3FA0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46355</xdr:rowOff>
    </xdr:from>
    <xdr:to>
      <xdr:col>10</xdr:col>
      <xdr:colOff>165100</xdr:colOff>
      <xdr:row>106</xdr:row>
      <xdr:rowOff>147955</xdr:rowOff>
    </xdr:to>
    <xdr:sp macro="" textlink="">
      <xdr:nvSpPr>
        <xdr:cNvPr id="402" name="楕円 401">
          <a:extLst>
            <a:ext uri="{FF2B5EF4-FFF2-40B4-BE49-F238E27FC236}">
              <a16:creationId xmlns:a16="http://schemas.microsoft.com/office/drawing/2014/main" id="{28C6E014-B04E-43E3-B60B-7B888F3C59BD}"/>
            </a:ext>
          </a:extLst>
        </xdr:cNvPr>
        <xdr:cNvSpPr/>
      </xdr:nvSpPr>
      <xdr:spPr>
        <a:xfrm>
          <a:off x="1968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403" name="n_1aveValue【市民会館】&#10;有形固定資産減価償却率">
          <a:extLst>
            <a:ext uri="{FF2B5EF4-FFF2-40B4-BE49-F238E27FC236}">
              <a16:creationId xmlns:a16="http://schemas.microsoft.com/office/drawing/2014/main" id="{49DE709A-27F1-4FFD-A461-FD3DC6113D13}"/>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04" name="n_2aveValue【市民会館】&#10;有形固定資産減価償却率">
          <a:extLst>
            <a:ext uri="{FF2B5EF4-FFF2-40B4-BE49-F238E27FC236}">
              <a16:creationId xmlns:a16="http://schemas.microsoft.com/office/drawing/2014/main" id="{03B9E63B-E6D6-4EE3-A5D2-565B8E992E6F}"/>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05" name="n_3aveValue【市民会館】&#10;有形固定資産減価償却率">
          <a:extLst>
            <a:ext uri="{FF2B5EF4-FFF2-40B4-BE49-F238E27FC236}">
              <a16:creationId xmlns:a16="http://schemas.microsoft.com/office/drawing/2014/main" id="{1DC139A5-C6F6-4C65-A99F-18CEB3BE19DB}"/>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137813</xdr:rowOff>
    </xdr:from>
    <xdr:ext cx="405111" cy="259045"/>
    <xdr:sp macro="" textlink="">
      <xdr:nvSpPr>
        <xdr:cNvPr id="406" name="n_4aveValue【市民会館】&#10;有形固定資産減価償却率">
          <a:extLst>
            <a:ext uri="{FF2B5EF4-FFF2-40B4-BE49-F238E27FC236}">
              <a16:creationId xmlns:a16="http://schemas.microsoft.com/office/drawing/2014/main" id="{1AA60CE7-BF73-4FE3-B16A-4F728E13EC89}"/>
            </a:ext>
          </a:extLst>
        </xdr:cNvPr>
        <xdr:cNvSpPr txBox="1"/>
      </xdr:nvSpPr>
      <xdr:spPr>
        <a:xfrm>
          <a:off x="927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139082</xdr:rowOff>
    </xdr:from>
    <xdr:ext cx="405111" cy="259045"/>
    <xdr:sp macro="" textlink="">
      <xdr:nvSpPr>
        <xdr:cNvPr id="407" name="n_3mainValue【市民会館】&#10;有形固定資産減価償却率">
          <a:extLst>
            <a:ext uri="{FF2B5EF4-FFF2-40B4-BE49-F238E27FC236}">
              <a16:creationId xmlns:a16="http://schemas.microsoft.com/office/drawing/2014/main" id="{E001FAF8-60DB-4538-81A3-BD6882C78D6E}"/>
            </a:ext>
          </a:extLst>
        </xdr:cNvPr>
        <xdr:cNvSpPr txBox="1"/>
      </xdr:nvSpPr>
      <xdr:spPr>
        <a:xfrm>
          <a:off x="1816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61257528-007E-4339-B5ED-93BE5D72B8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024B0CB3-D225-45D9-BD43-CC72660F86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401A87A8-517B-4B0B-AB33-BB1C99AB8C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7220EFC4-2060-46D0-8AEC-90F52A04D6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A823DDC2-9725-4A9B-A996-5F2633F822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8AE80801-F738-4E2E-BE41-8EA8370591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DFCA4954-982E-47A2-91C0-98EF2F50D6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81F05E3A-FA0C-4001-9FC0-5043136701B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33599150-F53E-4C3F-8779-1F4D8502CE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4205A16E-1BCF-41B9-B605-80D3BD67E7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8" name="直線コネクタ 417">
          <a:extLst>
            <a:ext uri="{FF2B5EF4-FFF2-40B4-BE49-F238E27FC236}">
              <a16:creationId xmlns:a16="http://schemas.microsoft.com/office/drawing/2014/main" id="{1C735763-3EE1-473E-91AC-0737AF6F83C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9" name="テキスト ボックス 418">
          <a:extLst>
            <a:ext uri="{FF2B5EF4-FFF2-40B4-BE49-F238E27FC236}">
              <a16:creationId xmlns:a16="http://schemas.microsoft.com/office/drawing/2014/main" id="{C6EB4757-1217-4A21-B978-ED1DF0D3809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0" name="直線コネクタ 419">
          <a:extLst>
            <a:ext uri="{FF2B5EF4-FFF2-40B4-BE49-F238E27FC236}">
              <a16:creationId xmlns:a16="http://schemas.microsoft.com/office/drawing/2014/main" id="{F8B36473-7498-4668-8DA0-551B117FA83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1" name="テキスト ボックス 420">
          <a:extLst>
            <a:ext uri="{FF2B5EF4-FFF2-40B4-BE49-F238E27FC236}">
              <a16:creationId xmlns:a16="http://schemas.microsoft.com/office/drawing/2014/main" id="{1EA1E751-CFD1-420A-B45E-5AFBAA717AA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2" name="直線コネクタ 421">
          <a:extLst>
            <a:ext uri="{FF2B5EF4-FFF2-40B4-BE49-F238E27FC236}">
              <a16:creationId xmlns:a16="http://schemas.microsoft.com/office/drawing/2014/main" id="{53B2921A-0DF0-4E47-8BAA-29A144F7AF3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3" name="テキスト ボックス 422">
          <a:extLst>
            <a:ext uri="{FF2B5EF4-FFF2-40B4-BE49-F238E27FC236}">
              <a16:creationId xmlns:a16="http://schemas.microsoft.com/office/drawing/2014/main" id="{05977386-7DEA-480B-97C1-751DDA7006A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4" name="直線コネクタ 423">
          <a:extLst>
            <a:ext uri="{FF2B5EF4-FFF2-40B4-BE49-F238E27FC236}">
              <a16:creationId xmlns:a16="http://schemas.microsoft.com/office/drawing/2014/main" id="{9009C42C-CC1F-4329-BFC4-243EE4A50C6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5" name="テキスト ボックス 424">
          <a:extLst>
            <a:ext uri="{FF2B5EF4-FFF2-40B4-BE49-F238E27FC236}">
              <a16:creationId xmlns:a16="http://schemas.microsoft.com/office/drawing/2014/main" id="{750E0028-207B-4029-A6E8-DB477C39A96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a:extLst>
            <a:ext uri="{FF2B5EF4-FFF2-40B4-BE49-F238E27FC236}">
              <a16:creationId xmlns:a16="http://schemas.microsoft.com/office/drawing/2014/main" id="{EB8476C7-D9EB-4D19-BA01-1977AC6012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721683E5-F982-46F9-A649-7948B26E963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市民会館】&#10;一人当たり面積グラフ枠">
          <a:extLst>
            <a:ext uri="{FF2B5EF4-FFF2-40B4-BE49-F238E27FC236}">
              <a16:creationId xmlns:a16="http://schemas.microsoft.com/office/drawing/2014/main" id="{AA3DBAD6-30EF-43C0-AF7B-220A975BDC3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29" name="直線コネクタ 428">
          <a:extLst>
            <a:ext uri="{FF2B5EF4-FFF2-40B4-BE49-F238E27FC236}">
              <a16:creationId xmlns:a16="http://schemas.microsoft.com/office/drawing/2014/main" id="{CF0CF852-B9BF-401C-852E-4BE4753C6BD9}"/>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30" name="【市民会館】&#10;一人当たり面積最小値テキスト">
          <a:extLst>
            <a:ext uri="{FF2B5EF4-FFF2-40B4-BE49-F238E27FC236}">
              <a16:creationId xmlns:a16="http://schemas.microsoft.com/office/drawing/2014/main" id="{11150A4E-4566-4B65-8ABB-6653A6F52668}"/>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31" name="直線コネクタ 430">
          <a:extLst>
            <a:ext uri="{FF2B5EF4-FFF2-40B4-BE49-F238E27FC236}">
              <a16:creationId xmlns:a16="http://schemas.microsoft.com/office/drawing/2014/main" id="{89EE81AD-C097-479A-8DFC-2C0D470C8E82}"/>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32" name="【市民会館】&#10;一人当たり面積最大値テキスト">
          <a:extLst>
            <a:ext uri="{FF2B5EF4-FFF2-40B4-BE49-F238E27FC236}">
              <a16:creationId xmlns:a16="http://schemas.microsoft.com/office/drawing/2014/main" id="{ADC15B8C-FC7F-4A49-AF3C-7D52FC327FEF}"/>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33" name="直線コネクタ 432">
          <a:extLst>
            <a:ext uri="{FF2B5EF4-FFF2-40B4-BE49-F238E27FC236}">
              <a16:creationId xmlns:a16="http://schemas.microsoft.com/office/drawing/2014/main" id="{529FE1B6-093C-4644-AE79-8BB06F47919C}"/>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34" name="【市民会館】&#10;一人当たり面積平均値テキスト">
          <a:extLst>
            <a:ext uri="{FF2B5EF4-FFF2-40B4-BE49-F238E27FC236}">
              <a16:creationId xmlns:a16="http://schemas.microsoft.com/office/drawing/2014/main" id="{5E90B5A8-4E3C-4325-B261-0A0186B369C5}"/>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35" name="フローチャート: 判断 434">
          <a:extLst>
            <a:ext uri="{FF2B5EF4-FFF2-40B4-BE49-F238E27FC236}">
              <a16:creationId xmlns:a16="http://schemas.microsoft.com/office/drawing/2014/main" id="{EBDB1F1C-0C5D-4224-943D-DDE08DFB5614}"/>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36" name="フローチャート: 判断 435">
          <a:extLst>
            <a:ext uri="{FF2B5EF4-FFF2-40B4-BE49-F238E27FC236}">
              <a16:creationId xmlns:a16="http://schemas.microsoft.com/office/drawing/2014/main" id="{C2AB7183-AD9C-47C8-8380-3A5D248173FB}"/>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37" name="フローチャート: 判断 436">
          <a:extLst>
            <a:ext uri="{FF2B5EF4-FFF2-40B4-BE49-F238E27FC236}">
              <a16:creationId xmlns:a16="http://schemas.microsoft.com/office/drawing/2014/main" id="{3C8E341E-4687-4A21-94A3-10CC8E068FA6}"/>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8" name="フローチャート: 判断 437">
          <a:extLst>
            <a:ext uri="{FF2B5EF4-FFF2-40B4-BE49-F238E27FC236}">
              <a16:creationId xmlns:a16="http://schemas.microsoft.com/office/drawing/2014/main" id="{4328D22F-99F0-4F2C-9F25-5EB687E63FDD}"/>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439" name="フローチャート: 判断 438">
          <a:extLst>
            <a:ext uri="{FF2B5EF4-FFF2-40B4-BE49-F238E27FC236}">
              <a16:creationId xmlns:a16="http://schemas.microsoft.com/office/drawing/2014/main" id="{6308E061-9CD1-4BB1-B446-D97963F95DAC}"/>
            </a:ext>
          </a:extLst>
        </xdr:cNvPr>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CC51CC61-BD6C-487C-AF82-EF6FE3DB085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87A3DA4-851D-484C-9DD0-C2EBBBD140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ABBECF1F-C842-4478-B62A-F46189F9D4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5DAE0F3E-5962-45C2-90EA-8854065FB0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3C10BA9-A162-4D8A-895A-0B0E73A30E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2539</xdr:rowOff>
    </xdr:from>
    <xdr:to>
      <xdr:col>41</xdr:col>
      <xdr:colOff>101600</xdr:colOff>
      <xdr:row>103</xdr:row>
      <xdr:rowOff>104139</xdr:rowOff>
    </xdr:to>
    <xdr:sp macro="" textlink="">
      <xdr:nvSpPr>
        <xdr:cNvPr id="445" name="楕円 444">
          <a:extLst>
            <a:ext uri="{FF2B5EF4-FFF2-40B4-BE49-F238E27FC236}">
              <a16:creationId xmlns:a16="http://schemas.microsoft.com/office/drawing/2014/main" id="{A9007ED7-16FA-4D02-BC21-185D8A54555D}"/>
            </a:ext>
          </a:extLst>
        </xdr:cNvPr>
        <xdr:cNvSpPr/>
      </xdr:nvSpPr>
      <xdr:spPr>
        <a:xfrm>
          <a:off x="781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33799</xdr:rowOff>
    </xdr:from>
    <xdr:ext cx="469744" cy="259045"/>
    <xdr:sp macro="" textlink="">
      <xdr:nvSpPr>
        <xdr:cNvPr id="446" name="n_1aveValue【市民会館】&#10;一人当たり面積">
          <a:extLst>
            <a:ext uri="{FF2B5EF4-FFF2-40B4-BE49-F238E27FC236}">
              <a16:creationId xmlns:a16="http://schemas.microsoft.com/office/drawing/2014/main" id="{9BF66C21-EB1E-42EE-B323-DA456A5B9A85}"/>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47" name="n_2aveValue【市民会館】&#10;一人当たり面積">
          <a:extLst>
            <a:ext uri="{FF2B5EF4-FFF2-40B4-BE49-F238E27FC236}">
              <a16:creationId xmlns:a16="http://schemas.microsoft.com/office/drawing/2014/main" id="{FC1229C7-FD38-4328-87A7-76759CC78281}"/>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48" name="n_3aveValue【市民会館】&#10;一人当たり面積">
          <a:extLst>
            <a:ext uri="{FF2B5EF4-FFF2-40B4-BE49-F238E27FC236}">
              <a16:creationId xmlns:a16="http://schemas.microsoft.com/office/drawing/2014/main" id="{C24DDB5C-6521-44D9-B4E3-B17CFA4D761B}"/>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449" name="n_4aveValue【市民会館】&#10;一人当たり面積">
          <a:extLst>
            <a:ext uri="{FF2B5EF4-FFF2-40B4-BE49-F238E27FC236}">
              <a16:creationId xmlns:a16="http://schemas.microsoft.com/office/drawing/2014/main" id="{1BD7D7B9-6E58-44B3-A85D-4F89BDA20E75}"/>
            </a:ext>
          </a:extLst>
        </xdr:cNvPr>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120666</xdr:rowOff>
    </xdr:from>
    <xdr:ext cx="469744" cy="259045"/>
    <xdr:sp macro="" textlink="">
      <xdr:nvSpPr>
        <xdr:cNvPr id="450" name="n_3mainValue【市民会館】&#10;一人当たり面積">
          <a:extLst>
            <a:ext uri="{FF2B5EF4-FFF2-40B4-BE49-F238E27FC236}">
              <a16:creationId xmlns:a16="http://schemas.microsoft.com/office/drawing/2014/main" id="{50A62F7A-BEE1-4723-B7AA-1E826684E5D5}"/>
            </a:ext>
          </a:extLst>
        </xdr:cNvPr>
        <xdr:cNvSpPr txBox="1"/>
      </xdr:nvSpPr>
      <xdr:spPr>
        <a:xfrm>
          <a:off x="7626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ACFF9F15-ADAE-481B-8DD6-EF6FC28BB4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BFC4B416-7940-4A28-85BE-05E3235E1B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BEC5E525-2701-4340-9A4D-814DB185CB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C2B1BF2B-9897-44DA-9F24-A6258C2279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682889-0D00-42DD-ADF1-ABFD2C90AB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D7E37844-2750-45E4-A75B-17EFEB2B3B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C78BA093-9AE3-4DCF-B690-C9B89E9B9A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3092A901-548E-49D7-9E2F-D71742DBF6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9BA50682-3FAD-4A78-8A37-A37115011D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60ACF2E8-8A0E-4858-9D5E-8B7842C35A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E0896DE8-2911-43FD-94FE-109CE10CFE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5A4CA14B-09DC-4867-A9B4-75E2057BF8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3264002D-0337-413F-AC64-FCA2F2023B9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935C3483-D73D-46EC-831D-50456DAAC3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35A60932-AF37-4618-8541-2744DD2F58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BD291C44-F405-4971-9546-04B3898ADF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3D0FB765-3EC8-45D5-8FA9-16F14B8A237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7E7468FC-8E62-48AC-8CEB-03DFA7A705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E6CD7588-0186-4DC0-8EBF-493BDA2E976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5E4DC7A6-9604-4085-AC88-3D219F75C90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a:extLst>
            <a:ext uri="{FF2B5EF4-FFF2-40B4-BE49-F238E27FC236}">
              <a16:creationId xmlns:a16="http://schemas.microsoft.com/office/drawing/2014/main" id="{5D8D2EA5-139E-4D81-A709-FE02FF033ED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D568697C-5520-4E83-8B8B-4FA4C3B300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3" name="テキスト ボックス 472">
          <a:extLst>
            <a:ext uri="{FF2B5EF4-FFF2-40B4-BE49-F238E27FC236}">
              <a16:creationId xmlns:a16="http://schemas.microsoft.com/office/drawing/2014/main" id="{E55CD466-684C-4821-93CC-FA8DC2E8DA5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BD1D3FA4-796F-4796-B4E2-11409BF2EC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75" name="直線コネクタ 474">
          <a:extLst>
            <a:ext uri="{FF2B5EF4-FFF2-40B4-BE49-F238E27FC236}">
              <a16:creationId xmlns:a16="http://schemas.microsoft.com/office/drawing/2014/main" id="{0032FA0E-B816-41C0-8962-4FE0759AB70A}"/>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6" name="【一般廃棄物処理施設】&#10;有形固定資産減価償却率最小値テキスト">
          <a:extLst>
            <a:ext uri="{FF2B5EF4-FFF2-40B4-BE49-F238E27FC236}">
              <a16:creationId xmlns:a16="http://schemas.microsoft.com/office/drawing/2014/main" id="{2350B530-BDDE-4FAD-AA0B-2099FF1A58B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7" name="直線コネクタ 476">
          <a:extLst>
            <a:ext uri="{FF2B5EF4-FFF2-40B4-BE49-F238E27FC236}">
              <a16:creationId xmlns:a16="http://schemas.microsoft.com/office/drawing/2014/main" id="{AA770D78-8011-4421-8F93-05C8AFE9DCB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2322C3F0-CFF3-46BF-A1CA-A3560844C947}"/>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9" name="直線コネクタ 478">
          <a:extLst>
            <a:ext uri="{FF2B5EF4-FFF2-40B4-BE49-F238E27FC236}">
              <a16:creationId xmlns:a16="http://schemas.microsoft.com/office/drawing/2014/main" id="{59FAB8B8-E494-4052-B9A7-DCC12CD9DECA}"/>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F8D61282-99BB-4C33-B60A-3BBD30218F85}"/>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81" name="フローチャート: 判断 480">
          <a:extLst>
            <a:ext uri="{FF2B5EF4-FFF2-40B4-BE49-F238E27FC236}">
              <a16:creationId xmlns:a16="http://schemas.microsoft.com/office/drawing/2014/main" id="{B1DC5F26-4F53-4FB2-A094-19C1B7FE6C4E}"/>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82" name="フローチャート: 判断 481">
          <a:extLst>
            <a:ext uri="{FF2B5EF4-FFF2-40B4-BE49-F238E27FC236}">
              <a16:creationId xmlns:a16="http://schemas.microsoft.com/office/drawing/2014/main" id="{5CA64D5A-0C24-4D5C-8823-0383DEF96768}"/>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83" name="フローチャート: 判断 482">
          <a:extLst>
            <a:ext uri="{FF2B5EF4-FFF2-40B4-BE49-F238E27FC236}">
              <a16:creationId xmlns:a16="http://schemas.microsoft.com/office/drawing/2014/main" id="{DF9B7E7B-BA70-4B73-A121-22FD8573507E}"/>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84" name="フローチャート: 判断 483">
          <a:extLst>
            <a:ext uri="{FF2B5EF4-FFF2-40B4-BE49-F238E27FC236}">
              <a16:creationId xmlns:a16="http://schemas.microsoft.com/office/drawing/2014/main" id="{F3F65BBD-D3F2-497D-AD4D-30E335A5E08F}"/>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85" name="フローチャート: 判断 484">
          <a:extLst>
            <a:ext uri="{FF2B5EF4-FFF2-40B4-BE49-F238E27FC236}">
              <a16:creationId xmlns:a16="http://schemas.microsoft.com/office/drawing/2014/main" id="{2C658FDA-ABF6-42C4-9B93-5BB3AA614890}"/>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6BFC6C3-0862-429A-8284-8FA9FF97AA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6739E5-1908-44BC-B31F-CB9ED76BA0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3EBB37-F95A-4D16-8D11-3040D4B8001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D780A5F-06EC-4FE7-9068-2C92819A86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9ED99C9-F84D-4C8F-9DD0-0755CD6288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491" name="楕円 490">
          <a:extLst>
            <a:ext uri="{FF2B5EF4-FFF2-40B4-BE49-F238E27FC236}">
              <a16:creationId xmlns:a16="http://schemas.microsoft.com/office/drawing/2014/main" id="{DDA73F9A-1788-4475-A77F-875C478C2D45}"/>
            </a:ext>
          </a:extLst>
        </xdr:cNvPr>
        <xdr:cNvSpPr/>
      </xdr:nvSpPr>
      <xdr:spPr>
        <a:xfrm>
          <a:off x="16268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59072</xdr:rowOff>
    </xdr:from>
    <xdr:ext cx="405111" cy="259045"/>
    <xdr:sp macro="" textlink="">
      <xdr:nvSpPr>
        <xdr:cNvPr id="492" name="【一般廃棄物処理施設】&#10;有形固定資産減価償却率該当値テキスト">
          <a:extLst>
            <a:ext uri="{FF2B5EF4-FFF2-40B4-BE49-F238E27FC236}">
              <a16:creationId xmlns:a16="http://schemas.microsoft.com/office/drawing/2014/main" id="{95CF3666-41AB-4EC8-B8D3-35FC4918849F}"/>
            </a:ext>
          </a:extLst>
        </xdr:cNvPr>
        <xdr:cNvSpPr txBox="1"/>
      </xdr:nvSpPr>
      <xdr:spPr>
        <a:xfrm>
          <a:off x="16357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52070</xdr:rowOff>
    </xdr:from>
    <xdr:to>
      <xdr:col>81</xdr:col>
      <xdr:colOff>101600</xdr:colOff>
      <xdr:row>40</xdr:row>
      <xdr:rowOff>153670</xdr:rowOff>
    </xdr:to>
    <xdr:sp macro="" textlink="">
      <xdr:nvSpPr>
        <xdr:cNvPr id="493" name="楕円 492">
          <a:extLst>
            <a:ext uri="{FF2B5EF4-FFF2-40B4-BE49-F238E27FC236}">
              <a16:creationId xmlns:a16="http://schemas.microsoft.com/office/drawing/2014/main" id="{099AF8A3-9321-46DC-8A64-FAF3DE5EEBA3}"/>
            </a:ext>
          </a:extLst>
        </xdr:cNvPr>
        <xdr:cNvSpPr/>
      </xdr:nvSpPr>
      <xdr:spPr>
        <a:xfrm>
          <a:off x="1543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102870</xdr:rowOff>
    </xdr:from>
    <xdr:to>
      <xdr:col>85</xdr:col>
      <xdr:colOff>127000</xdr:colOff>
      <xdr:row>40</xdr:row>
      <xdr:rowOff>131445</xdr:rowOff>
    </xdr:to>
    <xdr:cxnSp macro="">
      <xdr:nvCxnSpPr>
        <xdr:cNvPr id="494" name="直線コネクタ 493">
          <a:extLst>
            <a:ext uri="{FF2B5EF4-FFF2-40B4-BE49-F238E27FC236}">
              <a16:creationId xmlns:a16="http://schemas.microsoft.com/office/drawing/2014/main" id="{99B0AB4E-67E4-4E6D-B3B1-BEF733C03283}"/>
            </a:ext>
          </a:extLst>
        </xdr:cNvPr>
        <xdr:cNvCxnSpPr/>
      </xdr:nvCxnSpPr>
      <xdr:spPr>
        <a:xfrm>
          <a:off x="15481300" y="6960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52070</xdr:rowOff>
    </xdr:from>
    <xdr:to>
      <xdr:col>76</xdr:col>
      <xdr:colOff>165100</xdr:colOff>
      <xdr:row>40</xdr:row>
      <xdr:rowOff>153670</xdr:rowOff>
    </xdr:to>
    <xdr:sp macro="" textlink="">
      <xdr:nvSpPr>
        <xdr:cNvPr id="495" name="楕円 494">
          <a:extLst>
            <a:ext uri="{FF2B5EF4-FFF2-40B4-BE49-F238E27FC236}">
              <a16:creationId xmlns:a16="http://schemas.microsoft.com/office/drawing/2014/main" id="{387F314B-FCE0-4529-8934-DC3B11C59E01}"/>
            </a:ext>
          </a:extLst>
        </xdr:cNvPr>
        <xdr:cNvSpPr/>
      </xdr:nvSpPr>
      <xdr:spPr>
        <a:xfrm>
          <a:off x="1454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102870</xdr:rowOff>
    </xdr:from>
    <xdr:to>
      <xdr:col>81</xdr:col>
      <xdr:colOff>50800</xdr:colOff>
      <xdr:row>40</xdr:row>
      <xdr:rowOff>102870</xdr:rowOff>
    </xdr:to>
    <xdr:cxnSp macro="">
      <xdr:nvCxnSpPr>
        <xdr:cNvPr id="496" name="直線コネクタ 495">
          <a:extLst>
            <a:ext uri="{FF2B5EF4-FFF2-40B4-BE49-F238E27FC236}">
              <a16:creationId xmlns:a16="http://schemas.microsoft.com/office/drawing/2014/main" id="{0DE340A3-53F6-4BFF-AE0C-73AA4D83E3C3}"/>
            </a:ext>
          </a:extLst>
        </xdr:cNvPr>
        <xdr:cNvCxnSpPr/>
      </xdr:nvCxnSpPr>
      <xdr:spPr>
        <a:xfrm>
          <a:off x="145923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FFD88803-5973-465E-9FAD-4E43D972E3BD}"/>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A5613C81-8211-4077-90F1-79ADB6E5BE95}"/>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7315538C-3E08-4A4B-8CF3-82A9A41CDE2A}"/>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500" name="n_4aveValue【一般廃棄物処理施設】&#10;有形固定資産減価償却率">
          <a:extLst>
            <a:ext uri="{FF2B5EF4-FFF2-40B4-BE49-F238E27FC236}">
              <a16:creationId xmlns:a16="http://schemas.microsoft.com/office/drawing/2014/main" id="{D2AAFA68-A6BF-410D-A958-7B5DD2B38758}"/>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144797</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6C2C59EF-7576-4322-9AC6-E158B0057ED2}"/>
            </a:ext>
          </a:extLst>
        </xdr:cNvPr>
        <xdr:cNvSpPr txBox="1"/>
      </xdr:nvSpPr>
      <xdr:spPr>
        <a:xfrm>
          <a:off x="152660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144797</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D38C7282-0CF6-4560-91FF-925EB334B19C}"/>
            </a:ext>
          </a:extLst>
        </xdr:cNvPr>
        <xdr:cNvSpPr txBox="1"/>
      </xdr:nvSpPr>
      <xdr:spPr>
        <a:xfrm>
          <a:off x="14389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A477E199-B481-4571-81F3-2F022A5A19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EA5CF5A0-498A-4E9E-8272-3643F15828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EB677224-A35C-4755-98F8-015367F2C7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1901B33A-94B4-4A30-81A2-E86688AF06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8F4D28D-BA91-4331-99C7-319127FA25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74965B0D-F2A6-4C34-9B91-175E528B91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EA50BF73-1699-4CDD-9055-3284099978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861AE8B3-188D-4E05-860C-80D95B0A0A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61120F8B-3A97-45E6-A290-63A24A6840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64E5D8F3-4CE6-43FB-B679-472EC60ECC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a:extLst>
            <a:ext uri="{FF2B5EF4-FFF2-40B4-BE49-F238E27FC236}">
              <a16:creationId xmlns:a16="http://schemas.microsoft.com/office/drawing/2014/main" id="{20E84F07-4863-4873-AC90-BB923C69B4F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4" name="テキスト ボックス 513">
          <a:extLst>
            <a:ext uri="{FF2B5EF4-FFF2-40B4-BE49-F238E27FC236}">
              <a16:creationId xmlns:a16="http://schemas.microsoft.com/office/drawing/2014/main" id="{57D6C829-87AB-48CC-856C-5B37FB8BC3C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a:extLst>
            <a:ext uri="{FF2B5EF4-FFF2-40B4-BE49-F238E27FC236}">
              <a16:creationId xmlns:a16="http://schemas.microsoft.com/office/drawing/2014/main" id="{6D183BC4-9F29-4B92-B0A5-88DCF2101FD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6" name="テキスト ボックス 515">
          <a:extLst>
            <a:ext uri="{FF2B5EF4-FFF2-40B4-BE49-F238E27FC236}">
              <a16:creationId xmlns:a16="http://schemas.microsoft.com/office/drawing/2014/main" id="{349B874C-1226-49D0-B974-82EE397F003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a:extLst>
            <a:ext uri="{FF2B5EF4-FFF2-40B4-BE49-F238E27FC236}">
              <a16:creationId xmlns:a16="http://schemas.microsoft.com/office/drawing/2014/main" id="{1BA90B66-A05F-4AE8-AF0C-ED86859386F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8" name="テキスト ボックス 517">
          <a:extLst>
            <a:ext uri="{FF2B5EF4-FFF2-40B4-BE49-F238E27FC236}">
              <a16:creationId xmlns:a16="http://schemas.microsoft.com/office/drawing/2014/main" id="{DE37821D-ED3A-47E0-901D-263A22B8E03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a:extLst>
            <a:ext uri="{FF2B5EF4-FFF2-40B4-BE49-F238E27FC236}">
              <a16:creationId xmlns:a16="http://schemas.microsoft.com/office/drawing/2014/main" id="{A8A1EA01-621A-475E-860A-146C50F7D1A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0" name="テキスト ボックス 519">
          <a:extLst>
            <a:ext uri="{FF2B5EF4-FFF2-40B4-BE49-F238E27FC236}">
              <a16:creationId xmlns:a16="http://schemas.microsoft.com/office/drawing/2014/main" id="{8AB3C3A6-7F85-4FA9-BEE5-02E67F697E4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a:extLst>
            <a:ext uri="{FF2B5EF4-FFF2-40B4-BE49-F238E27FC236}">
              <a16:creationId xmlns:a16="http://schemas.microsoft.com/office/drawing/2014/main" id="{B9EA19D5-8B6A-4CC2-8111-06455671483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2" name="テキスト ボックス 521">
          <a:extLst>
            <a:ext uri="{FF2B5EF4-FFF2-40B4-BE49-F238E27FC236}">
              <a16:creationId xmlns:a16="http://schemas.microsoft.com/office/drawing/2014/main" id="{6D19DFAF-0D7E-472A-833E-463A71B32B3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3E22DB5D-0E50-4A0C-88BC-A8E60AFEBC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C7C3CAE1-C5F7-4FD4-BDDC-96684D824F1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80BDF58-B962-405F-91A6-B88FF9CBAE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26" name="直線コネクタ 525">
          <a:extLst>
            <a:ext uri="{FF2B5EF4-FFF2-40B4-BE49-F238E27FC236}">
              <a16:creationId xmlns:a16="http://schemas.microsoft.com/office/drawing/2014/main" id="{4D758C60-E65E-4353-A6B6-FDC1C9E3B9A9}"/>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D32DAA7C-DF7F-434D-95D0-CE81C7D41303}"/>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28" name="直線コネクタ 527">
          <a:extLst>
            <a:ext uri="{FF2B5EF4-FFF2-40B4-BE49-F238E27FC236}">
              <a16:creationId xmlns:a16="http://schemas.microsoft.com/office/drawing/2014/main" id="{33A29748-B05D-42E1-BC38-110F723924E6}"/>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80E76D0E-E6C7-413B-B966-57D0F86666AB}"/>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30" name="直線コネクタ 529">
          <a:extLst>
            <a:ext uri="{FF2B5EF4-FFF2-40B4-BE49-F238E27FC236}">
              <a16:creationId xmlns:a16="http://schemas.microsoft.com/office/drawing/2014/main" id="{E8F8C114-93B0-4EC8-A0FD-3323BA3C5024}"/>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531" name="【一般廃棄物処理施設】&#10;一人当たり有形固定資産（償却資産）額平均値テキスト">
          <a:extLst>
            <a:ext uri="{FF2B5EF4-FFF2-40B4-BE49-F238E27FC236}">
              <a16:creationId xmlns:a16="http://schemas.microsoft.com/office/drawing/2014/main" id="{01C69EF2-4CF0-46BE-A391-2753E06A4738}"/>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32" name="フローチャート: 判断 531">
          <a:extLst>
            <a:ext uri="{FF2B5EF4-FFF2-40B4-BE49-F238E27FC236}">
              <a16:creationId xmlns:a16="http://schemas.microsoft.com/office/drawing/2014/main" id="{EA341BB8-E805-4684-8EA6-E72C7F3DB9A1}"/>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33" name="フローチャート: 判断 532">
          <a:extLst>
            <a:ext uri="{FF2B5EF4-FFF2-40B4-BE49-F238E27FC236}">
              <a16:creationId xmlns:a16="http://schemas.microsoft.com/office/drawing/2014/main" id="{5ED13E52-89E9-4B5A-8656-D0C5C68DE67F}"/>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34" name="フローチャート: 判断 533">
          <a:extLst>
            <a:ext uri="{FF2B5EF4-FFF2-40B4-BE49-F238E27FC236}">
              <a16:creationId xmlns:a16="http://schemas.microsoft.com/office/drawing/2014/main" id="{8BBBC324-59E5-4643-AF0E-3A1F83DF9235}"/>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35" name="フローチャート: 判断 534">
          <a:extLst>
            <a:ext uri="{FF2B5EF4-FFF2-40B4-BE49-F238E27FC236}">
              <a16:creationId xmlns:a16="http://schemas.microsoft.com/office/drawing/2014/main" id="{138E0662-76AA-40E7-9950-E7755C1A9FCE}"/>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36" name="フローチャート: 判断 535">
          <a:extLst>
            <a:ext uri="{FF2B5EF4-FFF2-40B4-BE49-F238E27FC236}">
              <a16:creationId xmlns:a16="http://schemas.microsoft.com/office/drawing/2014/main" id="{AF32BF45-5CAA-40A9-8F2F-4DD3394D8F60}"/>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8EA7D46-3C39-4153-86AD-473532FBE6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3AC8E2-B080-4776-8A40-D06D9F101B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99C7C95B-6F07-4998-A957-DE17AFF71F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33CB8CC-8B46-458C-A231-5B856E9AA0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D8F046CC-C62D-4AD2-89FD-E22539A87A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150871</xdr:rowOff>
    </xdr:from>
    <xdr:to>
      <xdr:col>116</xdr:col>
      <xdr:colOff>114300</xdr:colOff>
      <xdr:row>42</xdr:row>
      <xdr:rowOff>81021</xdr:rowOff>
    </xdr:to>
    <xdr:sp macro="" textlink="">
      <xdr:nvSpPr>
        <xdr:cNvPr id="542" name="楕円 541">
          <a:extLst>
            <a:ext uri="{FF2B5EF4-FFF2-40B4-BE49-F238E27FC236}">
              <a16:creationId xmlns:a16="http://schemas.microsoft.com/office/drawing/2014/main" id="{EE6D9935-5C12-4E44-974D-5CB47D0C3438}"/>
            </a:ext>
          </a:extLst>
        </xdr:cNvPr>
        <xdr:cNvSpPr/>
      </xdr:nvSpPr>
      <xdr:spPr>
        <a:xfrm>
          <a:off x="22110700" y="71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65798</xdr:rowOff>
    </xdr:from>
    <xdr:ext cx="469744" cy="259045"/>
    <xdr:sp macro="" textlink="">
      <xdr:nvSpPr>
        <xdr:cNvPr id="543" name="【一般廃棄物処理施設】&#10;一人当たり有形固定資産（償却資産）額該当値テキスト">
          <a:extLst>
            <a:ext uri="{FF2B5EF4-FFF2-40B4-BE49-F238E27FC236}">
              <a16:creationId xmlns:a16="http://schemas.microsoft.com/office/drawing/2014/main" id="{C42D93D2-8615-49C0-B877-5C160C3941C1}"/>
            </a:ext>
          </a:extLst>
        </xdr:cNvPr>
        <xdr:cNvSpPr txBox="1"/>
      </xdr:nvSpPr>
      <xdr:spPr>
        <a:xfrm>
          <a:off x="22199600" y="709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151035</xdr:rowOff>
    </xdr:from>
    <xdr:to>
      <xdr:col>112</xdr:col>
      <xdr:colOff>38100</xdr:colOff>
      <xdr:row>42</xdr:row>
      <xdr:rowOff>81185</xdr:rowOff>
    </xdr:to>
    <xdr:sp macro="" textlink="">
      <xdr:nvSpPr>
        <xdr:cNvPr id="544" name="楕円 543">
          <a:extLst>
            <a:ext uri="{FF2B5EF4-FFF2-40B4-BE49-F238E27FC236}">
              <a16:creationId xmlns:a16="http://schemas.microsoft.com/office/drawing/2014/main" id="{BAA2F2D1-47BB-4CAB-BACE-111A0865B5A2}"/>
            </a:ext>
          </a:extLst>
        </xdr:cNvPr>
        <xdr:cNvSpPr/>
      </xdr:nvSpPr>
      <xdr:spPr>
        <a:xfrm>
          <a:off x="21272500" y="71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30221</xdr:rowOff>
    </xdr:from>
    <xdr:to>
      <xdr:col>116</xdr:col>
      <xdr:colOff>63500</xdr:colOff>
      <xdr:row>42</xdr:row>
      <xdr:rowOff>30385</xdr:rowOff>
    </xdr:to>
    <xdr:cxnSp macro="">
      <xdr:nvCxnSpPr>
        <xdr:cNvPr id="545" name="直線コネクタ 544">
          <a:extLst>
            <a:ext uri="{FF2B5EF4-FFF2-40B4-BE49-F238E27FC236}">
              <a16:creationId xmlns:a16="http://schemas.microsoft.com/office/drawing/2014/main" id="{F76592ED-0E8B-40BB-B584-64D7EDD7CF68}"/>
            </a:ext>
          </a:extLst>
        </xdr:cNvPr>
        <xdr:cNvCxnSpPr/>
      </xdr:nvCxnSpPr>
      <xdr:spPr>
        <a:xfrm flipV="1">
          <a:off x="21323300" y="723112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151161</xdr:rowOff>
    </xdr:from>
    <xdr:to>
      <xdr:col>107</xdr:col>
      <xdr:colOff>101600</xdr:colOff>
      <xdr:row>42</xdr:row>
      <xdr:rowOff>81311</xdr:rowOff>
    </xdr:to>
    <xdr:sp macro="" textlink="">
      <xdr:nvSpPr>
        <xdr:cNvPr id="546" name="楕円 545">
          <a:extLst>
            <a:ext uri="{FF2B5EF4-FFF2-40B4-BE49-F238E27FC236}">
              <a16:creationId xmlns:a16="http://schemas.microsoft.com/office/drawing/2014/main" id="{E2C8D637-EA2F-4629-8792-0C6A19722E31}"/>
            </a:ext>
          </a:extLst>
        </xdr:cNvPr>
        <xdr:cNvSpPr/>
      </xdr:nvSpPr>
      <xdr:spPr>
        <a:xfrm>
          <a:off x="20383500" y="71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30385</xdr:rowOff>
    </xdr:from>
    <xdr:to>
      <xdr:col>111</xdr:col>
      <xdr:colOff>177800</xdr:colOff>
      <xdr:row>42</xdr:row>
      <xdr:rowOff>30511</xdr:rowOff>
    </xdr:to>
    <xdr:cxnSp macro="">
      <xdr:nvCxnSpPr>
        <xdr:cNvPr id="547" name="直線コネクタ 546">
          <a:extLst>
            <a:ext uri="{FF2B5EF4-FFF2-40B4-BE49-F238E27FC236}">
              <a16:creationId xmlns:a16="http://schemas.microsoft.com/office/drawing/2014/main" id="{0B8FD888-217B-420B-8A7F-741B22BCDA95}"/>
            </a:ext>
          </a:extLst>
        </xdr:cNvPr>
        <xdr:cNvCxnSpPr/>
      </xdr:nvCxnSpPr>
      <xdr:spPr>
        <a:xfrm flipV="1">
          <a:off x="20434300" y="7231285"/>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48" name="n_1aveValue【一般廃棄物処理施設】&#10;一人当たり有形固定資産（償却資産）額">
          <a:extLst>
            <a:ext uri="{FF2B5EF4-FFF2-40B4-BE49-F238E27FC236}">
              <a16:creationId xmlns:a16="http://schemas.microsoft.com/office/drawing/2014/main" id="{431B598C-D6D7-40BE-BA8E-131DC44A4A1F}"/>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49" name="n_2aveValue【一般廃棄物処理施設】&#10;一人当たり有形固定資産（償却資産）額">
          <a:extLst>
            <a:ext uri="{FF2B5EF4-FFF2-40B4-BE49-F238E27FC236}">
              <a16:creationId xmlns:a16="http://schemas.microsoft.com/office/drawing/2014/main" id="{1084C376-5279-4417-872A-00D789F42CB4}"/>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50" name="n_3aveValue【一般廃棄物処理施設】&#10;一人当たり有形固定資産（償却資産）額">
          <a:extLst>
            <a:ext uri="{FF2B5EF4-FFF2-40B4-BE49-F238E27FC236}">
              <a16:creationId xmlns:a16="http://schemas.microsoft.com/office/drawing/2014/main" id="{43BFCBDB-1CC0-466E-A0D9-547727A00AB2}"/>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51" name="n_4aveValue【一般廃棄物処理施設】&#10;一人当たり有形固定資産（償却資産）額">
          <a:extLst>
            <a:ext uri="{FF2B5EF4-FFF2-40B4-BE49-F238E27FC236}">
              <a16:creationId xmlns:a16="http://schemas.microsoft.com/office/drawing/2014/main" id="{A83ABB72-A0A3-48B7-A06B-E7FFAADEB519}"/>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72312</xdr:rowOff>
    </xdr:from>
    <xdr:ext cx="469744" cy="259045"/>
    <xdr:sp macro="" textlink="">
      <xdr:nvSpPr>
        <xdr:cNvPr id="552" name="n_1mainValue【一般廃棄物処理施設】&#10;一人当たり有形固定資産（償却資産）額">
          <a:extLst>
            <a:ext uri="{FF2B5EF4-FFF2-40B4-BE49-F238E27FC236}">
              <a16:creationId xmlns:a16="http://schemas.microsoft.com/office/drawing/2014/main" id="{B6094B52-5187-427E-9419-4F32C573382C}"/>
            </a:ext>
          </a:extLst>
        </xdr:cNvPr>
        <xdr:cNvSpPr txBox="1"/>
      </xdr:nvSpPr>
      <xdr:spPr>
        <a:xfrm>
          <a:off x="21075728" y="72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72438</xdr:rowOff>
    </xdr:from>
    <xdr:ext cx="469744" cy="259045"/>
    <xdr:sp macro="" textlink="">
      <xdr:nvSpPr>
        <xdr:cNvPr id="553" name="n_2mainValue【一般廃棄物処理施設】&#10;一人当たり有形固定資産（償却資産）額">
          <a:extLst>
            <a:ext uri="{FF2B5EF4-FFF2-40B4-BE49-F238E27FC236}">
              <a16:creationId xmlns:a16="http://schemas.microsoft.com/office/drawing/2014/main" id="{9373E776-1529-4100-93E2-4D7157247877}"/>
            </a:ext>
          </a:extLst>
        </xdr:cNvPr>
        <xdr:cNvSpPr txBox="1"/>
      </xdr:nvSpPr>
      <xdr:spPr>
        <a:xfrm>
          <a:off x="20199428" y="72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3671EC19-AE31-4864-9561-E950B0BBAB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44FB94F6-88A5-42D5-850D-0200AF0DB9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52E5F7C9-C015-4CF6-BAF1-0B5E46E231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E49399DC-98E1-479B-A550-36793B72F2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6454902B-9838-4D67-A30D-737224CA2F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D079005F-F2F3-4A42-A610-C47D644D6D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A1ECFD53-8EAE-46E8-B168-7B80CC3886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C04EB1CC-4197-4C5E-B08E-E7D83CAFC6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D09CC15B-F7AB-44BA-AABF-B7CF334FEA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8AC7F6ED-37BD-4E2E-AD08-64B7B3947C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9A34E287-ABB3-433C-B39F-2DEBC7EB65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5" name="直線コネクタ 564">
          <a:extLst>
            <a:ext uri="{FF2B5EF4-FFF2-40B4-BE49-F238E27FC236}">
              <a16:creationId xmlns:a16="http://schemas.microsoft.com/office/drawing/2014/main" id="{3EA6C474-4360-4875-AC83-D9ADA4025B2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6" name="テキスト ボックス 565">
          <a:extLst>
            <a:ext uri="{FF2B5EF4-FFF2-40B4-BE49-F238E27FC236}">
              <a16:creationId xmlns:a16="http://schemas.microsoft.com/office/drawing/2014/main" id="{CD35A876-CF5A-481D-A555-BFCF46A24BD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7" name="直線コネクタ 566">
          <a:extLst>
            <a:ext uri="{FF2B5EF4-FFF2-40B4-BE49-F238E27FC236}">
              <a16:creationId xmlns:a16="http://schemas.microsoft.com/office/drawing/2014/main" id="{324F7E17-4816-44B6-9373-4A3F5FF6279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8" name="テキスト ボックス 567">
          <a:extLst>
            <a:ext uri="{FF2B5EF4-FFF2-40B4-BE49-F238E27FC236}">
              <a16:creationId xmlns:a16="http://schemas.microsoft.com/office/drawing/2014/main" id="{1C6BAC85-521D-48AB-BF9E-8B7FF6FC7F9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9" name="直線コネクタ 568">
          <a:extLst>
            <a:ext uri="{FF2B5EF4-FFF2-40B4-BE49-F238E27FC236}">
              <a16:creationId xmlns:a16="http://schemas.microsoft.com/office/drawing/2014/main" id="{D045B05F-6161-4CE9-9B22-C2F22453529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0" name="テキスト ボックス 569">
          <a:extLst>
            <a:ext uri="{FF2B5EF4-FFF2-40B4-BE49-F238E27FC236}">
              <a16:creationId xmlns:a16="http://schemas.microsoft.com/office/drawing/2014/main" id="{7BD6092C-FEBE-4B26-9D41-96126411A76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1" name="直線コネクタ 570">
          <a:extLst>
            <a:ext uri="{FF2B5EF4-FFF2-40B4-BE49-F238E27FC236}">
              <a16:creationId xmlns:a16="http://schemas.microsoft.com/office/drawing/2014/main" id="{93A20A2B-292D-4D5C-B18E-3EC123B256D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2" name="テキスト ボックス 571">
          <a:extLst>
            <a:ext uri="{FF2B5EF4-FFF2-40B4-BE49-F238E27FC236}">
              <a16:creationId xmlns:a16="http://schemas.microsoft.com/office/drawing/2014/main" id="{D82DC3AD-7E57-4F68-8F61-08493E943E9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FBE6BD93-0EF1-4B6E-94BF-A464F4FAD3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4" name="テキスト ボックス 573">
          <a:extLst>
            <a:ext uri="{FF2B5EF4-FFF2-40B4-BE49-F238E27FC236}">
              <a16:creationId xmlns:a16="http://schemas.microsoft.com/office/drawing/2014/main" id="{A693B85A-6AA9-480C-BE6A-F91507036F5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a:extLst>
            <a:ext uri="{FF2B5EF4-FFF2-40B4-BE49-F238E27FC236}">
              <a16:creationId xmlns:a16="http://schemas.microsoft.com/office/drawing/2014/main" id="{26572DD0-B689-40D2-A293-882AFFCC92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76" name="直線コネクタ 575">
          <a:extLst>
            <a:ext uri="{FF2B5EF4-FFF2-40B4-BE49-F238E27FC236}">
              <a16:creationId xmlns:a16="http://schemas.microsoft.com/office/drawing/2014/main" id="{57054A74-7989-431A-A497-A07F4284AEFE}"/>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77" name="【保健センター・保健所】&#10;有形固定資産減価償却率最小値テキスト">
          <a:extLst>
            <a:ext uri="{FF2B5EF4-FFF2-40B4-BE49-F238E27FC236}">
              <a16:creationId xmlns:a16="http://schemas.microsoft.com/office/drawing/2014/main" id="{CF3FF384-2E08-41D8-A0A6-0B9DFCC58651}"/>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78" name="直線コネクタ 577">
          <a:extLst>
            <a:ext uri="{FF2B5EF4-FFF2-40B4-BE49-F238E27FC236}">
              <a16:creationId xmlns:a16="http://schemas.microsoft.com/office/drawing/2014/main" id="{37449E5B-2884-411B-BAF3-2E82A4777A38}"/>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79" name="【保健センター・保健所】&#10;有形固定資産減価償却率最大値テキスト">
          <a:extLst>
            <a:ext uri="{FF2B5EF4-FFF2-40B4-BE49-F238E27FC236}">
              <a16:creationId xmlns:a16="http://schemas.microsoft.com/office/drawing/2014/main" id="{2C58E463-D2DD-4250-96C9-C628D7A171AD}"/>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80" name="直線コネクタ 579">
          <a:extLst>
            <a:ext uri="{FF2B5EF4-FFF2-40B4-BE49-F238E27FC236}">
              <a16:creationId xmlns:a16="http://schemas.microsoft.com/office/drawing/2014/main" id="{48AAE0B9-3C2D-4504-A3FE-8C697EEF272C}"/>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81" name="【保健センター・保健所】&#10;有形固定資産減価償却率平均値テキスト">
          <a:extLst>
            <a:ext uri="{FF2B5EF4-FFF2-40B4-BE49-F238E27FC236}">
              <a16:creationId xmlns:a16="http://schemas.microsoft.com/office/drawing/2014/main" id="{DE74268C-306E-4513-984A-0C053301F77A}"/>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82" name="フローチャート: 判断 581">
          <a:extLst>
            <a:ext uri="{FF2B5EF4-FFF2-40B4-BE49-F238E27FC236}">
              <a16:creationId xmlns:a16="http://schemas.microsoft.com/office/drawing/2014/main" id="{86A33235-5D11-42E6-B29E-033305C4584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83" name="フローチャート: 判断 582">
          <a:extLst>
            <a:ext uri="{FF2B5EF4-FFF2-40B4-BE49-F238E27FC236}">
              <a16:creationId xmlns:a16="http://schemas.microsoft.com/office/drawing/2014/main" id="{F21E1CEC-C97B-45C8-90B4-106D025EB39B}"/>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84" name="フローチャート: 判断 583">
          <a:extLst>
            <a:ext uri="{FF2B5EF4-FFF2-40B4-BE49-F238E27FC236}">
              <a16:creationId xmlns:a16="http://schemas.microsoft.com/office/drawing/2014/main" id="{73801D6E-EC9C-427D-88B5-4B88D189774B}"/>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85" name="フローチャート: 判断 584">
          <a:extLst>
            <a:ext uri="{FF2B5EF4-FFF2-40B4-BE49-F238E27FC236}">
              <a16:creationId xmlns:a16="http://schemas.microsoft.com/office/drawing/2014/main" id="{8EE40786-5714-436E-8A80-D67E7AF0B392}"/>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586" name="フローチャート: 判断 585">
          <a:extLst>
            <a:ext uri="{FF2B5EF4-FFF2-40B4-BE49-F238E27FC236}">
              <a16:creationId xmlns:a16="http://schemas.microsoft.com/office/drawing/2014/main" id="{ECA2DC32-F136-4644-BC76-D3B75A63572A}"/>
            </a:ext>
          </a:extLst>
        </xdr:cNvPr>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C2E5D347-C85F-47D8-A9E2-70D0FAF454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8259EC1-09CC-4474-8EBE-9F8DD2964F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B2E0849-7331-4B42-8027-8BA8A95BDF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989FF37-22BA-4FF3-8478-7A0C0480BC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6B4A759-E64F-4CB0-84E2-08D7A227AB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92" name="楕円 591">
          <a:extLst>
            <a:ext uri="{FF2B5EF4-FFF2-40B4-BE49-F238E27FC236}">
              <a16:creationId xmlns:a16="http://schemas.microsoft.com/office/drawing/2014/main" id="{9A911479-1666-41FC-A270-137D35CEA2F7}"/>
            </a:ext>
          </a:extLst>
        </xdr:cNvPr>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4AC548E1-67D2-4EAB-8D0F-479ECF6E8809}"/>
            </a:ext>
          </a:extLst>
        </xdr:cNvPr>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94" name="楕円 593">
          <a:extLst>
            <a:ext uri="{FF2B5EF4-FFF2-40B4-BE49-F238E27FC236}">
              <a16:creationId xmlns:a16="http://schemas.microsoft.com/office/drawing/2014/main" id="{C563F56D-30A1-4D81-BECD-046452C81A6C}"/>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155448</xdr:rowOff>
    </xdr:to>
    <xdr:cxnSp macro="">
      <xdr:nvCxnSpPr>
        <xdr:cNvPr id="595" name="直線コネクタ 594">
          <a:extLst>
            <a:ext uri="{FF2B5EF4-FFF2-40B4-BE49-F238E27FC236}">
              <a16:creationId xmlns:a16="http://schemas.microsoft.com/office/drawing/2014/main" id="{9A9CC102-D57D-4859-AA2B-D1EE1A80D88E}"/>
            </a:ext>
          </a:extLst>
        </xdr:cNvPr>
        <xdr:cNvCxnSpPr/>
      </xdr:nvCxnSpPr>
      <xdr:spPr>
        <a:xfrm>
          <a:off x="15481300" y="105613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96" name="楕円 595">
          <a:extLst>
            <a:ext uri="{FF2B5EF4-FFF2-40B4-BE49-F238E27FC236}">
              <a16:creationId xmlns:a16="http://schemas.microsoft.com/office/drawing/2014/main" id="{F801ABEE-C5CD-49AB-AC4D-69D695B4DF8D}"/>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102870</xdr:rowOff>
    </xdr:to>
    <xdr:cxnSp macro="">
      <xdr:nvCxnSpPr>
        <xdr:cNvPr id="597" name="直線コネクタ 596">
          <a:extLst>
            <a:ext uri="{FF2B5EF4-FFF2-40B4-BE49-F238E27FC236}">
              <a16:creationId xmlns:a16="http://schemas.microsoft.com/office/drawing/2014/main" id="{67526040-5E00-492E-A82D-46DF027FCD2A}"/>
            </a:ext>
          </a:extLst>
        </xdr:cNvPr>
        <xdr:cNvCxnSpPr/>
      </xdr:nvCxnSpPr>
      <xdr:spPr>
        <a:xfrm>
          <a:off x="14592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141224</xdr:rowOff>
    </xdr:from>
    <xdr:to>
      <xdr:col>72</xdr:col>
      <xdr:colOff>38100</xdr:colOff>
      <xdr:row>61</xdr:row>
      <xdr:rowOff>71374</xdr:rowOff>
    </xdr:to>
    <xdr:sp macro="" textlink="">
      <xdr:nvSpPr>
        <xdr:cNvPr id="598" name="楕円 597">
          <a:extLst>
            <a:ext uri="{FF2B5EF4-FFF2-40B4-BE49-F238E27FC236}">
              <a16:creationId xmlns:a16="http://schemas.microsoft.com/office/drawing/2014/main" id="{FDF2BE74-F7BC-459C-89D0-DB32E7AEC678}"/>
            </a:ext>
          </a:extLst>
        </xdr:cNvPr>
        <xdr:cNvSpPr/>
      </xdr:nvSpPr>
      <xdr:spPr>
        <a:xfrm>
          <a:off x="13652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20574</xdr:rowOff>
    </xdr:from>
    <xdr:to>
      <xdr:col>76</xdr:col>
      <xdr:colOff>114300</xdr:colOff>
      <xdr:row>61</xdr:row>
      <xdr:rowOff>102870</xdr:rowOff>
    </xdr:to>
    <xdr:cxnSp macro="">
      <xdr:nvCxnSpPr>
        <xdr:cNvPr id="599" name="直線コネクタ 598">
          <a:extLst>
            <a:ext uri="{FF2B5EF4-FFF2-40B4-BE49-F238E27FC236}">
              <a16:creationId xmlns:a16="http://schemas.microsoft.com/office/drawing/2014/main" id="{D0E614E8-C35B-451B-8B53-0F9B0C7C253A}"/>
            </a:ext>
          </a:extLst>
        </xdr:cNvPr>
        <xdr:cNvCxnSpPr/>
      </xdr:nvCxnSpPr>
      <xdr:spPr>
        <a:xfrm>
          <a:off x="13703300" y="10479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E70BBD-F66F-42C8-A9C5-28F3A3385D1C}"/>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FCCB9C3A-85EC-4A2B-8BEC-3385CFD2FD8E}"/>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F25FA6F8-E647-4B92-AA30-CE81109D542D}"/>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603" name="n_4aveValue【保健センター・保健所】&#10;有形固定資産減価償却率">
          <a:extLst>
            <a:ext uri="{FF2B5EF4-FFF2-40B4-BE49-F238E27FC236}">
              <a16:creationId xmlns:a16="http://schemas.microsoft.com/office/drawing/2014/main" id="{F84C4ABF-293F-4F2E-BA0D-8C822C76AF21}"/>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FC0086E0-97E8-4F27-977C-553D873DFE27}"/>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33FEED92-3800-47CB-9DBB-FA79B48E42CA}"/>
            </a:ext>
          </a:extLst>
        </xdr:cNvPr>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62501</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B765EF87-B3B7-4F65-AD45-717B6CFC7689}"/>
            </a:ext>
          </a:extLst>
        </xdr:cNvPr>
        <xdr:cNvSpPr txBox="1"/>
      </xdr:nvSpPr>
      <xdr:spPr>
        <a:xfrm>
          <a:off x="13500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AEF033B9-7731-423F-98CC-1741D5D154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40572447-2CB3-4A58-984B-C331153E7B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6FAB9A1F-6232-487E-B5FE-74C3CD5767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1420A2B2-9773-4252-9DD4-BDECB60CFF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E620EA79-A48E-415F-A4AF-F8C70FE675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7660DA8F-59BD-4453-84F0-13882F47D3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8ABA32F8-BB0B-40B8-8A3B-A5BC771C08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11D9A5F6-509E-40B9-88F5-4FD9FED26F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6D709518-B015-4F81-A747-1648436BFE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955D9604-C8A9-4DD9-BF1E-37FE23E9DC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a:extLst>
            <a:ext uri="{FF2B5EF4-FFF2-40B4-BE49-F238E27FC236}">
              <a16:creationId xmlns:a16="http://schemas.microsoft.com/office/drawing/2014/main" id="{1E51F846-768D-4197-AF15-E383C62F017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6C5A8658-CE35-416A-98BF-CB3EE7DB70F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a:extLst>
            <a:ext uri="{FF2B5EF4-FFF2-40B4-BE49-F238E27FC236}">
              <a16:creationId xmlns:a16="http://schemas.microsoft.com/office/drawing/2014/main" id="{C1D4E90D-631C-4012-9EA4-93B9298CB7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a:extLst>
            <a:ext uri="{FF2B5EF4-FFF2-40B4-BE49-F238E27FC236}">
              <a16:creationId xmlns:a16="http://schemas.microsoft.com/office/drawing/2014/main" id="{0FB43274-AE8E-4C66-9085-35C6253CE0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a:extLst>
            <a:ext uri="{FF2B5EF4-FFF2-40B4-BE49-F238E27FC236}">
              <a16:creationId xmlns:a16="http://schemas.microsoft.com/office/drawing/2014/main" id="{B4E6ACA9-0F98-4482-85E4-81D2D076176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a:extLst>
            <a:ext uri="{FF2B5EF4-FFF2-40B4-BE49-F238E27FC236}">
              <a16:creationId xmlns:a16="http://schemas.microsoft.com/office/drawing/2014/main" id="{F97DB051-932A-440D-AF29-126157A65BE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a:extLst>
            <a:ext uri="{FF2B5EF4-FFF2-40B4-BE49-F238E27FC236}">
              <a16:creationId xmlns:a16="http://schemas.microsoft.com/office/drawing/2014/main" id="{23E29803-3CAE-4365-B6E7-478E0DF569C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a:extLst>
            <a:ext uri="{FF2B5EF4-FFF2-40B4-BE49-F238E27FC236}">
              <a16:creationId xmlns:a16="http://schemas.microsoft.com/office/drawing/2014/main" id="{D3E65A4B-09FC-48C3-A4A4-C1324239252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318FFE06-523E-48E5-9D71-31D7945C36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CBF8E25C-D910-4E19-95FA-0691A0677E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3C3D7F97-D482-4E1E-B4F8-209FE715C8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28" name="直線コネクタ 627">
          <a:extLst>
            <a:ext uri="{FF2B5EF4-FFF2-40B4-BE49-F238E27FC236}">
              <a16:creationId xmlns:a16="http://schemas.microsoft.com/office/drawing/2014/main" id="{C40DBAC2-571C-4106-BDE4-24376903B5B1}"/>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4BD42E45-02DB-4213-B3CF-662A0FFF2298}"/>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30" name="直線コネクタ 629">
          <a:extLst>
            <a:ext uri="{FF2B5EF4-FFF2-40B4-BE49-F238E27FC236}">
              <a16:creationId xmlns:a16="http://schemas.microsoft.com/office/drawing/2014/main" id="{FE862950-C48C-4901-88C8-E1B8A1B05D42}"/>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9698093E-0CAB-4ECB-AB13-68F38A2E6828}"/>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32" name="直線コネクタ 631">
          <a:extLst>
            <a:ext uri="{FF2B5EF4-FFF2-40B4-BE49-F238E27FC236}">
              <a16:creationId xmlns:a16="http://schemas.microsoft.com/office/drawing/2014/main" id="{5C3BD272-5970-4A97-ADBB-700712302CBC}"/>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A48F6701-49EF-495B-9A80-B482AF8FA75A}"/>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34" name="フローチャート: 判断 633">
          <a:extLst>
            <a:ext uri="{FF2B5EF4-FFF2-40B4-BE49-F238E27FC236}">
              <a16:creationId xmlns:a16="http://schemas.microsoft.com/office/drawing/2014/main" id="{A9D4434F-6DB4-4D81-BDB6-E45E29A6324D}"/>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35" name="フローチャート: 判断 634">
          <a:extLst>
            <a:ext uri="{FF2B5EF4-FFF2-40B4-BE49-F238E27FC236}">
              <a16:creationId xmlns:a16="http://schemas.microsoft.com/office/drawing/2014/main" id="{82F87E0E-331C-4BA1-83D9-E9B0C71F2087}"/>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36" name="フローチャート: 判断 635">
          <a:extLst>
            <a:ext uri="{FF2B5EF4-FFF2-40B4-BE49-F238E27FC236}">
              <a16:creationId xmlns:a16="http://schemas.microsoft.com/office/drawing/2014/main" id="{49F3BED2-BFF3-4DA2-A3F8-62370DA57879}"/>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37" name="フローチャート: 判断 636">
          <a:extLst>
            <a:ext uri="{FF2B5EF4-FFF2-40B4-BE49-F238E27FC236}">
              <a16:creationId xmlns:a16="http://schemas.microsoft.com/office/drawing/2014/main" id="{5E27B4E2-C13A-4910-B737-5C677EEC9918}"/>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638" name="フローチャート: 判断 637">
          <a:extLst>
            <a:ext uri="{FF2B5EF4-FFF2-40B4-BE49-F238E27FC236}">
              <a16:creationId xmlns:a16="http://schemas.microsoft.com/office/drawing/2014/main" id="{3219AF87-CF25-49E5-BDFF-6010C1B767D9}"/>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ACA988A-572C-44D0-9DE7-9B8792A7BA8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F08F8CD-A76C-42AA-B895-6E5FE6D440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D3A86CC-E492-4F51-8904-D44633038C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6F67C70-A5EE-4865-B9DD-99E6F89F7C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223407C-3039-4A87-BF7A-F2A87956D5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26924</xdr:rowOff>
    </xdr:from>
    <xdr:to>
      <xdr:col>116</xdr:col>
      <xdr:colOff>114300</xdr:colOff>
      <xdr:row>62</xdr:row>
      <xdr:rowOff>128524</xdr:rowOff>
    </xdr:to>
    <xdr:sp macro="" textlink="">
      <xdr:nvSpPr>
        <xdr:cNvPr id="644" name="楕円 643">
          <a:extLst>
            <a:ext uri="{FF2B5EF4-FFF2-40B4-BE49-F238E27FC236}">
              <a16:creationId xmlns:a16="http://schemas.microsoft.com/office/drawing/2014/main" id="{82F13C70-FD31-4B7C-A57A-9012B4AEB16F}"/>
            </a:ext>
          </a:extLst>
        </xdr:cNvPr>
        <xdr:cNvSpPr/>
      </xdr:nvSpPr>
      <xdr:spPr>
        <a:xfrm>
          <a:off x="22110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5351</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26730EB5-9AA7-471D-A552-C43024E83E40}"/>
            </a:ext>
          </a:extLst>
        </xdr:cNvPr>
        <xdr:cNvSpPr txBox="1"/>
      </xdr:nvSpPr>
      <xdr:spPr>
        <a:xfrm>
          <a:off x="2219960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46" name="楕円 645">
          <a:extLst>
            <a:ext uri="{FF2B5EF4-FFF2-40B4-BE49-F238E27FC236}">
              <a16:creationId xmlns:a16="http://schemas.microsoft.com/office/drawing/2014/main" id="{51FEA4F8-C37E-434C-9D45-44C613B5CDC1}"/>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77724</xdr:rowOff>
    </xdr:from>
    <xdr:to>
      <xdr:col>116</xdr:col>
      <xdr:colOff>63500</xdr:colOff>
      <xdr:row>62</xdr:row>
      <xdr:rowOff>155448</xdr:rowOff>
    </xdr:to>
    <xdr:cxnSp macro="">
      <xdr:nvCxnSpPr>
        <xdr:cNvPr id="647" name="直線コネクタ 646">
          <a:extLst>
            <a:ext uri="{FF2B5EF4-FFF2-40B4-BE49-F238E27FC236}">
              <a16:creationId xmlns:a16="http://schemas.microsoft.com/office/drawing/2014/main" id="{C36740C7-01C3-4BAF-96B3-8EDE7E02BED2}"/>
            </a:ext>
          </a:extLst>
        </xdr:cNvPr>
        <xdr:cNvCxnSpPr/>
      </xdr:nvCxnSpPr>
      <xdr:spPr>
        <a:xfrm flipV="1">
          <a:off x="21323300" y="10707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48" name="楕円 647">
          <a:extLst>
            <a:ext uri="{FF2B5EF4-FFF2-40B4-BE49-F238E27FC236}">
              <a16:creationId xmlns:a16="http://schemas.microsoft.com/office/drawing/2014/main" id="{83927C18-E9A8-4745-BA69-10E3E7B5A9EB}"/>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649" name="直線コネクタ 648">
          <a:extLst>
            <a:ext uri="{FF2B5EF4-FFF2-40B4-BE49-F238E27FC236}">
              <a16:creationId xmlns:a16="http://schemas.microsoft.com/office/drawing/2014/main" id="{E6119566-25E9-43FE-8EA3-A38232FE9EE7}"/>
            </a:ext>
          </a:extLst>
        </xdr:cNvPr>
        <xdr:cNvCxnSpPr/>
      </xdr:nvCxnSpPr>
      <xdr:spPr>
        <a:xfrm flipV="1">
          <a:off x="20434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0" name="楕円 649">
          <a:extLst>
            <a:ext uri="{FF2B5EF4-FFF2-40B4-BE49-F238E27FC236}">
              <a16:creationId xmlns:a16="http://schemas.microsoft.com/office/drawing/2014/main" id="{DA7021A1-C04A-4DD3-BF81-7C752286307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160020</xdr:rowOff>
    </xdr:to>
    <xdr:cxnSp macro="">
      <xdr:nvCxnSpPr>
        <xdr:cNvPr id="651" name="直線コネクタ 650">
          <a:extLst>
            <a:ext uri="{FF2B5EF4-FFF2-40B4-BE49-F238E27FC236}">
              <a16:creationId xmlns:a16="http://schemas.microsoft.com/office/drawing/2014/main" id="{CD28022D-0B8C-46DB-AAFF-98347A7456DF}"/>
            </a:ext>
          </a:extLst>
        </xdr:cNvPr>
        <xdr:cNvCxnSpPr/>
      </xdr:nvCxnSpPr>
      <xdr:spPr>
        <a:xfrm>
          <a:off x="19545300" y="1072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52" name="n_1aveValue【保健センター・保健所】&#10;一人当たり面積">
          <a:extLst>
            <a:ext uri="{FF2B5EF4-FFF2-40B4-BE49-F238E27FC236}">
              <a16:creationId xmlns:a16="http://schemas.microsoft.com/office/drawing/2014/main" id="{1C9323E7-803A-4720-9170-444B7F21062D}"/>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53" name="n_2aveValue【保健センター・保健所】&#10;一人当たり面積">
          <a:extLst>
            <a:ext uri="{FF2B5EF4-FFF2-40B4-BE49-F238E27FC236}">
              <a16:creationId xmlns:a16="http://schemas.microsoft.com/office/drawing/2014/main" id="{8E1502BF-15DF-425D-94E5-924CDAD303FA}"/>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54" name="n_3aveValue【保健センター・保健所】&#10;一人当たり面積">
          <a:extLst>
            <a:ext uri="{FF2B5EF4-FFF2-40B4-BE49-F238E27FC236}">
              <a16:creationId xmlns:a16="http://schemas.microsoft.com/office/drawing/2014/main" id="{5ECF398D-24A4-4C93-9907-8C0CA2BF363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655" name="n_4aveValue【保健センター・保健所】&#10;一人当たり面積">
          <a:extLst>
            <a:ext uri="{FF2B5EF4-FFF2-40B4-BE49-F238E27FC236}">
              <a16:creationId xmlns:a16="http://schemas.microsoft.com/office/drawing/2014/main" id="{3698F5AE-7223-4309-B3C2-0BED240BE424}"/>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656" name="n_1mainValue【保健センター・保健所】&#10;一人当たり面積">
          <a:extLst>
            <a:ext uri="{FF2B5EF4-FFF2-40B4-BE49-F238E27FC236}">
              <a16:creationId xmlns:a16="http://schemas.microsoft.com/office/drawing/2014/main" id="{9169BE4A-D5ED-4869-82AC-93FE60CF2E75}"/>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57" name="n_2mainValue【保健センター・保健所】&#10;一人当たり面積">
          <a:extLst>
            <a:ext uri="{FF2B5EF4-FFF2-40B4-BE49-F238E27FC236}">
              <a16:creationId xmlns:a16="http://schemas.microsoft.com/office/drawing/2014/main" id="{F4BD7000-DA9A-4D3D-99B2-25C1E9A90C2D}"/>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58" name="n_3mainValue【保健センター・保健所】&#10;一人当たり面積">
          <a:extLst>
            <a:ext uri="{FF2B5EF4-FFF2-40B4-BE49-F238E27FC236}">
              <a16:creationId xmlns:a16="http://schemas.microsoft.com/office/drawing/2014/main" id="{F7029847-0D76-4B5E-9A99-9FB63EBFEAFC}"/>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88839FD8-9AC5-4CC0-B38E-B1A847832A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D1896567-4EBA-40FB-9EEF-584E6298AC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408E4F0D-2365-4012-AFBC-39D24A4F18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C52ADC6C-025A-4373-A898-A34255E379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4863DA65-BF79-4665-B0CA-97360FA99F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C1ED18CA-DC15-49A6-9717-5D245022AE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A319078F-94AF-483E-978B-CF330377AB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3F5D97D1-FB67-4BAB-AEC6-E89AC7CD66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860AF260-7A2B-491B-A27D-864D5751C7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1DC9DCC5-FF5C-49F0-8F21-259FD375DF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9" name="テキスト ボックス 668">
          <a:extLst>
            <a:ext uri="{FF2B5EF4-FFF2-40B4-BE49-F238E27FC236}">
              <a16:creationId xmlns:a16="http://schemas.microsoft.com/office/drawing/2014/main" id="{90C61AEC-C344-4BBB-AC18-A382602399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3E53EE9A-6E7A-4C4D-9855-3C8BB9A0E9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1" name="テキスト ボックス 670">
          <a:extLst>
            <a:ext uri="{FF2B5EF4-FFF2-40B4-BE49-F238E27FC236}">
              <a16:creationId xmlns:a16="http://schemas.microsoft.com/office/drawing/2014/main" id="{25BC820B-C08E-4F04-997C-0E24AB7E90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7A89C7D0-2FAC-4BAE-94F6-CE14BDE1DD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AFC714AF-AE98-4A11-84BA-C51FA818E3D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DA90E127-412F-4A4B-BBBA-F4E8116F145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C65787EB-8580-42B7-8238-0A0D7A1DD3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640F5B8A-7922-483E-97C3-DE270FCB596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7B12948E-2D29-465E-B9CC-E8378C8285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3E449735-1004-476E-8537-F5A0CC56889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BA736C25-A37D-4C17-96EF-5F29B647319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C983CD56-5E61-4B1B-9872-7BF4F917AAA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1" name="テキスト ボックス 680">
          <a:extLst>
            <a:ext uri="{FF2B5EF4-FFF2-40B4-BE49-F238E27FC236}">
              <a16:creationId xmlns:a16="http://schemas.microsoft.com/office/drawing/2014/main" id="{78CF0182-2A85-4867-B9CA-46EC0204A2D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6C7F22DE-147C-4352-83F8-8E7ABD8126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2D33FE9E-0085-4B46-8FF9-FD0422E26D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84" name="直線コネクタ 683">
          <a:extLst>
            <a:ext uri="{FF2B5EF4-FFF2-40B4-BE49-F238E27FC236}">
              <a16:creationId xmlns:a16="http://schemas.microsoft.com/office/drawing/2014/main" id="{BCDF4406-D49E-4B13-80A5-38A2C1378B7E}"/>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CC6EC967-6B48-4077-96AF-9E6151698E4F}"/>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86" name="直線コネクタ 685">
          <a:extLst>
            <a:ext uri="{FF2B5EF4-FFF2-40B4-BE49-F238E27FC236}">
              <a16:creationId xmlns:a16="http://schemas.microsoft.com/office/drawing/2014/main" id="{86249B29-0FC7-48F2-B81D-03048E3A06DF}"/>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87" name="【消防施設】&#10;有形固定資産減価償却率最大値テキスト">
          <a:extLst>
            <a:ext uri="{FF2B5EF4-FFF2-40B4-BE49-F238E27FC236}">
              <a16:creationId xmlns:a16="http://schemas.microsoft.com/office/drawing/2014/main" id="{E9E83A2A-6570-4EFB-AAF6-810A6EA43E9F}"/>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88" name="直線コネクタ 687">
          <a:extLst>
            <a:ext uri="{FF2B5EF4-FFF2-40B4-BE49-F238E27FC236}">
              <a16:creationId xmlns:a16="http://schemas.microsoft.com/office/drawing/2014/main" id="{242DFC6D-D22E-41A1-BC91-B17008E6F0DB}"/>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5DA5BDE1-7CDB-4C39-8702-F924595D7A84}"/>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90" name="フローチャート: 判断 689">
          <a:extLst>
            <a:ext uri="{FF2B5EF4-FFF2-40B4-BE49-F238E27FC236}">
              <a16:creationId xmlns:a16="http://schemas.microsoft.com/office/drawing/2014/main" id="{42DE9F6B-CD86-4862-8193-1F088AB84DD1}"/>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91" name="フローチャート: 判断 690">
          <a:extLst>
            <a:ext uri="{FF2B5EF4-FFF2-40B4-BE49-F238E27FC236}">
              <a16:creationId xmlns:a16="http://schemas.microsoft.com/office/drawing/2014/main" id="{940EB481-AA35-41DD-AA6B-E329C781E2B3}"/>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92" name="フローチャート: 判断 691">
          <a:extLst>
            <a:ext uri="{FF2B5EF4-FFF2-40B4-BE49-F238E27FC236}">
              <a16:creationId xmlns:a16="http://schemas.microsoft.com/office/drawing/2014/main" id="{ABB9E02B-B2E4-474E-9EDC-18A132404E16}"/>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93" name="フローチャート: 判断 692">
          <a:extLst>
            <a:ext uri="{FF2B5EF4-FFF2-40B4-BE49-F238E27FC236}">
              <a16:creationId xmlns:a16="http://schemas.microsoft.com/office/drawing/2014/main" id="{20496C51-3215-4662-8504-5CEC13A12A8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694" name="フローチャート: 判断 693">
          <a:extLst>
            <a:ext uri="{FF2B5EF4-FFF2-40B4-BE49-F238E27FC236}">
              <a16:creationId xmlns:a16="http://schemas.microsoft.com/office/drawing/2014/main" id="{DE31C447-5D76-49D1-9A59-A965627A5167}"/>
            </a:ext>
          </a:extLst>
        </xdr:cNvPr>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B6B4D8D0-3D1F-49D6-B0BD-2D3AF32EC5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687AC5B-86EB-4880-8132-3B9143FC68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D440F4B-8640-4FB4-83BE-B33B001DBD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C9BDB8CD-9FB3-4BA2-82A4-DDC25CF8A1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DA4C7EE7-D043-41C7-A964-5DBB657B9B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160382</xdr:rowOff>
    </xdr:from>
    <xdr:to>
      <xdr:col>85</xdr:col>
      <xdr:colOff>177800</xdr:colOff>
      <xdr:row>80</xdr:row>
      <xdr:rowOff>90532</xdr:rowOff>
    </xdr:to>
    <xdr:sp macro="" textlink="">
      <xdr:nvSpPr>
        <xdr:cNvPr id="700" name="楕円 699">
          <a:extLst>
            <a:ext uri="{FF2B5EF4-FFF2-40B4-BE49-F238E27FC236}">
              <a16:creationId xmlns:a16="http://schemas.microsoft.com/office/drawing/2014/main" id="{BF3D871A-110D-46FA-819F-5EF0EAF7F5C5}"/>
            </a:ext>
          </a:extLst>
        </xdr:cNvPr>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11809</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F73ADB61-B620-4E7B-9229-1D3B777D1FB3}"/>
            </a:ext>
          </a:extLst>
        </xdr:cNvPr>
        <xdr:cNvSpPr txBox="1"/>
      </xdr:nvSpPr>
      <xdr:spPr>
        <a:xfrm>
          <a:off x="16357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702" name="楕円 701">
          <a:extLst>
            <a:ext uri="{FF2B5EF4-FFF2-40B4-BE49-F238E27FC236}">
              <a16:creationId xmlns:a16="http://schemas.microsoft.com/office/drawing/2014/main" id="{DF5A02F3-9AC0-4DCA-B640-600A2C9869B7}"/>
            </a:ext>
          </a:extLst>
        </xdr:cNvPr>
        <xdr:cNvSpPr/>
      </xdr:nvSpPr>
      <xdr:spPr>
        <a:xfrm>
          <a:off x="15430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39732</xdr:rowOff>
    </xdr:to>
    <xdr:cxnSp macro="">
      <xdr:nvCxnSpPr>
        <xdr:cNvPr id="703" name="直線コネクタ 702">
          <a:extLst>
            <a:ext uri="{FF2B5EF4-FFF2-40B4-BE49-F238E27FC236}">
              <a16:creationId xmlns:a16="http://schemas.microsoft.com/office/drawing/2014/main" id="{217FC7DF-FB12-42A6-88FA-BB9156E6F802}"/>
            </a:ext>
          </a:extLst>
        </xdr:cNvPr>
        <xdr:cNvCxnSpPr/>
      </xdr:nvCxnSpPr>
      <xdr:spPr>
        <a:xfrm>
          <a:off x="15481300" y="137230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704" name="楕円 703">
          <a:extLst>
            <a:ext uri="{FF2B5EF4-FFF2-40B4-BE49-F238E27FC236}">
              <a16:creationId xmlns:a16="http://schemas.microsoft.com/office/drawing/2014/main" id="{A2BD24DB-F036-451E-A825-04AA54D26AD9}"/>
            </a:ext>
          </a:extLst>
        </xdr:cNvPr>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7076</xdr:rowOff>
    </xdr:to>
    <xdr:cxnSp macro="">
      <xdr:nvCxnSpPr>
        <xdr:cNvPr id="705" name="直線コネクタ 704">
          <a:extLst>
            <a:ext uri="{FF2B5EF4-FFF2-40B4-BE49-F238E27FC236}">
              <a16:creationId xmlns:a16="http://schemas.microsoft.com/office/drawing/2014/main" id="{DE4EB82B-B5A1-46F8-BFDF-28B5BA4DD631}"/>
            </a:ext>
          </a:extLst>
        </xdr:cNvPr>
        <xdr:cNvCxnSpPr/>
      </xdr:nvCxnSpPr>
      <xdr:spPr>
        <a:xfrm>
          <a:off x="14592300" y="1372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06" name="n_1aveValue【消防施設】&#10;有形固定資産減価償却率">
          <a:extLst>
            <a:ext uri="{FF2B5EF4-FFF2-40B4-BE49-F238E27FC236}">
              <a16:creationId xmlns:a16="http://schemas.microsoft.com/office/drawing/2014/main" id="{6616D0B2-F532-49F6-BE89-9AB97E7A1561}"/>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707" name="n_2aveValue【消防施設】&#10;有形固定資産減価償却率">
          <a:extLst>
            <a:ext uri="{FF2B5EF4-FFF2-40B4-BE49-F238E27FC236}">
              <a16:creationId xmlns:a16="http://schemas.microsoft.com/office/drawing/2014/main" id="{74D6B522-44AB-4586-B128-442F56229981}"/>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08" name="n_3aveValue【消防施設】&#10;有形固定資産減価償却率">
          <a:extLst>
            <a:ext uri="{FF2B5EF4-FFF2-40B4-BE49-F238E27FC236}">
              <a16:creationId xmlns:a16="http://schemas.microsoft.com/office/drawing/2014/main" id="{1BD85A6E-EA8B-49D0-8C63-47984AABB08D}"/>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709" name="n_4aveValue【消防施設】&#10;有形固定資産減価償却率">
          <a:extLst>
            <a:ext uri="{FF2B5EF4-FFF2-40B4-BE49-F238E27FC236}">
              <a16:creationId xmlns:a16="http://schemas.microsoft.com/office/drawing/2014/main" id="{02CA64ED-C7BF-4225-A59D-BC0038DA8B09}"/>
            </a:ext>
          </a:extLst>
        </xdr:cNvPr>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74403</xdr:rowOff>
    </xdr:from>
    <xdr:ext cx="405111" cy="259045"/>
    <xdr:sp macro="" textlink="">
      <xdr:nvSpPr>
        <xdr:cNvPr id="710" name="n_1mainValue【消防施設】&#10;有形固定資産減価償却率">
          <a:extLst>
            <a:ext uri="{FF2B5EF4-FFF2-40B4-BE49-F238E27FC236}">
              <a16:creationId xmlns:a16="http://schemas.microsoft.com/office/drawing/2014/main" id="{2571E6FA-435B-4984-AE68-3F4DB0F1DC3E}"/>
            </a:ext>
          </a:extLst>
        </xdr:cNvPr>
        <xdr:cNvSpPr txBox="1"/>
      </xdr:nvSpPr>
      <xdr:spPr>
        <a:xfrm>
          <a:off x="15266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11" name="n_2mainValue【消防施設】&#10;有形固定資産減価償却率">
          <a:extLst>
            <a:ext uri="{FF2B5EF4-FFF2-40B4-BE49-F238E27FC236}">
              <a16:creationId xmlns:a16="http://schemas.microsoft.com/office/drawing/2014/main" id="{C7979762-05DA-48D8-88CE-333BD6A1A7CB}"/>
            </a:ext>
          </a:extLst>
        </xdr:cNvPr>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CEFB6D66-4A76-4B38-B058-9A36F0DDF2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6FBA2965-B22F-4F21-AED2-33052E3C67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448C2953-3450-45A9-B617-E6440FCAC5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F63F4DE2-E905-4A98-83A1-C8CF0D2823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5821921C-2405-47C7-92F2-0F1C1803A1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B59A81DA-F32D-4965-9042-4C336A3EA7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62B0695B-6589-4F2B-8627-24657EFDA8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9685B0AC-BD14-46A8-A9D8-68F8218B06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A561D940-861A-4D17-AC94-4BDAEBA798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A098F358-E325-4620-AA19-F953E15073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a:extLst>
            <a:ext uri="{FF2B5EF4-FFF2-40B4-BE49-F238E27FC236}">
              <a16:creationId xmlns:a16="http://schemas.microsoft.com/office/drawing/2014/main" id="{96B3F94D-919E-4AD3-8E90-252BE978FA0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53A497B3-7083-4F6F-905E-FB69324E254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a:extLst>
            <a:ext uri="{FF2B5EF4-FFF2-40B4-BE49-F238E27FC236}">
              <a16:creationId xmlns:a16="http://schemas.microsoft.com/office/drawing/2014/main" id="{A11AD821-FE09-490F-883D-1A3933FFD58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a:extLst>
            <a:ext uri="{FF2B5EF4-FFF2-40B4-BE49-F238E27FC236}">
              <a16:creationId xmlns:a16="http://schemas.microsoft.com/office/drawing/2014/main" id="{6651ECBF-ADC0-4827-BD80-46E4DF54AE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a:extLst>
            <a:ext uri="{FF2B5EF4-FFF2-40B4-BE49-F238E27FC236}">
              <a16:creationId xmlns:a16="http://schemas.microsoft.com/office/drawing/2014/main" id="{58F5AC0D-4587-41B3-B578-A9E278BC97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a:extLst>
            <a:ext uri="{FF2B5EF4-FFF2-40B4-BE49-F238E27FC236}">
              <a16:creationId xmlns:a16="http://schemas.microsoft.com/office/drawing/2014/main" id="{342F23E9-B8D5-4C94-8B9C-137A31B1E8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a:extLst>
            <a:ext uri="{FF2B5EF4-FFF2-40B4-BE49-F238E27FC236}">
              <a16:creationId xmlns:a16="http://schemas.microsoft.com/office/drawing/2014/main" id="{3D897275-D236-4D5A-AA60-172DD9186F9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a:extLst>
            <a:ext uri="{FF2B5EF4-FFF2-40B4-BE49-F238E27FC236}">
              <a16:creationId xmlns:a16="http://schemas.microsoft.com/office/drawing/2014/main" id="{FEA572B1-62FA-4D64-B36C-AE634C9D737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a:extLst>
            <a:ext uri="{FF2B5EF4-FFF2-40B4-BE49-F238E27FC236}">
              <a16:creationId xmlns:a16="http://schemas.microsoft.com/office/drawing/2014/main" id="{71536C0A-3BD8-448F-B800-F610125BF7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a:extLst>
            <a:ext uri="{FF2B5EF4-FFF2-40B4-BE49-F238E27FC236}">
              <a16:creationId xmlns:a16="http://schemas.microsoft.com/office/drawing/2014/main" id="{42D5B867-894B-478B-BFFB-0B539EC283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5F4E9829-3508-4C09-B1A1-626C87D314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2009E5E8-4AA4-4138-932B-E3075464785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822629A2-8DD6-43C0-ACF0-23B5C67D23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35" name="直線コネクタ 734">
          <a:extLst>
            <a:ext uri="{FF2B5EF4-FFF2-40B4-BE49-F238E27FC236}">
              <a16:creationId xmlns:a16="http://schemas.microsoft.com/office/drawing/2014/main" id="{BFB40888-EB88-49F8-9152-E4A3F81CF9E5}"/>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36" name="【消防施設】&#10;一人当たり面積最小値テキスト">
          <a:extLst>
            <a:ext uri="{FF2B5EF4-FFF2-40B4-BE49-F238E27FC236}">
              <a16:creationId xmlns:a16="http://schemas.microsoft.com/office/drawing/2014/main" id="{115B4F55-C26C-42B5-AB0A-DA9AF59A0D86}"/>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37" name="直線コネクタ 736">
          <a:extLst>
            <a:ext uri="{FF2B5EF4-FFF2-40B4-BE49-F238E27FC236}">
              <a16:creationId xmlns:a16="http://schemas.microsoft.com/office/drawing/2014/main" id="{0AE3E9EB-A32E-42C7-B6E5-EFD06F4E2498}"/>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38" name="【消防施設】&#10;一人当たり面積最大値テキスト">
          <a:extLst>
            <a:ext uri="{FF2B5EF4-FFF2-40B4-BE49-F238E27FC236}">
              <a16:creationId xmlns:a16="http://schemas.microsoft.com/office/drawing/2014/main" id="{49C6B79D-F3B2-49EE-8B46-73D52EBD66A7}"/>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39" name="直線コネクタ 738">
          <a:extLst>
            <a:ext uri="{FF2B5EF4-FFF2-40B4-BE49-F238E27FC236}">
              <a16:creationId xmlns:a16="http://schemas.microsoft.com/office/drawing/2014/main" id="{51C326B3-08F0-46A3-B64F-0EB551CC6E4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740" name="【消防施設】&#10;一人当たり面積平均値テキスト">
          <a:extLst>
            <a:ext uri="{FF2B5EF4-FFF2-40B4-BE49-F238E27FC236}">
              <a16:creationId xmlns:a16="http://schemas.microsoft.com/office/drawing/2014/main" id="{3C9CB010-B467-43C8-9905-8D0ACE927EA7}"/>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41" name="フローチャート: 判断 740">
          <a:extLst>
            <a:ext uri="{FF2B5EF4-FFF2-40B4-BE49-F238E27FC236}">
              <a16:creationId xmlns:a16="http://schemas.microsoft.com/office/drawing/2014/main" id="{CCD62AE2-54B8-4870-8E1D-6DEFDA18B8B2}"/>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42" name="フローチャート: 判断 741">
          <a:extLst>
            <a:ext uri="{FF2B5EF4-FFF2-40B4-BE49-F238E27FC236}">
              <a16:creationId xmlns:a16="http://schemas.microsoft.com/office/drawing/2014/main" id="{D77AF70C-69D6-4558-9642-63B8FF59B11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43" name="フローチャート: 判断 742">
          <a:extLst>
            <a:ext uri="{FF2B5EF4-FFF2-40B4-BE49-F238E27FC236}">
              <a16:creationId xmlns:a16="http://schemas.microsoft.com/office/drawing/2014/main" id="{834E0FD6-554E-4F3A-8631-318B61ACCACE}"/>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44" name="フローチャート: 判断 743">
          <a:extLst>
            <a:ext uri="{FF2B5EF4-FFF2-40B4-BE49-F238E27FC236}">
              <a16:creationId xmlns:a16="http://schemas.microsoft.com/office/drawing/2014/main" id="{0DE1CD60-9CEA-48D9-B968-050DEC327B65}"/>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745" name="フローチャート: 判断 744">
          <a:extLst>
            <a:ext uri="{FF2B5EF4-FFF2-40B4-BE49-F238E27FC236}">
              <a16:creationId xmlns:a16="http://schemas.microsoft.com/office/drawing/2014/main" id="{356BD1D1-72FC-487C-AB2E-2EC9317D9AA1}"/>
            </a:ext>
          </a:extLst>
        </xdr:cNvPr>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ADE1695-0EF9-49C4-B531-1CA8250BF1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B819632-9E17-4C65-87CE-8CD21AAE01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BF91538B-1853-40CC-A7B4-583EF09BA9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8B30D82-216B-4C88-83BC-38D7FC6676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1198FCF4-1F70-4CB9-8509-2CB7F986022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751" name="楕円 750">
          <a:extLst>
            <a:ext uri="{FF2B5EF4-FFF2-40B4-BE49-F238E27FC236}">
              <a16:creationId xmlns:a16="http://schemas.microsoft.com/office/drawing/2014/main" id="{8E532124-480B-4B50-85C6-F3444ED7895A}"/>
            </a:ext>
          </a:extLst>
        </xdr:cNvPr>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116857</xdr:rowOff>
    </xdr:from>
    <xdr:ext cx="469744" cy="259045"/>
    <xdr:sp macro="" textlink="">
      <xdr:nvSpPr>
        <xdr:cNvPr id="752" name="【消防施設】&#10;一人当たり面積該当値テキスト">
          <a:extLst>
            <a:ext uri="{FF2B5EF4-FFF2-40B4-BE49-F238E27FC236}">
              <a16:creationId xmlns:a16="http://schemas.microsoft.com/office/drawing/2014/main" id="{263D6884-5F42-4C6B-B1AA-0CAFFF3306AC}"/>
            </a:ext>
          </a:extLst>
        </xdr:cNvPr>
        <xdr:cNvSpPr txBox="1"/>
      </xdr:nvSpPr>
      <xdr:spPr>
        <a:xfrm>
          <a:off x="22199600"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99695</xdr:rowOff>
    </xdr:from>
    <xdr:to>
      <xdr:col>112</xdr:col>
      <xdr:colOff>38100</xdr:colOff>
      <xdr:row>85</xdr:row>
      <xdr:rowOff>29845</xdr:rowOff>
    </xdr:to>
    <xdr:sp macro="" textlink="">
      <xdr:nvSpPr>
        <xdr:cNvPr id="753" name="楕円 752">
          <a:extLst>
            <a:ext uri="{FF2B5EF4-FFF2-40B4-BE49-F238E27FC236}">
              <a16:creationId xmlns:a16="http://schemas.microsoft.com/office/drawing/2014/main" id="{71F15ACE-F0CD-4626-B36A-C1245174BA0A}"/>
            </a:ext>
          </a:extLst>
        </xdr:cNvPr>
        <xdr:cNvSpPr/>
      </xdr:nvSpPr>
      <xdr:spPr>
        <a:xfrm>
          <a:off x="21272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150495</xdr:rowOff>
    </xdr:to>
    <xdr:cxnSp macro="">
      <xdr:nvCxnSpPr>
        <xdr:cNvPr id="754" name="直線コネクタ 753">
          <a:extLst>
            <a:ext uri="{FF2B5EF4-FFF2-40B4-BE49-F238E27FC236}">
              <a16:creationId xmlns:a16="http://schemas.microsoft.com/office/drawing/2014/main" id="{A3EACEEF-001B-4BA4-A644-DD587CB699E8}"/>
            </a:ext>
          </a:extLst>
        </xdr:cNvPr>
        <xdr:cNvCxnSpPr/>
      </xdr:nvCxnSpPr>
      <xdr:spPr>
        <a:xfrm flipV="1">
          <a:off x="21323300" y="1454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755" name="楕円 754">
          <a:extLst>
            <a:ext uri="{FF2B5EF4-FFF2-40B4-BE49-F238E27FC236}">
              <a16:creationId xmlns:a16="http://schemas.microsoft.com/office/drawing/2014/main" id="{1A33637E-32C3-479F-992C-60FAB9C4CA5D}"/>
            </a:ext>
          </a:extLst>
        </xdr:cNvPr>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150495</xdr:rowOff>
    </xdr:from>
    <xdr:to>
      <xdr:col>111</xdr:col>
      <xdr:colOff>177800</xdr:colOff>
      <xdr:row>84</xdr:row>
      <xdr:rowOff>156211</xdr:rowOff>
    </xdr:to>
    <xdr:cxnSp macro="">
      <xdr:nvCxnSpPr>
        <xdr:cNvPr id="756" name="直線コネクタ 755">
          <a:extLst>
            <a:ext uri="{FF2B5EF4-FFF2-40B4-BE49-F238E27FC236}">
              <a16:creationId xmlns:a16="http://schemas.microsoft.com/office/drawing/2014/main" id="{061B2235-E96F-418E-AA57-352827D5FABA}"/>
            </a:ext>
          </a:extLst>
        </xdr:cNvPr>
        <xdr:cNvCxnSpPr/>
      </xdr:nvCxnSpPr>
      <xdr:spPr>
        <a:xfrm flipV="1">
          <a:off x="20434300" y="14552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57" name="n_1aveValue【消防施設】&#10;一人当たり面積">
          <a:extLst>
            <a:ext uri="{FF2B5EF4-FFF2-40B4-BE49-F238E27FC236}">
              <a16:creationId xmlns:a16="http://schemas.microsoft.com/office/drawing/2014/main" id="{5F70E352-D69C-47C4-8A29-94C85AB0AFE5}"/>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58" name="n_2aveValue【消防施設】&#10;一人当たり面積">
          <a:extLst>
            <a:ext uri="{FF2B5EF4-FFF2-40B4-BE49-F238E27FC236}">
              <a16:creationId xmlns:a16="http://schemas.microsoft.com/office/drawing/2014/main" id="{D9CA036B-B289-4B6E-82F9-280CFCF8B725}"/>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59" name="n_3aveValue【消防施設】&#10;一人当たり面積">
          <a:extLst>
            <a:ext uri="{FF2B5EF4-FFF2-40B4-BE49-F238E27FC236}">
              <a16:creationId xmlns:a16="http://schemas.microsoft.com/office/drawing/2014/main" id="{9C99F5F2-CCC0-458A-9C62-A22DFEC8333D}"/>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760" name="n_4aveValue【消防施設】&#10;一人当たり面積">
          <a:extLst>
            <a:ext uri="{FF2B5EF4-FFF2-40B4-BE49-F238E27FC236}">
              <a16:creationId xmlns:a16="http://schemas.microsoft.com/office/drawing/2014/main" id="{342E8615-CBCF-4699-B995-A40837E8F584}"/>
            </a:ext>
          </a:extLst>
        </xdr:cNvPr>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46372</xdr:rowOff>
    </xdr:from>
    <xdr:ext cx="469744" cy="259045"/>
    <xdr:sp macro="" textlink="">
      <xdr:nvSpPr>
        <xdr:cNvPr id="761" name="n_1mainValue【消防施設】&#10;一人当たり面積">
          <a:extLst>
            <a:ext uri="{FF2B5EF4-FFF2-40B4-BE49-F238E27FC236}">
              <a16:creationId xmlns:a16="http://schemas.microsoft.com/office/drawing/2014/main" id="{B4B77A21-C503-4BB7-B05C-DF820F88E84C}"/>
            </a:ext>
          </a:extLst>
        </xdr:cNvPr>
        <xdr:cNvSpPr txBox="1"/>
      </xdr:nvSpPr>
      <xdr:spPr>
        <a:xfrm>
          <a:off x="210757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52088</xdr:rowOff>
    </xdr:from>
    <xdr:ext cx="469744" cy="259045"/>
    <xdr:sp macro="" textlink="">
      <xdr:nvSpPr>
        <xdr:cNvPr id="762" name="n_2mainValue【消防施設】&#10;一人当たり面積">
          <a:extLst>
            <a:ext uri="{FF2B5EF4-FFF2-40B4-BE49-F238E27FC236}">
              <a16:creationId xmlns:a16="http://schemas.microsoft.com/office/drawing/2014/main" id="{4BFCF15A-E333-4FB5-8E55-7BC129F07009}"/>
            </a:ext>
          </a:extLst>
        </xdr:cNvPr>
        <xdr:cNvSpPr txBox="1"/>
      </xdr:nvSpPr>
      <xdr:spPr>
        <a:xfrm>
          <a:off x="20199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2A80C108-3185-4BAE-AFC4-245AA3AD9A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732A04A1-A407-4B31-8954-84AE76C861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2FB1C6E6-2C58-47D0-B416-87B6A69A0C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B4E68B91-F79C-4BB1-ADE1-927A2979A1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D8F86EBF-0AA1-4F21-8F9A-9F6C061FF1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8D7E6738-06DA-4830-BB64-931489E69F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1D716EB5-8BAF-4EB5-A7B2-7977674F8A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DB8C3645-A488-4BC7-A89E-92982D60DA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51748071-B8BF-46C2-99BA-884C5F1FA8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DE71BA91-C681-4F41-BA3B-DDAB0DBDC7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3" name="テキスト ボックス 772">
          <a:extLst>
            <a:ext uri="{FF2B5EF4-FFF2-40B4-BE49-F238E27FC236}">
              <a16:creationId xmlns:a16="http://schemas.microsoft.com/office/drawing/2014/main" id="{6D5BD6C8-33FA-4986-8576-EAB5336BBD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558C5761-78A9-4FBA-9B27-1857C980A5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5" name="テキスト ボックス 774">
          <a:extLst>
            <a:ext uri="{FF2B5EF4-FFF2-40B4-BE49-F238E27FC236}">
              <a16:creationId xmlns:a16="http://schemas.microsoft.com/office/drawing/2014/main" id="{12E19531-F584-4031-8996-2464CBF692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86C060EB-F83E-4225-B76E-E40087CB4F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EB1B3D05-D0B4-4E26-83A9-E0A29D71E8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D9C12A5B-404A-4B0F-819E-F13B15A601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25BA447E-1E54-411A-98B6-2406FE25E0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83723D9F-FBF4-459A-80C0-4292964ACB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5E16B84B-2F74-4EE4-A15B-643BD9F0105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82D8BA1E-7A26-4F34-8984-875DCCBA38A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DB2C40E4-C41F-41A1-8FF2-9805D336D56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D637000-B228-47C6-A805-978A518D22A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5" name="テキスト ボックス 784">
          <a:extLst>
            <a:ext uri="{FF2B5EF4-FFF2-40B4-BE49-F238E27FC236}">
              <a16:creationId xmlns:a16="http://schemas.microsoft.com/office/drawing/2014/main" id="{53663B7F-045E-410E-AE32-A0997429682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FF7D9F4D-57E3-4D14-AD3B-19E301756F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a:extLst>
            <a:ext uri="{FF2B5EF4-FFF2-40B4-BE49-F238E27FC236}">
              <a16:creationId xmlns:a16="http://schemas.microsoft.com/office/drawing/2014/main" id="{3BE705CF-5214-4C19-B675-BC1B818288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88" name="直線コネクタ 787">
          <a:extLst>
            <a:ext uri="{FF2B5EF4-FFF2-40B4-BE49-F238E27FC236}">
              <a16:creationId xmlns:a16="http://schemas.microsoft.com/office/drawing/2014/main" id="{714DEB2F-0409-4AB3-993C-80368C274146}"/>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89" name="【庁舎】&#10;有形固定資産減価償却率最小値テキスト">
          <a:extLst>
            <a:ext uri="{FF2B5EF4-FFF2-40B4-BE49-F238E27FC236}">
              <a16:creationId xmlns:a16="http://schemas.microsoft.com/office/drawing/2014/main" id="{5E4317EA-71C3-478D-93F5-D9BBD7B71A89}"/>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90" name="直線コネクタ 789">
          <a:extLst>
            <a:ext uri="{FF2B5EF4-FFF2-40B4-BE49-F238E27FC236}">
              <a16:creationId xmlns:a16="http://schemas.microsoft.com/office/drawing/2014/main" id="{F057EBE0-8ADD-44F0-AB79-8E1E643CCAD1}"/>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91" name="【庁舎】&#10;有形固定資産減価償却率最大値テキスト">
          <a:extLst>
            <a:ext uri="{FF2B5EF4-FFF2-40B4-BE49-F238E27FC236}">
              <a16:creationId xmlns:a16="http://schemas.microsoft.com/office/drawing/2014/main" id="{2783D50A-AC2B-4709-8209-D7EDC58A587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92" name="直線コネクタ 791">
          <a:extLst>
            <a:ext uri="{FF2B5EF4-FFF2-40B4-BE49-F238E27FC236}">
              <a16:creationId xmlns:a16="http://schemas.microsoft.com/office/drawing/2014/main" id="{EFB65915-C48A-458A-BA30-F2C6CE030C18}"/>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93" name="【庁舎】&#10;有形固定資産減価償却率平均値テキスト">
          <a:extLst>
            <a:ext uri="{FF2B5EF4-FFF2-40B4-BE49-F238E27FC236}">
              <a16:creationId xmlns:a16="http://schemas.microsoft.com/office/drawing/2014/main" id="{938C285C-18B3-496F-A3DF-7FB14FC0185E}"/>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94" name="フローチャート: 判断 793">
          <a:extLst>
            <a:ext uri="{FF2B5EF4-FFF2-40B4-BE49-F238E27FC236}">
              <a16:creationId xmlns:a16="http://schemas.microsoft.com/office/drawing/2014/main" id="{E1409839-191A-43B7-ADE6-A69FF8909AB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95" name="フローチャート: 判断 794">
          <a:extLst>
            <a:ext uri="{FF2B5EF4-FFF2-40B4-BE49-F238E27FC236}">
              <a16:creationId xmlns:a16="http://schemas.microsoft.com/office/drawing/2014/main" id="{D0C4ABEF-5A9C-4CF8-A483-0340F55D350B}"/>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96" name="フローチャート: 判断 795">
          <a:extLst>
            <a:ext uri="{FF2B5EF4-FFF2-40B4-BE49-F238E27FC236}">
              <a16:creationId xmlns:a16="http://schemas.microsoft.com/office/drawing/2014/main" id="{DDE37A01-2CFD-48EE-A861-C35471A8DD87}"/>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97" name="フローチャート: 判断 796">
          <a:extLst>
            <a:ext uri="{FF2B5EF4-FFF2-40B4-BE49-F238E27FC236}">
              <a16:creationId xmlns:a16="http://schemas.microsoft.com/office/drawing/2014/main" id="{CAD864D1-A56E-4989-AD83-BB793FF0902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98" name="フローチャート: 判断 797">
          <a:extLst>
            <a:ext uri="{FF2B5EF4-FFF2-40B4-BE49-F238E27FC236}">
              <a16:creationId xmlns:a16="http://schemas.microsoft.com/office/drawing/2014/main" id="{2322151B-2996-488B-A57B-4A3E4C4366E5}"/>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125A872-5840-487D-B82B-6DEB8AC90D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3AA77065-6F94-4359-AA22-F251824A69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7F4C68B-27B3-4654-B246-B222F75C7E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2F486FC1-D7F4-4A0E-B364-D409731F02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E5EE3634-EE6D-4111-B8AF-2EE999C8D3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142966</xdr:rowOff>
    </xdr:from>
    <xdr:to>
      <xdr:col>85</xdr:col>
      <xdr:colOff>177800</xdr:colOff>
      <xdr:row>107</xdr:row>
      <xdr:rowOff>73116</xdr:rowOff>
    </xdr:to>
    <xdr:sp macro="" textlink="">
      <xdr:nvSpPr>
        <xdr:cNvPr id="804" name="楕円 803">
          <a:extLst>
            <a:ext uri="{FF2B5EF4-FFF2-40B4-BE49-F238E27FC236}">
              <a16:creationId xmlns:a16="http://schemas.microsoft.com/office/drawing/2014/main" id="{7590783A-ED3A-4D20-BADD-09772119B289}"/>
            </a:ext>
          </a:extLst>
        </xdr:cNvPr>
        <xdr:cNvSpPr/>
      </xdr:nvSpPr>
      <xdr:spPr>
        <a:xfrm>
          <a:off x="16268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121393</xdr:rowOff>
    </xdr:from>
    <xdr:ext cx="405111" cy="259045"/>
    <xdr:sp macro="" textlink="">
      <xdr:nvSpPr>
        <xdr:cNvPr id="805" name="【庁舎】&#10;有形固定資産減価償却率該当値テキスト">
          <a:extLst>
            <a:ext uri="{FF2B5EF4-FFF2-40B4-BE49-F238E27FC236}">
              <a16:creationId xmlns:a16="http://schemas.microsoft.com/office/drawing/2014/main" id="{3FC0E7F3-CA9D-4D96-A2C1-DE1237A39690}"/>
            </a:ext>
          </a:extLst>
        </xdr:cNvPr>
        <xdr:cNvSpPr txBox="1"/>
      </xdr:nvSpPr>
      <xdr:spPr>
        <a:xfrm>
          <a:off x="16357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806" name="楕円 805">
          <a:extLst>
            <a:ext uri="{FF2B5EF4-FFF2-40B4-BE49-F238E27FC236}">
              <a16:creationId xmlns:a16="http://schemas.microsoft.com/office/drawing/2014/main" id="{A2EC2BA7-7505-4FDF-995B-5CE2739E0FDD}"/>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22316</xdr:rowOff>
    </xdr:to>
    <xdr:cxnSp macro="">
      <xdr:nvCxnSpPr>
        <xdr:cNvPr id="807" name="直線コネクタ 806">
          <a:extLst>
            <a:ext uri="{FF2B5EF4-FFF2-40B4-BE49-F238E27FC236}">
              <a16:creationId xmlns:a16="http://schemas.microsoft.com/office/drawing/2014/main" id="{07134BBB-68BC-419B-805B-957299F4CBDA}"/>
            </a:ext>
          </a:extLst>
        </xdr:cNvPr>
        <xdr:cNvCxnSpPr/>
      </xdr:nvCxnSpPr>
      <xdr:spPr>
        <a:xfrm>
          <a:off x="15481300" y="183348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110308</xdr:rowOff>
    </xdr:from>
    <xdr:to>
      <xdr:col>76</xdr:col>
      <xdr:colOff>165100</xdr:colOff>
      <xdr:row>107</xdr:row>
      <xdr:rowOff>40458</xdr:rowOff>
    </xdr:to>
    <xdr:sp macro="" textlink="">
      <xdr:nvSpPr>
        <xdr:cNvPr id="808" name="楕円 807">
          <a:extLst>
            <a:ext uri="{FF2B5EF4-FFF2-40B4-BE49-F238E27FC236}">
              <a16:creationId xmlns:a16="http://schemas.microsoft.com/office/drawing/2014/main" id="{26447DF2-430D-48C4-98E8-F87D13353570}"/>
            </a:ext>
          </a:extLst>
        </xdr:cNvPr>
        <xdr:cNvSpPr/>
      </xdr:nvSpPr>
      <xdr:spPr>
        <a:xfrm>
          <a:off x="14541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161108</xdr:rowOff>
    </xdr:from>
    <xdr:to>
      <xdr:col>81</xdr:col>
      <xdr:colOff>50800</xdr:colOff>
      <xdr:row>106</xdr:row>
      <xdr:rowOff>161108</xdr:rowOff>
    </xdr:to>
    <xdr:cxnSp macro="">
      <xdr:nvCxnSpPr>
        <xdr:cNvPr id="809" name="直線コネクタ 808">
          <a:extLst>
            <a:ext uri="{FF2B5EF4-FFF2-40B4-BE49-F238E27FC236}">
              <a16:creationId xmlns:a16="http://schemas.microsoft.com/office/drawing/2014/main" id="{3AFB04D1-C7CE-489A-929F-94466C38A65B}"/>
            </a:ext>
          </a:extLst>
        </xdr:cNvPr>
        <xdr:cNvCxnSpPr/>
      </xdr:nvCxnSpPr>
      <xdr:spPr>
        <a:xfrm>
          <a:off x="14592300" y="1833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10" name="楕円 809">
          <a:extLst>
            <a:ext uri="{FF2B5EF4-FFF2-40B4-BE49-F238E27FC236}">
              <a16:creationId xmlns:a16="http://schemas.microsoft.com/office/drawing/2014/main" id="{5C70D3B1-F0AC-49A5-A30E-3729E21F2325}"/>
            </a:ext>
          </a:extLst>
        </xdr:cNvPr>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161108</xdr:rowOff>
    </xdr:to>
    <xdr:cxnSp macro="">
      <xdr:nvCxnSpPr>
        <xdr:cNvPr id="811" name="直線コネクタ 810">
          <a:extLst>
            <a:ext uri="{FF2B5EF4-FFF2-40B4-BE49-F238E27FC236}">
              <a16:creationId xmlns:a16="http://schemas.microsoft.com/office/drawing/2014/main" id="{5C950B47-6A51-4314-90DD-2F894D4CB564}"/>
            </a:ext>
          </a:extLst>
        </xdr:cNvPr>
        <xdr:cNvCxnSpPr/>
      </xdr:nvCxnSpPr>
      <xdr:spPr>
        <a:xfrm>
          <a:off x="13703300" y="182694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12" name="n_1aveValue【庁舎】&#10;有形固定資産減価償却率">
          <a:extLst>
            <a:ext uri="{FF2B5EF4-FFF2-40B4-BE49-F238E27FC236}">
              <a16:creationId xmlns:a16="http://schemas.microsoft.com/office/drawing/2014/main" id="{3F64CF0C-28E2-4BA8-88AB-48A9BE4DAB53}"/>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813" name="n_2aveValue【庁舎】&#10;有形固定資産減価償却率">
          <a:extLst>
            <a:ext uri="{FF2B5EF4-FFF2-40B4-BE49-F238E27FC236}">
              <a16:creationId xmlns:a16="http://schemas.microsoft.com/office/drawing/2014/main" id="{78170E24-E4AB-49B7-B350-A67685025C8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14" name="n_3aveValue【庁舎】&#10;有形固定資産減価償却率">
          <a:extLst>
            <a:ext uri="{FF2B5EF4-FFF2-40B4-BE49-F238E27FC236}">
              <a16:creationId xmlns:a16="http://schemas.microsoft.com/office/drawing/2014/main" id="{890F21FB-88CA-4E37-8CFD-65A22AB00957}"/>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815" name="n_4aveValue【庁舎】&#10;有形固定資産減価償却率">
          <a:extLst>
            <a:ext uri="{FF2B5EF4-FFF2-40B4-BE49-F238E27FC236}">
              <a16:creationId xmlns:a16="http://schemas.microsoft.com/office/drawing/2014/main" id="{90D4A068-15D6-42B2-A76B-C1C308B61FA1}"/>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816" name="n_1mainValue【庁舎】&#10;有形固定資産減価償却率">
          <a:extLst>
            <a:ext uri="{FF2B5EF4-FFF2-40B4-BE49-F238E27FC236}">
              <a16:creationId xmlns:a16="http://schemas.microsoft.com/office/drawing/2014/main" id="{6AFD7C57-FB66-456A-92E8-C78D54092282}"/>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31585</xdr:rowOff>
    </xdr:from>
    <xdr:ext cx="405111" cy="259045"/>
    <xdr:sp macro="" textlink="">
      <xdr:nvSpPr>
        <xdr:cNvPr id="817" name="n_2mainValue【庁舎】&#10;有形固定資産減価償却率">
          <a:extLst>
            <a:ext uri="{FF2B5EF4-FFF2-40B4-BE49-F238E27FC236}">
              <a16:creationId xmlns:a16="http://schemas.microsoft.com/office/drawing/2014/main" id="{930C6DCE-B8BC-4A13-9716-236E6F48738A}"/>
            </a:ext>
          </a:extLst>
        </xdr:cNvPr>
        <xdr:cNvSpPr txBox="1"/>
      </xdr:nvSpPr>
      <xdr:spPr>
        <a:xfrm>
          <a:off x="14389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18" name="n_3mainValue【庁舎】&#10;有形固定資産減価償却率">
          <a:extLst>
            <a:ext uri="{FF2B5EF4-FFF2-40B4-BE49-F238E27FC236}">
              <a16:creationId xmlns:a16="http://schemas.microsoft.com/office/drawing/2014/main" id="{00E19441-3ED0-4949-B3B0-B7EDC90C32D7}"/>
            </a:ext>
          </a:extLst>
        </xdr:cNvPr>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D2FED012-86E3-49C6-A05F-5152B99258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2043AC37-1CB3-4FC6-8ED7-24E32BE4A0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5F6CE81F-0736-4B8C-98C4-18C8C0BF99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6A7EA4FC-A47C-4FAF-961A-5A91A2298B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C268FC67-7E48-43DE-9732-06F7537703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CEC150DF-5721-44CA-AA9C-0D4DA81BE6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46D3DE72-DC86-4275-9AAE-2FBD35A28B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940AAA23-750F-4AE0-8A14-5B0D25F7F9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1AFA28B8-ED8B-4109-B3EC-05AEF036D8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55D2763C-CB07-40E5-9DDA-2FB390DA90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9" name="直線コネクタ 828">
          <a:extLst>
            <a:ext uri="{FF2B5EF4-FFF2-40B4-BE49-F238E27FC236}">
              <a16:creationId xmlns:a16="http://schemas.microsoft.com/office/drawing/2014/main" id="{3D754518-6FD0-4D80-963D-54C7E60E6D2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AF38CB51-5732-4A02-8E55-47D70B0EADB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1" name="直線コネクタ 830">
          <a:extLst>
            <a:ext uri="{FF2B5EF4-FFF2-40B4-BE49-F238E27FC236}">
              <a16:creationId xmlns:a16="http://schemas.microsoft.com/office/drawing/2014/main" id="{EE40C3FA-CAD6-496C-9D59-AA95CEFCAC7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2" name="テキスト ボックス 831">
          <a:extLst>
            <a:ext uri="{FF2B5EF4-FFF2-40B4-BE49-F238E27FC236}">
              <a16:creationId xmlns:a16="http://schemas.microsoft.com/office/drawing/2014/main" id="{FA2CD084-4B45-4943-917A-40FD63CB501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3" name="直線コネクタ 832">
          <a:extLst>
            <a:ext uri="{FF2B5EF4-FFF2-40B4-BE49-F238E27FC236}">
              <a16:creationId xmlns:a16="http://schemas.microsoft.com/office/drawing/2014/main" id="{EB0E9D7E-F704-45D0-8DF8-6F455BCF63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4" name="テキスト ボックス 833">
          <a:extLst>
            <a:ext uri="{FF2B5EF4-FFF2-40B4-BE49-F238E27FC236}">
              <a16:creationId xmlns:a16="http://schemas.microsoft.com/office/drawing/2014/main" id="{8C0D5825-6E83-496E-B9A7-08296AC4FE5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5" name="直線コネクタ 834">
          <a:extLst>
            <a:ext uri="{FF2B5EF4-FFF2-40B4-BE49-F238E27FC236}">
              <a16:creationId xmlns:a16="http://schemas.microsoft.com/office/drawing/2014/main" id="{0F59F19A-5992-4179-8BDC-4EFAE125C27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6" name="テキスト ボックス 835">
          <a:extLst>
            <a:ext uri="{FF2B5EF4-FFF2-40B4-BE49-F238E27FC236}">
              <a16:creationId xmlns:a16="http://schemas.microsoft.com/office/drawing/2014/main" id="{93D26847-248D-44C7-B3D3-086D9473E18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7" name="直線コネクタ 836">
          <a:extLst>
            <a:ext uri="{FF2B5EF4-FFF2-40B4-BE49-F238E27FC236}">
              <a16:creationId xmlns:a16="http://schemas.microsoft.com/office/drawing/2014/main" id="{3FC714D0-AFBB-4491-BD71-463F3AC7FE4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8" name="テキスト ボックス 837">
          <a:extLst>
            <a:ext uri="{FF2B5EF4-FFF2-40B4-BE49-F238E27FC236}">
              <a16:creationId xmlns:a16="http://schemas.microsoft.com/office/drawing/2014/main" id="{7914E066-6D91-4305-A0A2-9FCE99EB3C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9" name="直線コネクタ 838">
          <a:extLst>
            <a:ext uri="{FF2B5EF4-FFF2-40B4-BE49-F238E27FC236}">
              <a16:creationId xmlns:a16="http://schemas.microsoft.com/office/drawing/2014/main" id="{02FC2F5F-202E-4B16-A05A-AD36B575A43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0" name="テキスト ボックス 839">
          <a:extLst>
            <a:ext uri="{FF2B5EF4-FFF2-40B4-BE49-F238E27FC236}">
              <a16:creationId xmlns:a16="http://schemas.microsoft.com/office/drawing/2014/main" id="{46C4620D-9FBA-4C2C-9959-947F4729A5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a:extLst>
            <a:ext uri="{FF2B5EF4-FFF2-40B4-BE49-F238E27FC236}">
              <a16:creationId xmlns:a16="http://schemas.microsoft.com/office/drawing/2014/main" id="{004B5145-B1D5-4203-80D9-18303CBDAF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a:extLst>
            <a:ext uri="{FF2B5EF4-FFF2-40B4-BE49-F238E27FC236}">
              <a16:creationId xmlns:a16="http://schemas.microsoft.com/office/drawing/2014/main" id="{DD4B2AB5-3081-48C4-8A66-4D58DFDEB62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a:extLst>
            <a:ext uri="{FF2B5EF4-FFF2-40B4-BE49-F238E27FC236}">
              <a16:creationId xmlns:a16="http://schemas.microsoft.com/office/drawing/2014/main" id="{37A50726-EAAB-4EAA-B34F-BFF02A8F1D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44" name="直線コネクタ 843">
          <a:extLst>
            <a:ext uri="{FF2B5EF4-FFF2-40B4-BE49-F238E27FC236}">
              <a16:creationId xmlns:a16="http://schemas.microsoft.com/office/drawing/2014/main" id="{E9123EB0-29D9-462B-B980-28FBCBBFA274}"/>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45" name="【庁舎】&#10;一人当たり面積最小値テキスト">
          <a:extLst>
            <a:ext uri="{FF2B5EF4-FFF2-40B4-BE49-F238E27FC236}">
              <a16:creationId xmlns:a16="http://schemas.microsoft.com/office/drawing/2014/main" id="{063D595D-AAD7-408F-B8D7-BCBC91150669}"/>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46" name="直線コネクタ 845">
          <a:extLst>
            <a:ext uri="{FF2B5EF4-FFF2-40B4-BE49-F238E27FC236}">
              <a16:creationId xmlns:a16="http://schemas.microsoft.com/office/drawing/2014/main" id="{181AC2AA-7744-49B8-BB85-D4757B76B1E6}"/>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47" name="【庁舎】&#10;一人当たり面積最大値テキスト">
          <a:extLst>
            <a:ext uri="{FF2B5EF4-FFF2-40B4-BE49-F238E27FC236}">
              <a16:creationId xmlns:a16="http://schemas.microsoft.com/office/drawing/2014/main" id="{AC31D4F1-3AA5-46F9-B892-E9408A1E6C6D}"/>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48" name="直線コネクタ 847">
          <a:extLst>
            <a:ext uri="{FF2B5EF4-FFF2-40B4-BE49-F238E27FC236}">
              <a16:creationId xmlns:a16="http://schemas.microsoft.com/office/drawing/2014/main" id="{A3B0FD02-47A8-4A62-B778-C8D934B1602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49" name="【庁舎】&#10;一人当たり面積平均値テキスト">
          <a:extLst>
            <a:ext uri="{FF2B5EF4-FFF2-40B4-BE49-F238E27FC236}">
              <a16:creationId xmlns:a16="http://schemas.microsoft.com/office/drawing/2014/main" id="{19C2DD00-8272-459E-BB8B-2FD499D0482B}"/>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50" name="フローチャート: 判断 849">
          <a:extLst>
            <a:ext uri="{FF2B5EF4-FFF2-40B4-BE49-F238E27FC236}">
              <a16:creationId xmlns:a16="http://schemas.microsoft.com/office/drawing/2014/main" id="{F6F5616B-9540-4441-8452-3AAB2734CB34}"/>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51" name="フローチャート: 判断 850">
          <a:extLst>
            <a:ext uri="{FF2B5EF4-FFF2-40B4-BE49-F238E27FC236}">
              <a16:creationId xmlns:a16="http://schemas.microsoft.com/office/drawing/2014/main" id="{F21095C0-D4D1-4EEC-9D25-3619426C74D6}"/>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52" name="フローチャート: 判断 851">
          <a:extLst>
            <a:ext uri="{FF2B5EF4-FFF2-40B4-BE49-F238E27FC236}">
              <a16:creationId xmlns:a16="http://schemas.microsoft.com/office/drawing/2014/main" id="{607AAEC1-7995-4EF7-89C1-A8992764B3E1}"/>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53" name="フローチャート: 判断 852">
          <a:extLst>
            <a:ext uri="{FF2B5EF4-FFF2-40B4-BE49-F238E27FC236}">
              <a16:creationId xmlns:a16="http://schemas.microsoft.com/office/drawing/2014/main" id="{7C9D1CA5-9744-4BBB-8C15-F1128CFB5F5A}"/>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54" name="フローチャート: 判断 853">
          <a:extLst>
            <a:ext uri="{FF2B5EF4-FFF2-40B4-BE49-F238E27FC236}">
              <a16:creationId xmlns:a16="http://schemas.microsoft.com/office/drawing/2014/main" id="{D090246F-708B-4B25-9D2F-D3AC3555E0D9}"/>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9903168A-D208-4519-851A-D7346DFA4F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F793B270-4EE0-4185-A4C6-B656B9BAE8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708273B7-F748-4BF7-AA13-22103C6B7F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AF4F28B0-EFDD-44BC-A248-4703F01AAE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1BD329B8-502E-4492-98EF-6AFE728074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22134</xdr:rowOff>
    </xdr:from>
    <xdr:to>
      <xdr:col>116</xdr:col>
      <xdr:colOff>114300</xdr:colOff>
      <xdr:row>104</xdr:row>
      <xdr:rowOff>123734</xdr:rowOff>
    </xdr:to>
    <xdr:sp macro="" textlink="">
      <xdr:nvSpPr>
        <xdr:cNvPr id="860" name="楕円 859">
          <a:extLst>
            <a:ext uri="{FF2B5EF4-FFF2-40B4-BE49-F238E27FC236}">
              <a16:creationId xmlns:a16="http://schemas.microsoft.com/office/drawing/2014/main" id="{C3D40A6D-B4F1-4AB0-80FA-E8616977608B}"/>
            </a:ext>
          </a:extLst>
        </xdr:cNvPr>
        <xdr:cNvSpPr/>
      </xdr:nvSpPr>
      <xdr:spPr>
        <a:xfrm>
          <a:off x="22110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45011</xdr:rowOff>
    </xdr:from>
    <xdr:ext cx="469744" cy="259045"/>
    <xdr:sp macro="" textlink="">
      <xdr:nvSpPr>
        <xdr:cNvPr id="861" name="【庁舎】&#10;一人当たり面積該当値テキスト">
          <a:extLst>
            <a:ext uri="{FF2B5EF4-FFF2-40B4-BE49-F238E27FC236}">
              <a16:creationId xmlns:a16="http://schemas.microsoft.com/office/drawing/2014/main" id="{6FA841CA-1D1E-4B5D-AB63-32134EB302ED}"/>
            </a:ext>
          </a:extLst>
        </xdr:cNvPr>
        <xdr:cNvSpPr txBox="1"/>
      </xdr:nvSpPr>
      <xdr:spPr>
        <a:xfrm>
          <a:off x="22199600" y="1770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118473</xdr:rowOff>
    </xdr:from>
    <xdr:to>
      <xdr:col>112</xdr:col>
      <xdr:colOff>38100</xdr:colOff>
      <xdr:row>105</xdr:row>
      <xdr:rowOff>48623</xdr:rowOff>
    </xdr:to>
    <xdr:sp macro="" textlink="">
      <xdr:nvSpPr>
        <xdr:cNvPr id="862" name="楕円 861">
          <a:extLst>
            <a:ext uri="{FF2B5EF4-FFF2-40B4-BE49-F238E27FC236}">
              <a16:creationId xmlns:a16="http://schemas.microsoft.com/office/drawing/2014/main" id="{C3AF28E5-153C-4658-990D-39CC13E56A13}"/>
            </a:ext>
          </a:extLst>
        </xdr:cNvPr>
        <xdr:cNvSpPr/>
      </xdr:nvSpPr>
      <xdr:spPr>
        <a:xfrm>
          <a:off x="2127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72934</xdr:rowOff>
    </xdr:from>
    <xdr:to>
      <xdr:col>116</xdr:col>
      <xdr:colOff>63500</xdr:colOff>
      <xdr:row>104</xdr:row>
      <xdr:rowOff>169273</xdr:rowOff>
    </xdr:to>
    <xdr:cxnSp macro="">
      <xdr:nvCxnSpPr>
        <xdr:cNvPr id="863" name="直線コネクタ 862">
          <a:extLst>
            <a:ext uri="{FF2B5EF4-FFF2-40B4-BE49-F238E27FC236}">
              <a16:creationId xmlns:a16="http://schemas.microsoft.com/office/drawing/2014/main" id="{C6C074FE-1997-4DAF-84A4-DFC33F8A51E4}"/>
            </a:ext>
          </a:extLst>
        </xdr:cNvPr>
        <xdr:cNvCxnSpPr/>
      </xdr:nvCxnSpPr>
      <xdr:spPr>
        <a:xfrm flipV="1">
          <a:off x="21323300" y="1790373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64" name="楕円 863">
          <a:extLst>
            <a:ext uri="{FF2B5EF4-FFF2-40B4-BE49-F238E27FC236}">
              <a16:creationId xmlns:a16="http://schemas.microsoft.com/office/drawing/2014/main" id="{97733ABC-76DF-4F7A-A9FC-0A54B897BB29}"/>
            </a:ext>
          </a:extLst>
        </xdr:cNvPr>
        <xdr:cNvSpPr/>
      </xdr:nvSpPr>
      <xdr:spPr>
        <a:xfrm>
          <a:off x="2038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169273</xdr:rowOff>
    </xdr:from>
    <xdr:to>
      <xdr:col>111</xdr:col>
      <xdr:colOff>177800</xdr:colOff>
      <xdr:row>105</xdr:row>
      <xdr:rowOff>9252</xdr:rowOff>
    </xdr:to>
    <xdr:cxnSp macro="">
      <xdr:nvCxnSpPr>
        <xdr:cNvPr id="865" name="直線コネクタ 864">
          <a:extLst>
            <a:ext uri="{FF2B5EF4-FFF2-40B4-BE49-F238E27FC236}">
              <a16:creationId xmlns:a16="http://schemas.microsoft.com/office/drawing/2014/main" id="{55A61E07-3A67-4751-AA5E-C2047E1C968E}"/>
            </a:ext>
          </a:extLst>
        </xdr:cNvPr>
        <xdr:cNvCxnSpPr/>
      </xdr:nvCxnSpPr>
      <xdr:spPr>
        <a:xfrm flipV="1">
          <a:off x="20434300" y="180000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64588</xdr:rowOff>
    </xdr:from>
    <xdr:to>
      <xdr:col>102</xdr:col>
      <xdr:colOff>165100</xdr:colOff>
      <xdr:row>104</xdr:row>
      <xdr:rowOff>166188</xdr:rowOff>
    </xdr:to>
    <xdr:sp macro="" textlink="">
      <xdr:nvSpPr>
        <xdr:cNvPr id="866" name="楕円 865">
          <a:extLst>
            <a:ext uri="{FF2B5EF4-FFF2-40B4-BE49-F238E27FC236}">
              <a16:creationId xmlns:a16="http://schemas.microsoft.com/office/drawing/2014/main" id="{5C12ED49-CC52-4A4E-9915-72549AC87441}"/>
            </a:ext>
          </a:extLst>
        </xdr:cNvPr>
        <xdr:cNvSpPr/>
      </xdr:nvSpPr>
      <xdr:spPr>
        <a:xfrm>
          <a:off x="19494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115388</xdr:rowOff>
    </xdr:from>
    <xdr:to>
      <xdr:col>107</xdr:col>
      <xdr:colOff>50800</xdr:colOff>
      <xdr:row>105</xdr:row>
      <xdr:rowOff>9252</xdr:rowOff>
    </xdr:to>
    <xdr:cxnSp macro="">
      <xdr:nvCxnSpPr>
        <xdr:cNvPr id="867" name="直線コネクタ 866">
          <a:extLst>
            <a:ext uri="{FF2B5EF4-FFF2-40B4-BE49-F238E27FC236}">
              <a16:creationId xmlns:a16="http://schemas.microsoft.com/office/drawing/2014/main" id="{C9ED669E-C78E-4695-8418-95E4181434C1}"/>
            </a:ext>
          </a:extLst>
        </xdr:cNvPr>
        <xdr:cNvCxnSpPr/>
      </xdr:nvCxnSpPr>
      <xdr:spPr>
        <a:xfrm>
          <a:off x="19545300" y="179461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68" name="n_1aveValue【庁舎】&#10;一人当たり面積">
          <a:extLst>
            <a:ext uri="{FF2B5EF4-FFF2-40B4-BE49-F238E27FC236}">
              <a16:creationId xmlns:a16="http://schemas.microsoft.com/office/drawing/2014/main" id="{784E85C8-2917-4B7B-A50A-64D5DB100219}"/>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69" name="n_2aveValue【庁舎】&#10;一人当たり面積">
          <a:extLst>
            <a:ext uri="{FF2B5EF4-FFF2-40B4-BE49-F238E27FC236}">
              <a16:creationId xmlns:a16="http://schemas.microsoft.com/office/drawing/2014/main" id="{3F7FE7FE-E0D4-4BFE-B468-4C94A66BB9BB}"/>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70" name="n_3aveValue【庁舎】&#10;一人当たり面積">
          <a:extLst>
            <a:ext uri="{FF2B5EF4-FFF2-40B4-BE49-F238E27FC236}">
              <a16:creationId xmlns:a16="http://schemas.microsoft.com/office/drawing/2014/main" id="{B60BAAFC-ADBF-48D4-B4E5-6A6F2CC14322}"/>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71" name="n_4aveValue【庁舎】&#10;一人当たり面積">
          <a:extLst>
            <a:ext uri="{FF2B5EF4-FFF2-40B4-BE49-F238E27FC236}">
              <a16:creationId xmlns:a16="http://schemas.microsoft.com/office/drawing/2014/main" id="{BA4D3B13-4F25-461C-8001-C28025FF2951}"/>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65150</xdr:rowOff>
    </xdr:from>
    <xdr:ext cx="469744" cy="259045"/>
    <xdr:sp macro="" textlink="">
      <xdr:nvSpPr>
        <xdr:cNvPr id="872" name="n_1mainValue【庁舎】&#10;一人当たり面積">
          <a:extLst>
            <a:ext uri="{FF2B5EF4-FFF2-40B4-BE49-F238E27FC236}">
              <a16:creationId xmlns:a16="http://schemas.microsoft.com/office/drawing/2014/main" id="{19842F01-5E46-45DD-826F-C16988528C20}"/>
            </a:ext>
          </a:extLst>
        </xdr:cNvPr>
        <xdr:cNvSpPr txBox="1"/>
      </xdr:nvSpPr>
      <xdr:spPr>
        <a:xfrm>
          <a:off x="21075727" y="177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73" name="n_2mainValue【庁舎】&#10;一人当たり面積">
          <a:extLst>
            <a:ext uri="{FF2B5EF4-FFF2-40B4-BE49-F238E27FC236}">
              <a16:creationId xmlns:a16="http://schemas.microsoft.com/office/drawing/2014/main" id="{7B6F1690-F42E-45A4-AC1D-85FFB558CF5C}"/>
            </a:ext>
          </a:extLst>
        </xdr:cNvPr>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11265</xdr:rowOff>
    </xdr:from>
    <xdr:ext cx="469744" cy="259045"/>
    <xdr:sp macro="" textlink="">
      <xdr:nvSpPr>
        <xdr:cNvPr id="874" name="n_3mainValue【庁舎】&#10;一人当たり面積">
          <a:extLst>
            <a:ext uri="{FF2B5EF4-FFF2-40B4-BE49-F238E27FC236}">
              <a16:creationId xmlns:a16="http://schemas.microsoft.com/office/drawing/2014/main" id="{CA5D3A21-0F5C-4169-A65B-9A17E49DBAFD}"/>
            </a:ext>
          </a:extLst>
        </xdr:cNvPr>
        <xdr:cNvSpPr txBox="1"/>
      </xdr:nvSpPr>
      <xdr:spPr>
        <a:xfrm>
          <a:off x="193104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a:extLst>
            <a:ext uri="{FF2B5EF4-FFF2-40B4-BE49-F238E27FC236}">
              <a16:creationId xmlns:a16="http://schemas.microsoft.com/office/drawing/2014/main" id="{23962217-C45A-40B4-AA49-559480C30F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a:extLst>
            <a:ext uri="{FF2B5EF4-FFF2-40B4-BE49-F238E27FC236}">
              <a16:creationId xmlns:a16="http://schemas.microsoft.com/office/drawing/2014/main" id="{67C512D1-3F40-4B80-87D5-4900C1ADD8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a:extLst>
            <a:ext uri="{FF2B5EF4-FFF2-40B4-BE49-F238E27FC236}">
              <a16:creationId xmlns:a16="http://schemas.microsoft.com/office/drawing/2014/main" id="{8ABE3259-6201-484E-B8E4-B87093E2E2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類似団体と比較して特に有形固定資産減価償却率が高くなっている施設は、一般廃棄物処理施設、体育館・プール、保健センター、庁舎であり、特に低くなっている施設は、消防施設である。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 有形固定資産償却率が高くなっているが、、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可燃物焼却施設</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について現在他市町と共同で一部事務組合を設立し、</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年度の供用開始を予定しているため、今後は減少していくものと思われる。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体育施設については、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G</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海洋センターについて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年度で大規模改修を実施しているため有形固定資産償却率は、今後減少するものと考えている。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人口減少や少子高齢化、町税収入の伸び悩みなどの要因から、自主財源に乏しい状況が続き、類似団体平均、全国平均、県平均を下回っている状況は変わっていない。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収入面での見通しは大きな向上は見込めず、今後は、現在推進している若狭町行財政改革プランに基づき、「歳入に見合った歳出」を念頭に歳出削減に努めていく。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限られた財源のなかで、「定住促進」と「住民自治」を推進するために、施策の重点と行政運営の効率化を更に進め、財政の健全化を図る。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43</xdr:row>
      <xdr:rowOff>165629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町税及びその他の経常一般財源が増加したが、物件費・補助費・その他の経常支出も増加したことから前年度比２．１％上昇している。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を取り巻く経済状況は依然として厳しく、安易な収入増加は見込みにくいことから、経常的経費の削減に向けて、事務事業等の精査による物件費や補助費の削減、適正な定員管理による人件費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このほか、事業費の大きいハード事業に関しては、財政状況を鑑みながら、計画的な展開を図るとともに、実質公債費比率推移も見据えた計画的な地方債の発行に努める。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128088</xdr:rowOff>
    </xdr:from>
    <xdr:to>
      <xdr:col>23</xdr:col>
      <xdr:colOff>133350</xdr:colOff>
      <xdr:row>64</xdr:row>
      <xdr:rowOff>22134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929438"/>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63</xdr:row>
      <xdr:rowOff>159113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294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64</xdr:row>
      <xdr:rowOff>104866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96046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64</xdr:row>
      <xdr:rowOff>104866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0875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142784</xdr:rowOff>
    </xdr:from>
    <xdr:to>
      <xdr:col>23</xdr:col>
      <xdr:colOff>184150</xdr:colOff>
      <xdr:row>64</xdr:row>
      <xdr:rowOff>72934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114861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77288</xdr:rowOff>
    </xdr:from>
    <xdr:to>
      <xdr:col>19</xdr:col>
      <xdr:colOff>184150</xdr:colOff>
      <xdr:row>64</xdr:row>
      <xdr:rowOff>7438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17615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4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に占める割合は類似団体を下回っているものの、人口に対する職員数の割合が類似団体と比較して高いことや、分庁方式による庁舎運営、出先機関に係る物件費は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職員数、総人件費については、計画的な定員管理を着実に実行していくことにより抑制していく。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今後は、庁舎の在り方や施設の統廃合・民営化を検討し、効率的かつ効果的な行政運営に努める。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140857</xdr:rowOff>
    </xdr:from>
    <xdr:to>
      <xdr:col>23</xdr:col>
      <xdr:colOff>133350</xdr:colOff>
      <xdr:row>85</xdr:row>
      <xdr:rowOff>18543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542657"/>
          <a:ext cx="8382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124191</xdr:rowOff>
    </xdr:from>
    <xdr:to>
      <xdr:col>19</xdr:col>
      <xdr:colOff>133350</xdr:colOff>
      <xdr:row>84</xdr:row>
      <xdr:rowOff>140857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525991"/>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124191</xdr:rowOff>
    </xdr:from>
    <xdr:to>
      <xdr:col>15</xdr:col>
      <xdr:colOff>82550</xdr:colOff>
      <xdr:row>85</xdr:row>
      <xdr:rowOff>41884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525991"/>
          <a:ext cx="889000" cy="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136947</xdr:rowOff>
    </xdr:from>
    <xdr:to>
      <xdr:col>11</xdr:col>
      <xdr:colOff>31750</xdr:colOff>
      <xdr:row>85</xdr:row>
      <xdr:rowOff>41884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538747"/>
          <a:ext cx="889000" cy="7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139193</xdr:rowOff>
    </xdr:from>
    <xdr:to>
      <xdr:col>23</xdr:col>
      <xdr:colOff>184150</xdr:colOff>
      <xdr:row>85</xdr:row>
      <xdr:rowOff>69343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5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111270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90057</xdr:rowOff>
    </xdr:from>
    <xdr:to>
      <xdr:col>19</xdr:col>
      <xdr:colOff>184150</xdr:colOff>
      <xdr:row>85</xdr:row>
      <xdr:rowOff>20207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4984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73391</xdr:rowOff>
    </xdr:from>
    <xdr:to>
      <xdr:col>15</xdr:col>
      <xdr:colOff>133350</xdr:colOff>
      <xdr:row>85</xdr:row>
      <xdr:rowOff>3541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4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159768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5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162534</xdr:rowOff>
    </xdr:from>
    <xdr:to>
      <xdr:col>11</xdr:col>
      <xdr:colOff>82550</xdr:colOff>
      <xdr:row>85</xdr:row>
      <xdr:rowOff>92684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5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65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86147</xdr:rowOff>
    </xdr:from>
    <xdr:to>
      <xdr:col>7</xdr:col>
      <xdr:colOff>31750</xdr:colOff>
      <xdr:row>85</xdr:row>
      <xdr:rowOff>16297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4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57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類似団体と比較しても依然として低い水準にある。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財政状況が年々厳しくなるなか、引き続き計画的な職員採用による職員数の削減を含め、定員管理を徹底していく。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93663</xdr:rowOff>
    </xdr:from>
    <xdr:to>
      <xdr:col>81</xdr:col>
      <xdr:colOff>44450</xdr:colOff>
      <xdr:row>82</xdr:row>
      <xdr:rowOff>164041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152563"/>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82</xdr:row>
      <xdr:rowOff>164041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2229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82</xdr:row>
      <xdr:rowOff>164041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41827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113771</xdr:rowOff>
    </xdr:from>
    <xdr:to>
      <xdr:col>68</xdr:col>
      <xdr:colOff>152400</xdr:colOff>
      <xdr:row>82</xdr:row>
      <xdr:rowOff>123825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17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42863</xdr:rowOff>
    </xdr:from>
    <xdr:to>
      <xdr:col>81</xdr:col>
      <xdr:colOff>95250</xdr:colOff>
      <xdr:row>82</xdr:row>
      <xdr:rowOff>144463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59390</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394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113241</xdr:rowOff>
    </xdr:from>
    <xdr:to>
      <xdr:col>73</xdr:col>
      <xdr:colOff>44450</xdr:colOff>
      <xdr:row>83</xdr:row>
      <xdr:rowOff>43391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53568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62971</xdr:rowOff>
    </xdr:from>
    <xdr:to>
      <xdr:col>64</xdr:col>
      <xdr:colOff>152400</xdr:colOff>
      <xdr:row>82</xdr:row>
      <xdr:rowOff>164571</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3298</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集中改革プランに基づき、事業の民営化などを含め、退職者の補充を抑制するなどしながら、職員数の削減を図ってきたが、合併の影響や既存の出先機関の存続等により類似団体を大きく上回っている。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今後も、更に公共施設の民間委託の拡大、庁舎・保育所・学校等の統廃合を検討しながら、計画的な職員採用により職員数の削減に努める。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64649</xdr:rowOff>
    </xdr:from>
    <xdr:to>
      <xdr:col>81</xdr:col>
      <xdr:colOff>44450</xdr:colOff>
      <xdr:row>64</xdr:row>
      <xdr:rowOff>87630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103744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64649</xdr:rowOff>
    </xdr:from>
    <xdr:to>
      <xdr:col>77</xdr:col>
      <xdr:colOff>44450</xdr:colOff>
      <xdr:row>64</xdr:row>
      <xdr:rowOff>109462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103744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109462</xdr:rowOff>
    </xdr:from>
    <xdr:to>
      <xdr:col>72</xdr:col>
      <xdr:colOff>203200</xdr:colOff>
      <xdr:row>64</xdr:row>
      <xdr:rowOff>124399</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108226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124399</xdr:rowOff>
    </xdr:from>
    <xdr:to>
      <xdr:col>68</xdr:col>
      <xdr:colOff>152400</xdr:colOff>
      <xdr:row>64</xdr:row>
      <xdr:rowOff>135890</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10971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45676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13849</xdr:rowOff>
    </xdr:from>
    <xdr:to>
      <xdr:col>77</xdr:col>
      <xdr:colOff>95250</xdr:colOff>
      <xdr:row>64</xdr:row>
      <xdr:rowOff>115449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9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100226</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107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58662</xdr:rowOff>
    </xdr:from>
    <xdr:to>
      <xdr:col>73</xdr:col>
      <xdr:colOff>44450</xdr:colOff>
      <xdr:row>64</xdr:row>
      <xdr:rowOff>160262</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145039</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73599</xdr:rowOff>
    </xdr:from>
    <xdr:to>
      <xdr:col>68</xdr:col>
      <xdr:colOff>203200</xdr:colOff>
      <xdr:row>65</xdr:row>
      <xdr:rowOff>3749</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1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159976</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11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合併関係事業を含む町単独事業の普通建設事業に係る地方債の償還が多いことから類似団体を上回っている。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繰上償還の実施や地方債発行額の抑制を実施しているが、実質公債費比率は高い水準での推移が予想される。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年間発行額の制限や建設事業の見直し、平準化、債務負担行為の抑制を徹底し、住民ニーズを的確に把握した事業の選択に努め、より有利な財源の確保も含め、地方債を財源として頼ることのないよう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109728</xdr:rowOff>
    </xdr:from>
    <xdr:to>
      <xdr:col>81</xdr:col>
      <xdr:colOff>44450</xdr:colOff>
      <xdr:row>43</xdr:row>
      <xdr:rowOff>119380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4820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109728</xdr:rowOff>
    </xdr:from>
    <xdr:to>
      <xdr:col>77</xdr:col>
      <xdr:colOff>44450</xdr:colOff>
      <xdr:row>43</xdr:row>
      <xdr:rowOff>109728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48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100076</xdr:rowOff>
    </xdr:from>
    <xdr:to>
      <xdr:col>72</xdr:col>
      <xdr:colOff>203200</xdr:colOff>
      <xdr:row>43</xdr:row>
      <xdr:rowOff>109728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4724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90424</xdr:rowOff>
    </xdr:from>
    <xdr:to>
      <xdr:col>68</xdr:col>
      <xdr:colOff>152400</xdr:colOff>
      <xdr:row>43</xdr:row>
      <xdr:rowOff>100076</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4627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58928</xdr:rowOff>
    </xdr:from>
    <xdr:to>
      <xdr:col>77</xdr:col>
      <xdr:colOff>95250</xdr:colOff>
      <xdr:row>43</xdr:row>
      <xdr:rowOff>160528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145305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58928</xdr:rowOff>
    </xdr:from>
    <xdr:to>
      <xdr:col>73</xdr:col>
      <xdr:colOff>44450</xdr:colOff>
      <xdr:row>43</xdr:row>
      <xdr:rowOff>160528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145305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49276</xdr:rowOff>
    </xdr:from>
    <xdr:to>
      <xdr:col>68</xdr:col>
      <xdr:colOff>203200</xdr:colOff>
      <xdr:row>43</xdr:row>
      <xdr:rowOff>150876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135653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39624</xdr:rowOff>
    </xdr:from>
    <xdr:to>
      <xdr:col>64</xdr:col>
      <xdr:colOff>152400</xdr:colOff>
      <xdr:row>43</xdr:row>
      <xdr:rowOff>141224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126001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合併算定替え終了による普通交付税の減少の影響や地方債残高、特別会計への繰出金も多いことから、将来負担比率は類似団体の中でも高い水準にある。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一部事務組合の加入数も多く、負担等見込額も同様に大きいが、公営企業、組合とも地方債残高の減少、普通会計の地方債残高の減少により抑制されてきているが、基金の減少、施設更新時期の到来など不安要因は多い。</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今後とも後世への負担を少しでも軽減できるよう、地方債を財源としている事業については、事業の実施の有無等についても再検討や計画的な実施を徹底し、財政の健全化を図る。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6985</xdr:rowOff>
    </xdr:from>
    <xdr:to>
      <xdr:col>81</xdr:col>
      <xdr:colOff>44450</xdr:colOff>
      <xdr:row>17</xdr:row>
      <xdr:rowOff>82271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921635"/>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82271</xdr:rowOff>
    </xdr:from>
    <xdr:to>
      <xdr:col>77</xdr:col>
      <xdr:colOff>44450</xdr:colOff>
      <xdr:row>17</xdr:row>
      <xdr:rowOff>170104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996921"/>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170104</xdr:rowOff>
    </xdr:from>
    <xdr:to>
      <xdr:col>72</xdr:col>
      <xdr:colOff>203200</xdr:colOff>
      <xdr:row>18</xdr:row>
      <xdr:rowOff>41605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084754"/>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41605</xdr:rowOff>
    </xdr:from>
    <xdr:to>
      <xdr:col>68</xdr:col>
      <xdr:colOff>152400</xdr:colOff>
      <xdr:row>18</xdr:row>
      <xdr:rowOff>42570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12770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127635</xdr:rowOff>
    </xdr:from>
    <xdr:to>
      <xdr:col>81</xdr:col>
      <xdr:colOff>95250</xdr:colOff>
      <xdr:row>17</xdr:row>
      <xdr:rowOff>57785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99712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31471</xdr:rowOff>
    </xdr:from>
    <xdr:to>
      <xdr:col>77</xdr:col>
      <xdr:colOff>95250</xdr:colOff>
      <xdr:row>17</xdr:row>
      <xdr:rowOff>133071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9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117848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03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119304</xdr:rowOff>
    </xdr:from>
    <xdr:to>
      <xdr:col>73</xdr:col>
      <xdr:colOff>44450</xdr:colOff>
      <xdr:row>18</xdr:row>
      <xdr:rowOff>49454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0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34231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12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162255</xdr:rowOff>
    </xdr:from>
    <xdr:to>
      <xdr:col>68</xdr:col>
      <xdr:colOff>203200</xdr:colOff>
      <xdr:row>18</xdr:row>
      <xdr:rowOff>92405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77182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163220</xdr:rowOff>
    </xdr:from>
    <xdr:to>
      <xdr:col>64</xdr:col>
      <xdr:colOff>152400</xdr:colOff>
      <xdr:row>18</xdr:row>
      <xdr:rowOff>93370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78147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類似団体と比較しても依然として低い水準にある。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財政状況が年々厳しくなるなか、引き続き計画的な職員採用による職員数の削減を含め、定員管理を徹底していく。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20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物件費に係る経常収支比率は、合併後の住民サービス低下を招かないよう庁舎の分庁方式の採用や出先機関の維持等があるものの、事務事業の見直し等により、類似団体と比較して下回っている。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今後とも、経常的な経費の削減に努め、抑制を図っていく。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7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27940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扶助費に係る経常収支比率は類似団体と比較すると低くなっているが、障害者への給付事業や医療費助成事業などの費用は増加しており、扶助費全体としての経費は増加している。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手当の支給対象者や単独事業の減少等による抑制要因も考えられるが、今後も、少子高齢化の影響により上昇していくことが予想されることから、社会保障制度の変更に対応しながら、効果的で財政負担の少ない施策の実施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24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国民健康保険や後期高齢者医療、介護保険、簡易水道や下水道関係の各特別会計への繰出金が主なものである。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や介護保険は、自然増に伴い年々増加傾向にあるが、簡易水道や下水道関係事業の特別会計については、計画的な施設更新、使用料の見直し検討を進めるとともに、維持管理に係る経費削減の徹底に努め、独立採算制の原則に沿って各会計の運営を行うことにより、繰出金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56</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依然として補助費等は類似団体や全国平均と比較して高い水準にあり、主な要因である一部事務組合等への負担金は年々上昇傾向であるため、類似団体と比較しても大きく上回っている。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また、各種補助金については、若狭町行財政改革プランに基づき、一律の削減を実施し経費削減に努めているが、今後も目的や効果を確認しながら、更なる削減に努める。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82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10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年度以降類似団体を上回っている。合併以降の大規模事業の推進による地方債償還が本格的に始まってきたことが要因であり、償還ピークは終了したが、依然として高い水準にある。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今後も計画的な建設事業の実施と地方債の年間発行地方債の上限設定により、公債費に係る経常収支比率の抑制に努める。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78</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955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122428</xdr:rowOff>
    </xdr:from>
    <xdr:to>
      <xdr:col>19</xdr:col>
      <xdr:colOff>187325</xdr:colOff>
      <xdr:row>78</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145287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公債費以外の経費で、経常収支比率全体に占める割合は、平成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年度以降同水準で推移してきている。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今後は、若狭町行財政改革プランに基づき、「歳入に見合った歳出」を念頭に効率的かつ安定した財政運営に努めていく。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また、今後予想される社会保障関係経費の自然増も視野に入れながら、住民サービスの低下を招かないように経費の削減に努める。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76</xdr:row>
      <xdr:rowOff>97608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5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76</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7801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886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15966</xdr:rowOff>
    </xdr:from>
    <xdr:to>
      <xdr:col>69</xdr:col>
      <xdr:colOff>92075</xdr:colOff>
      <xdr:row>77</xdr:row>
      <xdr:rowOff>7801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461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90732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63336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106334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128451</xdr:rowOff>
    </xdr:from>
    <xdr:to>
      <xdr:col>69</xdr:col>
      <xdr:colOff>142875</xdr:colOff>
      <xdr:row>77</xdr:row>
      <xdr:rowOff>58601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136616</xdr:rowOff>
    </xdr:from>
    <xdr:to>
      <xdr:col>65</xdr:col>
      <xdr:colOff>53975</xdr:colOff>
      <xdr:row>76</xdr:row>
      <xdr:rowOff>66765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76943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37171</xdr:rowOff>
    </xdr:from>
    <xdr:to>
      <xdr:col>29</xdr:col>
      <xdr:colOff>127000</xdr:colOff>
      <xdr:row>13</xdr:row>
      <xdr:rowOff>167832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13646"/>
          <a:ext cx="647700" cy="13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104608</xdr:rowOff>
    </xdr:from>
    <xdr:to>
      <xdr:col>26</xdr:col>
      <xdr:colOff>50800</xdr:colOff>
      <xdr:row>13</xdr:row>
      <xdr:rowOff>167832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381083"/>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104608</xdr:rowOff>
    </xdr:from>
    <xdr:to>
      <xdr:col>22</xdr:col>
      <xdr:colOff>114300</xdr:colOff>
      <xdr:row>13</xdr:row>
      <xdr:rowOff>124055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81083"/>
          <a:ext cx="6985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80932</xdr:rowOff>
    </xdr:from>
    <xdr:to>
      <xdr:col>18</xdr:col>
      <xdr:colOff>177800</xdr:colOff>
      <xdr:row>13</xdr:row>
      <xdr:rowOff>124055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357407"/>
          <a:ext cx="698500" cy="4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157821</xdr:rowOff>
    </xdr:from>
    <xdr:to>
      <xdr:col>29</xdr:col>
      <xdr:colOff>177800</xdr:colOff>
      <xdr:row>13</xdr:row>
      <xdr:rowOff>87971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2898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0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117032</xdr:rowOff>
    </xdr:from>
    <xdr:to>
      <xdr:col>26</xdr:col>
      <xdr:colOff>101600</xdr:colOff>
      <xdr:row>14</xdr:row>
      <xdr:rowOff>47182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9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57359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53808</xdr:rowOff>
    </xdr:from>
    <xdr:to>
      <xdr:col>22</xdr:col>
      <xdr:colOff>165100</xdr:colOff>
      <xdr:row>13</xdr:row>
      <xdr:rowOff>155408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3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165585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73255</xdr:rowOff>
    </xdr:from>
    <xdr:to>
      <xdr:col>19</xdr:col>
      <xdr:colOff>38100</xdr:colOff>
      <xdr:row>14</xdr:row>
      <xdr:rowOff>3405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4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1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30132</xdr:rowOff>
    </xdr:from>
    <xdr:to>
      <xdr:col>15</xdr:col>
      <xdr:colOff>101600</xdr:colOff>
      <xdr:row>13</xdr:row>
      <xdr:rowOff>131732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0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141909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7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259397</xdr:rowOff>
    </xdr:from>
    <xdr:to>
      <xdr:col>29</xdr:col>
      <xdr:colOff>127000</xdr:colOff>
      <xdr:row>33</xdr:row>
      <xdr:rowOff>314395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183947"/>
          <a:ext cx="647700" cy="5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314395</xdr:rowOff>
    </xdr:from>
    <xdr:to>
      <xdr:col>26</xdr:col>
      <xdr:colOff>50800</xdr:colOff>
      <xdr:row>33</xdr:row>
      <xdr:rowOff>325882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238945"/>
          <a:ext cx="698500" cy="1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325882</xdr:rowOff>
    </xdr:from>
    <xdr:to>
      <xdr:col>22</xdr:col>
      <xdr:colOff>114300</xdr:colOff>
      <xdr:row>33</xdr:row>
      <xdr:rowOff>329349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25043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318510</xdr:rowOff>
    </xdr:from>
    <xdr:to>
      <xdr:col>18</xdr:col>
      <xdr:colOff>177800</xdr:colOff>
      <xdr:row>33</xdr:row>
      <xdr:rowOff>329349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43060"/>
          <a:ext cx="6985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212564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208597</xdr:rowOff>
    </xdr:from>
    <xdr:to>
      <xdr:col>29</xdr:col>
      <xdr:colOff>177800</xdr:colOff>
      <xdr:row>33</xdr:row>
      <xdr:rowOff>310197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13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155274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07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263595</xdr:rowOff>
    </xdr:from>
    <xdr:to>
      <xdr:col>26</xdr:col>
      <xdr:colOff>101600</xdr:colOff>
      <xdr:row>34</xdr:row>
      <xdr:rowOff>22295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18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32472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5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275082</xdr:rowOff>
    </xdr:from>
    <xdr:to>
      <xdr:col>22</xdr:col>
      <xdr:colOff>165100</xdr:colOff>
      <xdr:row>34</xdr:row>
      <xdr:rowOff>33782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9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43959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6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278549</xdr:rowOff>
    </xdr:from>
    <xdr:to>
      <xdr:col>19</xdr:col>
      <xdr:colOff>38100</xdr:colOff>
      <xdr:row>34</xdr:row>
      <xdr:rowOff>37249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47426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267710</xdr:rowOff>
    </xdr:from>
    <xdr:to>
      <xdr:col>15</xdr:col>
      <xdr:colOff>101600</xdr:colOff>
      <xdr:row>34</xdr:row>
      <xdr:rowOff>26410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9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36587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86257</xdr:rowOff>
    </xdr:from>
    <xdr:to>
      <xdr:col>24</xdr:col>
      <xdr:colOff>63500</xdr:colOff>
      <xdr:row>33</xdr:row>
      <xdr:rowOff>93359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4107"/>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77015</xdr:rowOff>
    </xdr:from>
    <xdr:to>
      <xdr:col>19</xdr:col>
      <xdr:colOff>177800</xdr:colOff>
      <xdr:row>33</xdr:row>
      <xdr:rowOff>93359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3486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72442</xdr:rowOff>
    </xdr:from>
    <xdr:to>
      <xdr:col>15</xdr:col>
      <xdr:colOff>50800</xdr:colOff>
      <xdr:row>33</xdr:row>
      <xdr:rowOff>77015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3029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72442</xdr:rowOff>
    </xdr:from>
    <xdr:to>
      <xdr:col>10</xdr:col>
      <xdr:colOff>114300</xdr:colOff>
      <xdr:row>33</xdr:row>
      <xdr:rowOff>81211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30292"/>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35457</xdr:rowOff>
    </xdr:from>
    <xdr:to>
      <xdr:col>24</xdr:col>
      <xdr:colOff>114300</xdr:colOff>
      <xdr:row>33</xdr:row>
      <xdr:rowOff>137057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58334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42559</xdr:rowOff>
    </xdr:from>
    <xdr:to>
      <xdr:col>20</xdr:col>
      <xdr:colOff>38100</xdr:colOff>
      <xdr:row>33</xdr:row>
      <xdr:rowOff>144159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160686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26215</xdr:rowOff>
    </xdr:from>
    <xdr:to>
      <xdr:col>15</xdr:col>
      <xdr:colOff>101600</xdr:colOff>
      <xdr:row>33</xdr:row>
      <xdr:rowOff>127815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144342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5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21642</xdr:rowOff>
    </xdr:from>
    <xdr:to>
      <xdr:col>10</xdr:col>
      <xdr:colOff>165100</xdr:colOff>
      <xdr:row>33</xdr:row>
      <xdr:rowOff>123242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139769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30411</xdr:rowOff>
    </xdr:from>
    <xdr:to>
      <xdr:col>6</xdr:col>
      <xdr:colOff>38100</xdr:colOff>
      <xdr:row>33</xdr:row>
      <xdr:rowOff>132011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148538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6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36308</xdr:rowOff>
    </xdr:from>
    <xdr:to>
      <xdr:col>24</xdr:col>
      <xdr:colOff>63500</xdr:colOff>
      <xdr:row>54</xdr:row>
      <xdr:rowOff>103728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94608"/>
          <a:ext cx="838200" cy="6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103728</xdr:rowOff>
    </xdr:from>
    <xdr:to>
      <xdr:col>19</xdr:col>
      <xdr:colOff>177800</xdr:colOff>
      <xdr:row>54</xdr:row>
      <xdr:rowOff>164144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620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303</xdr:rowOff>
    </xdr:from>
    <xdr:to>
      <xdr:col>15</xdr:col>
      <xdr:colOff>50800</xdr:colOff>
      <xdr:row>54</xdr:row>
      <xdr:rowOff>164144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258603"/>
          <a:ext cx="889000" cy="16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303</xdr:rowOff>
    </xdr:from>
    <xdr:to>
      <xdr:col>10</xdr:col>
      <xdr:colOff>114300</xdr:colOff>
      <xdr:row>54</xdr:row>
      <xdr:rowOff>150477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58603"/>
          <a:ext cx="889000" cy="1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78741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156958</xdr:rowOff>
    </xdr:from>
    <xdr:to>
      <xdr:col>24</xdr:col>
      <xdr:colOff>114300</xdr:colOff>
      <xdr:row>54</xdr:row>
      <xdr:rowOff>87108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8385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52928</xdr:rowOff>
    </xdr:from>
    <xdr:to>
      <xdr:col>20</xdr:col>
      <xdr:colOff>38100</xdr:colOff>
      <xdr:row>54</xdr:row>
      <xdr:rowOff>154528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171055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113344</xdr:rowOff>
    </xdr:from>
    <xdr:to>
      <xdr:col>15</xdr:col>
      <xdr:colOff>101600</xdr:colOff>
      <xdr:row>55</xdr:row>
      <xdr:rowOff>43494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60021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4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120953</xdr:rowOff>
    </xdr:from>
    <xdr:to>
      <xdr:col>10</xdr:col>
      <xdr:colOff>165100</xdr:colOff>
      <xdr:row>54</xdr:row>
      <xdr:rowOff>51103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67630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99677</xdr:rowOff>
    </xdr:from>
    <xdr:to>
      <xdr:col>6</xdr:col>
      <xdr:colOff>38100</xdr:colOff>
      <xdr:row>55</xdr:row>
      <xdr:rowOff>29827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46354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137719</xdr:rowOff>
    </xdr:from>
    <xdr:to>
      <xdr:col>24</xdr:col>
      <xdr:colOff>63500</xdr:colOff>
      <xdr:row>77</xdr:row>
      <xdr:rowOff>147434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3936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137071</xdr:rowOff>
    </xdr:from>
    <xdr:to>
      <xdr:col>19</xdr:col>
      <xdr:colOff>177800</xdr:colOff>
      <xdr:row>77</xdr:row>
      <xdr:rowOff>147434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3872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71577</xdr:rowOff>
    </xdr:from>
    <xdr:to>
      <xdr:col>15</xdr:col>
      <xdr:colOff>50800</xdr:colOff>
      <xdr:row>77</xdr:row>
      <xdr:rowOff>137071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73227"/>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71577</xdr:rowOff>
    </xdr:from>
    <xdr:to>
      <xdr:col>10</xdr:col>
      <xdr:colOff>114300</xdr:colOff>
      <xdr:row>77</xdr:row>
      <xdr:rowOff>108610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7322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86919</xdr:rowOff>
    </xdr:from>
    <xdr:to>
      <xdr:col>24</xdr:col>
      <xdr:colOff>114300</xdr:colOff>
      <xdr:row>78</xdr:row>
      <xdr:rowOff>17069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109796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96634</xdr:rowOff>
    </xdr:from>
    <xdr:to>
      <xdr:col>20</xdr:col>
      <xdr:colOff>38100</xdr:colOff>
      <xdr:row>78</xdr:row>
      <xdr:rowOff>26784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43311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86271</xdr:rowOff>
    </xdr:from>
    <xdr:to>
      <xdr:col>15</xdr:col>
      <xdr:colOff>101600</xdr:colOff>
      <xdr:row>78</xdr:row>
      <xdr:rowOff>16421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32948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20777</xdr:rowOff>
    </xdr:from>
    <xdr:to>
      <xdr:col>10</xdr:col>
      <xdr:colOff>165100</xdr:colOff>
      <xdr:row>77</xdr:row>
      <xdr:rowOff>122377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138904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57810</xdr:rowOff>
    </xdr:from>
    <xdr:to>
      <xdr:col>6</xdr:col>
      <xdr:colOff>38100</xdr:colOff>
      <xdr:row>77</xdr:row>
      <xdr:rowOff>159410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67690</xdr:rowOff>
    </xdr:from>
    <xdr:to>
      <xdr:col>24</xdr:col>
      <xdr:colOff>63500</xdr:colOff>
      <xdr:row>95</xdr:row>
      <xdr:rowOff>69455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55440"/>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38430</xdr:rowOff>
    </xdr:from>
    <xdr:to>
      <xdr:col>19</xdr:col>
      <xdr:colOff>177800</xdr:colOff>
      <xdr:row>95</xdr:row>
      <xdr:rowOff>69455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261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26543</xdr:rowOff>
    </xdr:from>
    <xdr:to>
      <xdr:col>15</xdr:col>
      <xdr:colOff>50800</xdr:colOff>
      <xdr:row>95</xdr:row>
      <xdr:rowOff>38430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31429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26543</xdr:rowOff>
    </xdr:from>
    <xdr:to>
      <xdr:col>10</xdr:col>
      <xdr:colOff>114300</xdr:colOff>
      <xdr:row>95</xdr:row>
      <xdr:rowOff>117004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14293"/>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16890</xdr:rowOff>
    </xdr:from>
    <xdr:to>
      <xdr:col>24</xdr:col>
      <xdr:colOff>114300</xdr:colOff>
      <xdr:row>95</xdr:row>
      <xdr:rowOff>118490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166767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18655</xdr:rowOff>
    </xdr:from>
    <xdr:to>
      <xdr:col>20</xdr:col>
      <xdr:colOff>38100</xdr:colOff>
      <xdr:row>95</xdr:row>
      <xdr:rowOff>120255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111382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159080</xdr:rowOff>
    </xdr:from>
    <xdr:to>
      <xdr:col>15</xdr:col>
      <xdr:colOff>101600</xdr:colOff>
      <xdr:row>95</xdr:row>
      <xdr:rowOff>89230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80357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147193</xdr:rowOff>
    </xdr:from>
    <xdr:to>
      <xdr:col>10</xdr:col>
      <xdr:colOff>165100</xdr:colOff>
      <xdr:row>95</xdr:row>
      <xdr:rowOff>77343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68470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66204</xdr:rowOff>
    </xdr:from>
    <xdr:to>
      <xdr:col>6</xdr:col>
      <xdr:colOff>38100</xdr:colOff>
      <xdr:row>95</xdr:row>
      <xdr:rowOff>167804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12881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1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135716</xdr:rowOff>
    </xdr:from>
    <xdr:to>
      <xdr:col>55</xdr:col>
      <xdr:colOff>0</xdr:colOff>
      <xdr:row>30</xdr:row>
      <xdr:rowOff>170713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279216"/>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135716</xdr:rowOff>
    </xdr:from>
    <xdr:to>
      <xdr:col>50</xdr:col>
      <xdr:colOff>114300</xdr:colOff>
      <xdr:row>31</xdr:row>
      <xdr:rowOff>59603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279216"/>
          <a:ext cx="889000" cy="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45550</xdr:rowOff>
    </xdr:from>
    <xdr:to>
      <xdr:col>45</xdr:col>
      <xdr:colOff>177800</xdr:colOff>
      <xdr:row>31</xdr:row>
      <xdr:rowOff>59603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5360500"/>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155049</xdr:rowOff>
    </xdr:from>
    <xdr:to>
      <xdr:col>41</xdr:col>
      <xdr:colOff>50800</xdr:colOff>
      <xdr:row>31</xdr:row>
      <xdr:rowOff>45550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29854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38621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119913</xdr:rowOff>
    </xdr:from>
    <xdr:to>
      <xdr:col>55</xdr:col>
      <xdr:colOff>50800</xdr:colOff>
      <xdr:row>31</xdr:row>
      <xdr:rowOff>50063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2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142790</xdr:rowOff>
    </xdr:from>
    <xdr:ext cx="599010"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11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84916</xdr:rowOff>
    </xdr:from>
    <xdr:to>
      <xdr:col>50</xdr:col>
      <xdr:colOff>165100</xdr:colOff>
      <xdr:row>31</xdr:row>
      <xdr:rowOff>15066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2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31593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00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8803</xdr:rowOff>
    </xdr:from>
    <xdr:to>
      <xdr:col>46</xdr:col>
      <xdr:colOff>38100</xdr:colOff>
      <xdr:row>31</xdr:row>
      <xdr:rowOff>110403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3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126930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9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166200</xdr:rowOff>
    </xdr:from>
    <xdr:to>
      <xdr:col>41</xdr:col>
      <xdr:colOff>101600</xdr:colOff>
      <xdr:row>31</xdr:row>
      <xdr:rowOff>96350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3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112877</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61795" y="508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104249</xdr:rowOff>
    </xdr:from>
    <xdr:to>
      <xdr:col>36</xdr:col>
      <xdr:colOff>165100</xdr:colOff>
      <xdr:row>31</xdr:row>
      <xdr:rowOff>34399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2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50926</xdr:rowOff>
    </xdr:from>
    <xdr:ext cx="599010"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672795" y="502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122570</xdr:rowOff>
    </xdr:from>
    <xdr:to>
      <xdr:col>55</xdr:col>
      <xdr:colOff>0</xdr:colOff>
      <xdr:row>57</xdr:row>
      <xdr:rowOff>123012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95220"/>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124262</xdr:rowOff>
    </xdr:from>
    <xdr:to>
      <xdr:col>50</xdr:col>
      <xdr:colOff>114300</xdr:colOff>
      <xdr:row>57</xdr:row>
      <xdr:rowOff>122570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725462"/>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124262</xdr:rowOff>
    </xdr:from>
    <xdr:to>
      <xdr:col>45</xdr:col>
      <xdr:colOff>177800</xdr:colOff>
      <xdr:row>57</xdr:row>
      <xdr:rowOff>21068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725462"/>
          <a:ext cx="889000" cy="6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21068</xdr:rowOff>
    </xdr:from>
    <xdr:to>
      <xdr:col>41</xdr:col>
      <xdr:colOff>50800</xdr:colOff>
      <xdr:row>57</xdr:row>
      <xdr:rowOff>82958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793718"/>
          <a:ext cx="889000" cy="6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72212</xdr:rowOff>
    </xdr:from>
    <xdr:to>
      <xdr:col>55</xdr:col>
      <xdr:colOff>50800</xdr:colOff>
      <xdr:row>58</xdr:row>
      <xdr:rowOff>2362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50639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71770</xdr:rowOff>
    </xdr:from>
    <xdr:to>
      <xdr:col>50</xdr:col>
      <xdr:colOff>165100</xdr:colOff>
      <xdr:row>58</xdr:row>
      <xdr:rowOff>1920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164497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73462</xdr:rowOff>
    </xdr:from>
    <xdr:to>
      <xdr:col>46</xdr:col>
      <xdr:colOff>38100</xdr:colOff>
      <xdr:row>57</xdr:row>
      <xdr:rowOff>3612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20139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944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141718</xdr:rowOff>
    </xdr:from>
    <xdr:to>
      <xdr:col>41</xdr:col>
      <xdr:colOff>101600</xdr:colOff>
      <xdr:row>57</xdr:row>
      <xdr:rowOff>71868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88395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32158</xdr:rowOff>
    </xdr:from>
    <xdr:to>
      <xdr:col>36</xdr:col>
      <xdr:colOff>165100</xdr:colOff>
      <xdr:row>57</xdr:row>
      <xdr:rowOff>133758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150285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169407</xdr:rowOff>
    </xdr:from>
    <xdr:to>
      <xdr:col>55</xdr:col>
      <xdr:colOff>0</xdr:colOff>
      <xdr:row>79</xdr:row>
      <xdr:rowOff>88505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371057"/>
          <a:ext cx="838200" cy="2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10269</xdr:rowOff>
    </xdr:from>
    <xdr:to>
      <xdr:col>50</xdr:col>
      <xdr:colOff>114300</xdr:colOff>
      <xdr:row>79</xdr:row>
      <xdr:rowOff>88505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040469"/>
          <a:ext cx="889000" cy="5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10269</xdr:rowOff>
    </xdr:from>
    <xdr:to>
      <xdr:col>45</xdr:col>
      <xdr:colOff>177800</xdr:colOff>
      <xdr:row>78</xdr:row>
      <xdr:rowOff>88962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040469"/>
          <a:ext cx="889000" cy="4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64818</xdr:rowOff>
    </xdr:from>
    <xdr:to>
      <xdr:col>41</xdr:col>
      <xdr:colOff>50800</xdr:colOff>
      <xdr:row>78</xdr:row>
      <xdr:rowOff>88962</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266468"/>
          <a:ext cx="889000" cy="1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118607</xdr:rowOff>
    </xdr:from>
    <xdr:to>
      <xdr:col>55</xdr:col>
      <xdr:colOff>50800</xdr:colOff>
      <xdr:row>78</xdr:row>
      <xdr:rowOff>48757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97034</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2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37705</xdr:rowOff>
    </xdr:from>
    <xdr:to>
      <xdr:col>50</xdr:col>
      <xdr:colOff>165100</xdr:colOff>
      <xdr:row>79</xdr:row>
      <xdr:rowOff>139305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130432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6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130919</xdr:rowOff>
    </xdr:from>
    <xdr:to>
      <xdr:col>46</xdr:col>
      <xdr:colOff>38100</xdr:colOff>
      <xdr:row>76</xdr:row>
      <xdr:rowOff>61069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77596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7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38162</xdr:rowOff>
    </xdr:from>
    <xdr:to>
      <xdr:col>41</xdr:col>
      <xdr:colOff>101600</xdr:colOff>
      <xdr:row>78</xdr:row>
      <xdr:rowOff>139762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130889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14018</xdr:rowOff>
    </xdr:from>
    <xdr:to>
      <xdr:col>36</xdr:col>
      <xdr:colOff>165100</xdr:colOff>
      <xdr:row>77</xdr:row>
      <xdr:rowOff>115618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106745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0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68605</xdr:rowOff>
    </xdr:from>
    <xdr:to>
      <xdr:col>55</xdr:col>
      <xdr:colOff>0</xdr:colOff>
      <xdr:row>97</xdr:row>
      <xdr:rowOff>140340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99255"/>
          <a:ext cx="8382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68605</xdr:rowOff>
    </xdr:from>
    <xdr:to>
      <xdr:col>50</xdr:col>
      <xdr:colOff>114300</xdr:colOff>
      <xdr:row>97</xdr:row>
      <xdr:rowOff>140024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99255"/>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34851</xdr:rowOff>
    </xdr:from>
    <xdr:to>
      <xdr:col>45</xdr:col>
      <xdr:colOff>177800</xdr:colOff>
      <xdr:row>97</xdr:row>
      <xdr:rowOff>140024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65501"/>
          <a:ext cx="889000" cy="1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34851</xdr:rowOff>
    </xdr:from>
    <xdr:to>
      <xdr:col>41</xdr:col>
      <xdr:colOff>50800</xdr:colOff>
      <xdr:row>98</xdr:row>
      <xdr:rowOff>45659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65501"/>
          <a:ext cx="889000" cy="1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89540</xdr:rowOff>
    </xdr:from>
    <xdr:to>
      <xdr:col>55</xdr:col>
      <xdr:colOff>50800</xdr:colOff>
      <xdr:row>98</xdr:row>
      <xdr:rowOff>19690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67967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17805</xdr:rowOff>
    </xdr:from>
    <xdr:to>
      <xdr:col>50</xdr:col>
      <xdr:colOff>165100</xdr:colOff>
      <xdr:row>97</xdr:row>
      <xdr:rowOff>119405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135932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89224</xdr:rowOff>
    </xdr:from>
    <xdr:to>
      <xdr:col>46</xdr:col>
      <xdr:colOff>38100</xdr:colOff>
      <xdr:row>98</xdr:row>
      <xdr:rowOff>19374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35901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155501</xdr:rowOff>
    </xdr:from>
    <xdr:to>
      <xdr:col>41</xdr:col>
      <xdr:colOff>101600</xdr:colOff>
      <xdr:row>97</xdr:row>
      <xdr:rowOff>85651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102178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166309</xdr:rowOff>
    </xdr:from>
    <xdr:to>
      <xdr:col>36</xdr:col>
      <xdr:colOff>165100</xdr:colOff>
      <xdr:row>98</xdr:row>
      <xdr:rowOff>96459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87586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164182</xdr:rowOff>
    </xdr:from>
    <xdr:to>
      <xdr:col>85</xdr:col>
      <xdr:colOff>127000</xdr:colOff>
      <xdr:row>39</xdr:row>
      <xdr:rowOff>96951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79282"/>
          <a:ext cx="838200" cy="10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164019</xdr:rowOff>
    </xdr:from>
    <xdr:to>
      <xdr:col>81</xdr:col>
      <xdr:colOff>50800</xdr:colOff>
      <xdr:row>38</xdr:row>
      <xdr:rowOff>164182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791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164019</xdr:rowOff>
    </xdr:from>
    <xdr:to>
      <xdr:col>76</xdr:col>
      <xdr:colOff>114300</xdr:colOff>
      <xdr:row>39</xdr:row>
      <xdr:rowOff>78294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791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61530</xdr:rowOff>
    </xdr:from>
    <xdr:to>
      <xdr:col>71</xdr:col>
      <xdr:colOff>177800</xdr:colOff>
      <xdr:row>39</xdr:row>
      <xdr:rowOff>78294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4808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105677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46151</xdr:rowOff>
    </xdr:from>
    <xdr:to>
      <xdr:col>85</xdr:col>
      <xdr:colOff>177800</xdr:colOff>
      <xdr:row>39</xdr:row>
      <xdr:rowOff>147751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132528</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7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113382</xdr:rowOff>
    </xdr:from>
    <xdr:to>
      <xdr:col>81</xdr:col>
      <xdr:colOff>101600</xdr:colOff>
      <xdr:row>39</xdr:row>
      <xdr:rowOff>43532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60059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40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113219</xdr:rowOff>
    </xdr:from>
    <xdr:to>
      <xdr:col>76</xdr:col>
      <xdr:colOff>165100</xdr:colOff>
      <xdr:row>39</xdr:row>
      <xdr:rowOff>43369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59896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27494</xdr:rowOff>
    </xdr:from>
    <xdr:to>
      <xdr:col>72</xdr:col>
      <xdr:colOff>38100</xdr:colOff>
      <xdr:row>39</xdr:row>
      <xdr:rowOff>129094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120221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8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10730</xdr:rowOff>
    </xdr:from>
    <xdr:to>
      <xdr:col>67</xdr:col>
      <xdr:colOff>101600</xdr:colOff>
      <xdr:row>39</xdr:row>
      <xdr:rowOff>112330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128857</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a:extLst>
            <a:ext uri="{FF2B5EF4-FFF2-40B4-BE49-F238E27FC236}">
              <a16:creationId xmlns:a16="http://schemas.microsoft.com/office/drawing/2014/main" id="{00000000-0008-0000-06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a:extLst>
            <a:ext uri="{FF2B5EF4-FFF2-40B4-BE49-F238E27FC236}">
              <a16:creationId xmlns:a16="http://schemas.microsoft.com/office/drawing/2014/main" id="{00000000-0008-0000-0600-00004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a:extLst>
            <a:ext uri="{FF2B5EF4-FFF2-40B4-BE49-F238E27FC236}">
              <a16:creationId xmlns:a16="http://schemas.microsoft.com/office/drawing/2014/main" id="{00000000-0008-0000-0600-00005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85979</xdr:rowOff>
    </xdr:from>
    <xdr:to>
      <xdr:col>85</xdr:col>
      <xdr:colOff>127000</xdr:colOff>
      <xdr:row>76</xdr:row>
      <xdr:rowOff>89632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116179"/>
          <a:ext cx="8382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85979</xdr:rowOff>
    </xdr:from>
    <xdr:to>
      <xdr:col>81</xdr:col>
      <xdr:colOff>50800</xdr:colOff>
      <xdr:row>76</xdr:row>
      <xdr:rowOff>91475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116179"/>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91475</xdr:rowOff>
    </xdr:from>
    <xdr:to>
      <xdr:col>76</xdr:col>
      <xdr:colOff>114300</xdr:colOff>
      <xdr:row>76</xdr:row>
      <xdr:rowOff>99040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121675"/>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72794</xdr:rowOff>
    </xdr:from>
    <xdr:to>
      <xdr:col>71</xdr:col>
      <xdr:colOff>177800</xdr:colOff>
      <xdr:row>76</xdr:row>
      <xdr:rowOff>99040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102994"/>
          <a:ext cx="8890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38832</xdr:rowOff>
    </xdr:from>
    <xdr:to>
      <xdr:col>85</xdr:col>
      <xdr:colOff>177800</xdr:colOff>
      <xdr:row>76</xdr:row>
      <xdr:rowOff>140432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0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61709</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92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35179</xdr:rowOff>
    </xdr:from>
    <xdr:to>
      <xdr:col>81</xdr:col>
      <xdr:colOff>101600</xdr:colOff>
      <xdr:row>76</xdr:row>
      <xdr:rowOff>136779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153306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8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40675</xdr:rowOff>
    </xdr:from>
    <xdr:to>
      <xdr:col>76</xdr:col>
      <xdr:colOff>165100</xdr:colOff>
      <xdr:row>76</xdr:row>
      <xdr:rowOff>142275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0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158801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84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48240</xdr:rowOff>
    </xdr:from>
    <xdr:to>
      <xdr:col>72</xdr:col>
      <xdr:colOff>38100</xdr:colOff>
      <xdr:row>76</xdr:row>
      <xdr:rowOff>149840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0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166368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8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21994</xdr:rowOff>
    </xdr:from>
    <xdr:to>
      <xdr:col>67</xdr:col>
      <xdr:colOff>101600</xdr:colOff>
      <xdr:row>76</xdr:row>
      <xdr:rowOff>123594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0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140120</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8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28423</xdr:rowOff>
    </xdr:from>
    <xdr:to>
      <xdr:col>85</xdr:col>
      <xdr:colOff>127000</xdr:colOff>
      <xdr:row>96</xdr:row>
      <xdr:rowOff>143890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487623"/>
          <a:ext cx="838200" cy="1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143890</xdr:rowOff>
    </xdr:from>
    <xdr:to>
      <xdr:col>81</xdr:col>
      <xdr:colOff>50800</xdr:colOff>
      <xdr:row>97</xdr:row>
      <xdr:rowOff>109792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603090"/>
          <a:ext cx="889000" cy="1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109792</xdr:rowOff>
    </xdr:from>
    <xdr:to>
      <xdr:col>76</xdr:col>
      <xdr:colOff>114300</xdr:colOff>
      <xdr:row>98</xdr:row>
      <xdr:rowOff>3390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740442"/>
          <a:ext cx="889000" cy="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123876</xdr:rowOff>
    </xdr:from>
    <xdr:to>
      <xdr:col>71</xdr:col>
      <xdr:colOff>177800</xdr:colOff>
      <xdr:row>98</xdr:row>
      <xdr:rowOff>3390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583076"/>
          <a:ext cx="889000" cy="2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149073</xdr:rowOff>
    </xdr:from>
    <xdr:to>
      <xdr:col>85</xdr:col>
      <xdr:colOff>177800</xdr:colOff>
      <xdr:row>96</xdr:row>
      <xdr:rowOff>79223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4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500</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2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93090</xdr:rowOff>
    </xdr:from>
    <xdr:to>
      <xdr:col>81</xdr:col>
      <xdr:colOff>101600</xdr:colOff>
      <xdr:row>97</xdr:row>
      <xdr:rowOff>23240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58992</xdr:rowOff>
    </xdr:from>
    <xdr:to>
      <xdr:col>76</xdr:col>
      <xdr:colOff>165100</xdr:colOff>
      <xdr:row>97</xdr:row>
      <xdr:rowOff>160592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151719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124040</xdr:rowOff>
    </xdr:from>
    <xdr:to>
      <xdr:col>72</xdr:col>
      <xdr:colOff>38100</xdr:colOff>
      <xdr:row>98</xdr:row>
      <xdr:rowOff>54190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7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45317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8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73076</xdr:rowOff>
    </xdr:from>
    <xdr:to>
      <xdr:col>67</xdr:col>
      <xdr:colOff>101600</xdr:colOff>
      <xdr:row>97</xdr:row>
      <xdr:rowOff>3226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19753</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25309</xdr:rowOff>
    </xdr:from>
    <xdr:to>
      <xdr:col>116</xdr:col>
      <xdr:colOff>63500</xdr:colOff>
      <xdr:row>38</xdr:row>
      <xdr:rowOff>52740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540409"/>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18359</xdr:rowOff>
    </xdr:from>
    <xdr:to>
      <xdr:col>111</xdr:col>
      <xdr:colOff>177800</xdr:colOff>
      <xdr:row>38</xdr:row>
      <xdr:rowOff>25309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33459"/>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72813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18359</xdr:rowOff>
    </xdr:from>
    <xdr:to>
      <xdr:col>107</xdr:col>
      <xdr:colOff>50800</xdr:colOff>
      <xdr:row>38</xdr:row>
      <xdr:rowOff>37836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33459"/>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37836</xdr:rowOff>
    </xdr:from>
    <xdr:to>
      <xdr:col>102</xdr:col>
      <xdr:colOff>114300</xdr:colOff>
      <xdr:row>38</xdr:row>
      <xdr:rowOff>52375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552936"/>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1940</xdr:rowOff>
    </xdr:from>
    <xdr:to>
      <xdr:col>116</xdr:col>
      <xdr:colOff>114300</xdr:colOff>
      <xdr:row>38</xdr:row>
      <xdr:rowOff>103540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142491</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4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145959</xdr:rowOff>
    </xdr:from>
    <xdr:to>
      <xdr:col>112</xdr:col>
      <xdr:colOff>38100</xdr:colOff>
      <xdr:row>38</xdr:row>
      <xdr:rowOff>76109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92636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139009</xdr:rowOff>
    </xdr:from>
    <xdr:to>
      <xdr:col>107</xdr:col>
      <xdr:colOff>101600</xdr:colOff>
      <xdr:row>38</xdr:row>
      <xdr:rowOff>69159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4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60286</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5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158486</xdr:rowOff>
    </xdr:from>
    <xdr:to>
      <xdr:col>102</xdr:col>
      <xdr:colOff>165100</xdr:colOff>
      <xdr:row>38</xdr:row>
      <xdr:rowOff>88636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105163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27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94302</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143739</xdr:rowOff>
    </xdr:from>
    <xdr:to>
      <xdr:col>116</xdr:col>
      <xdr:colOff>63500</xdr:colOff>
      <xdr:row>58</xdr:row>
      <xdr:rowOff>145262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87839"/>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145262</xdr:rowOff>
    </xdr:from>
    <xdr:to>
      <xdr:col>111</xdr:col>
      <xdr:colOff>177800</xdr:colOff>
      <xdr:row>58</xdr:row>
      <xdr:rowOff>146406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8936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122784</xdr:rowOff>
    </xdr:from>
    <xdr:to>
      <xdr:col>107</xdr:col>
      <xdr:colOff>50800</xdr:colOff>
      <xdr:row>58</xdr:row>
      <xdr:rowOff>146406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6688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39725</xdr:rowOff>
    </xdr:from>
    <xdr:to>
      <xdr:col>102</xdr:col>
      <xdr:colOff>114300</xdr:colOff>
      <xdr:row>58</xdr:row>
      <xdr:rowOff>122784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983825"/>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92939</xdr:rowOff>
    </xdr:from>
    <xdr:to>
      <xdr:col>116</xdr:col>
      <xdr:colOff>114300</xdr:colOff>
      <xdr:row>59</xdr:row>
      <xdr:rowOff>23089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11701</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94462</xdr:rowOff>
    </xdr:from>
    <xdr:to>
      <xdr:col>112</xdr:col>
      <xdr:colOff>38100</xdr:colOff>
      <xdr:row>59</xdr:row>
      <xdr:rowOff>24612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15739</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3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95606</xdr:rowOff>
    </xdr:from>
    <xdr:to>
      <xdr:col>107</xdr:col>
      <xdr:colOff>101600</xdr:colOff>
      <xdr:row>59</xdr:row>
      <xdr:rowOff>25756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16883</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3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71984</xdr:rowOff>
    </xdr:from>
    <xdr:to>
      <xdr:col>102</xdr:col>
      <xdr:colOff>165100</xdr:colOff>
      <xdr:row>59</xdr:row>
      <xdr:rowOff>2134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164711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160375</xdr:rowOff>
    </xdr:from>
    <xdr:to>
      <xdr:col>98</xdr:col>
      <xdr:colOff>38100</xdr:colOff>
      <xdr:row>58</xdr:row>
      <xdr:rowOff>90525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81652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0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159088</xdr:rowOff>
    </xdr:from>
    <xdr:to>
      <xdr:col>116</xdr:col>
      <xdr:colOff>63500</xdr:colOff>
      <xdr:row>76</xdr:row>
      <xdr:rowOff>9170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017838"/>
          <a:ext cx="8382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9170</xdr:rowOff>
    </xdr:from>
    <xdr:to>
      <xdr:col>111</xdr:col>
      <xdr:colOff>177800</xdr:colOff>
      <xdr:row>76</xdr:row>
      <xdr:rowOff>37429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039370"/>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167469</xdr:rowOff>
    </xdr:from>
    <xdr:to>
      <xdr:col>107</xdr:col>
      <xdr:colOff>50800</xdr:colOff>
      <xdr:row>76</xdr:row>
      <xdr:rowOff>37429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026219"/>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154232</xdr:rowOff>
    </xdr:from>
    <xdr:to>
      <xdr:col>102</xdr:col>
      <xdr:colOff>114300</xdr:colOff>
      <xdr:row>75</xdr:row>
      <xdr:rowOff>167469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012982"/>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108287</xdr:rowOff>
    </xdr:from>
    <xdr:to>
      <xdr:col>116</xdr:col>
      <xdr:colOff>114300</xdr:colOff>
      <xdr:row>76</xdr:row>
      <xdr:rowOff>38438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67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131164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8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129819</xdr:rowOff>
    </xdr:from>
    <xdr:to>
      <xdr:col>112</xdr:col>
      <xdr:colOff>38100</xdr:colOff>
      <xdr:row>76</xdr:row>
      <xdr:rowOff>59968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76496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158079</xdr:rowOff>
    </xdr:from>
    <xdr:to>
      <xdr:col>107</xdr:col>
      <xdr:colOff>101600</xdr:colOff>
      <xdr:row>76</xdr:row>
      <xdr:rowOff>88229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104756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116670</xdr:rowOff>
    </xdr:from>
    <xdr:to>
      <xdr:col>102</xdr:col>
      <xdr:colOff>165100</xdr:colOff>
      <xdr:row>76</xdr:row>
      <xdr:rowOff>46819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975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63347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7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103432</xdr:rowOff>
    </xdr:from>
    <xdr:to>
      <xdr:col>98</xdr:col>
      <xdr:colOff>38100</xdr:colOff>
      <xdr:row>76</xdr:row>
      <xdr:rowOff>33582</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50109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7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１０３，７７３円となっており、令和元年度現在においても類似団体と比較して高い水準にある。社会教育施設や保育所・学校数が多く、抜本的な職員削減が行えていない状況であり、公共施設総合管理計画に基づいた施設の統廃合、それに伴う人件費の削減を目指し検討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補助費については、住民一人当たり１３５，１５１円となっており、類似団体のなかでもかなり高くなっている。要因として、関係する一部事務組合が多いためであり、この負担金を軽減していくことが当町にとって大きな課題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普通建設事業費（うち新規整備）については、三方五湖に浮かぶ天空テラス整備事業など事業費の増により上昇している。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公債費についても、８５，９５１円と高い水準となっており、計画的な建設事業の実施による地方債の発行抑制を進めていく。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14,678
14,582
178.49
10,751,833
10,162,379
527,458
6,002,509
10,734,615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149073</xdr:rowOff>
    </xdr:from>
    <xdr:to>
      <xdr:col>24</xdr:col>
      <xdr:colOff>63500</xdr:colOff>
      <xdr:row>36</xdr:row>
      <xdr:rowOff>64719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49823"/>
          <a:ext cx="8382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54661</xdr:rowOff>
    </xdr:from>
    <xdr:to>
      <xdr:col>19</xdr:col>
      <xdr:colOff>177800</xdr:colOff>
      <xdr:row>36</xdr:row>
      <xdr:rowOff>64719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686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97409</xdr:rowOff>
    </xdr:from>
    <xdr:to>
      <xdr:col>15</xdr:col>
      <xdr:colOff>50800</xdr:colOff>
      <xdr:row>36</xdr:row>
      <xdr:rowOff>54661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98159"/>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95809</xdr:rowOff>
    </xdr:from>
    <xdr:to>
      <xdr:col>10</xdr:col>
      <xdr:colOff>114300</xdr:colOff>
      <xdr:row>35</xdr:row>
      <xdr:rowOff>97409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9655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62983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98273</xdr:rowOff>
    </xdr:from>
    <xdr:to>
      <xdr:col>24</xdr:col>
      <xdr:colOff>114300</xdr:colOff>
      <xdr:row>36</xdr:row>
      <xdr:rowOff>28423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121150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13919</xdr:rowOff>
    </xdr:from>
    <xdr:to>
      <xdr:col>20</xdr:col>
      <xdr:colOff>38100</xdr:colOff>
      <xdr:row>36</xdr:row>
      <xdr:rowOff>115519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132046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3861</xdr:rowOff>
    </xdr:from>
    <xdr:to>
      <xdr:col>15</xdr:col>
      <xdr:colOff>101600</xdr:colOff>
      <xdr:row>36</xdr:row>
      <xdr:rowOff>105461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121988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46609</xdr:rowOff>
    </xdr:from>
    <xdr:to>
      <xdr:col>10</xdr:col>
      <xdr:colOff>165100</xdr:colOff>
      <xdr:row>35</xdr:row>
      <xdr:rowOff>148209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164736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45009</xdr:rowOff>
    </xdr:from>
    <xdr:to>
      <xdr:col>6</xdr:col>
      <xdr:colOff>38100</xdr:colOff>
      <xdr:row>35</xdr:row>
      <xdr:rowOff>146609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163136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130611</xdr:rowOff>
    </xdr:from>
    <xdr:to>
      <xdr:col>24</xdr:col>
      <xdr:colOff>63500</xdr:colOff>
      <xdr:row>55</xdr:row>
      <xdr:rowOff>148958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560361"/>
          <a:ext cx="8382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148958</xdr:rowOff>
    </xdr:from>
    <xdr:to>
      <xdr:col>19</xdr:col>
      <xdr:colOff>177800</xdr:colOff>
      <xdr:row>56</xdr:row>
      <xdr:rowOff>45256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578708"/>
          <a:ext cx="889000" cy="6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105932</xdr:rowOff>
    </xdr:from>
    <xdr:to>
      <xdr:col>15</xdr:col>
      <xdr:colOff>50800</xdr:colOff>
      <xdr:row>56</xdr:row>
      <xdr:rowOff>45256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35682"/>
          <a:ext cx="889000" cy="11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32761</xdr:rowOff>
    </xdr:from>
    <xdr:to>
      <xdr:col>10</xdr:col>
      <xdr:colOff>114300</xdr:colOff>
      <xdr:row>55</xdr:row>
      <xdr:rowOff>105932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462511"/>
          <a:ext cx="889000" cy="7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79811</xdr:rowOff>
    </xdr:from>
    <xdr:to>
      <xdr:col>24</xdr:col>
      <xdr:colOff>114300</xdr:colOff>
      <xdr:row>56</xdr:row>
      <xdr:rowOff>9961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102688</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6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98158</xdr:rowOff>
    </xdr:from>
    <xdr:to>
      <xdr:col>20</xdr:col>
      <xdr:colOff>38100</xdr:colOff>
      <xdr:row>56</xdr:row>
      <xdr:rowOff>28308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44835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165906</xdr:rowOff>
    </xdr:from>
    <xdr:to>
      <xdr:col>15</xdr:col>
      <xdr:colOff>101600</xdr:colOff>
      <xdr:row>56</xdr:row>
      <xdr:rowOff>96056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112583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55132</xdr:rowOff>
    </xdr:from>
    <xdr:to>
      <xdr:col>10</xdr:col>
      <xdr:colOff>165100</xdr:colOff>
      <xdr:row>55</xdr:row>
      <xdr:rowOff>156732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4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26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153411</xdr:rowOff>
    </xdr:from>
    <xdr:to>
      <xdr:col>6</xdr:col>
      <xdr:colOff>38100</xdr:colOff>
      <xdr:row>55</xdr:row>
      <xdr:rowOff>83561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100088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1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109754</xdr:rowOff>
    </xdr:from>
    <xdr:to>
      <xdr:col>24</xdr:col>
      <xdr:colOff>63500</xdr:colOff>
      <xdr:row>75</xdr:row>
      <xdr:rowOff>126909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8504"/>
          <a:ext cx="838200" cy="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126909</xdr:rowOff>
    </xdr:from>
    <xdr:to>
      <xdr:col>19</xdr:col>
      <xdr:colOff>177800</xdr:colOff>
      <xdr:row>75</xdr:row>
      <xdr:rowOff>129925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5659"/>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72775</xdr:rowOff>
    </xdr:from>
    <xdr:to>
      <xdr:col>15</xdr:col>
      <xdr:colOff>50800</xdr:colOff>
      <xdr:row>75</xdr:row>
      <xdr:rowOff>129925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31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72775</xdr:rowOff>
    </xdr:from>
    <xdr:to>
      <xdr:col>10</xdr:col>
      <xdr:colOff>114300</xdr:colOff>
      <xdr:row>75</xdr:row>
      <xdr:rowOff>152969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1525"/>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58954</xdr:rowOff>
    </xdr:from>
    <xdr:to>
      <xdr:col>24</xdr:col>
      <xdr:colOff>114300</xdr:colOff>
      <xdr:row>75</xdr:row>
      <xdr:rowOff>160555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81831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76109</xdr:rowOff>
    </xdr:from>
    <xdr:to>
      <xdr:col>20</xdr:col>
      <xdr:colOff>38100</xdr:colOff>
      <xdr:row>76</xdr:row>
      <xdr:rowOff>6260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4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22786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79125</xdr:rowOff>
    </xdr:from>
    <xdr:to>
      <xdr:col>15</xdr:col>
      <xdr:colOff>101600</xdr:colOff>
      <xdr:row>76</xdr:row>
      <xdr:rowOff>9274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37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1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21975</xdr:rowOff>
    </xdr:from>
    <xdr:to>
      <xdr:col>10</xdr:col>
      <xdr:colOff>165100</xdr:colOff>
      <xdr:row>75</xdr:row>
      <xdr:rowOff>123575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140102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102170</xdr:rowOff>
    </xdr:from>
    <xdr:to>
      <xdr:col>6</xdr:col>
      <xdr:colOff>38100</xdr:colOff>
      <xdr:row>76</xdr:row>
      <xdr:rowOff>32321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0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48847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3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52098</xdr:rowOff>
    </xdr:from>
    <xdr:to>
      <xdr:col>24</xdr:col>
      <xdr:colOff>63500</xdr:colOff>
      <xdr:row>94</xdr:row>
      <xdr:rowOff>145986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168398"/>
          <a:ext cx="8382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145986</xdr:rowOff>
    </xdr:from>
    <xdr:to>
      <xdr:col>19</xdr:col>
      <xdr:colOff>177800</xdr:colOff>
      <xdr:row>94</xdr:row>
      <xdr:rowOff>166936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62286"/>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126000</xdr:rowOff>
    </xdr:from>
    <xdr:to>
      <xdr:col>15</xdr:col>
      <xdr:colOff>50800</xdr:colOff>
      <xdr:row>94</xdr:row>
      <xdr:rowOff>166936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70850"/>
          <a:ext cx="889000" cy="2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126000</xdr:rowOff>
    </xdr:from>
    <xdr:to>
      <xdr:col>10</xdr:col>
      <xdr:colOff>114300</xdr:colOff>
      <xdr:row>94</xdr:row>
      <xdr:rowOff>34496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70850"/>
          <a:ext cx="889000" cy="7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1298</xdr:rowOff>
    </xdr:from>
    <xdr:to>
      <xdr:col>24</xdr:col>
      <xdr:colOff>114300</xdr:colOff>
      <xdr:row>94</xdr:row>
      <xdr:rowOff>102898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24175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95186</xdr:rowOff>
    </xdr:from>
    <xdr:to>
      <xdr:col>20</xdr:col>
      <xdr:colOff>38100</xdr:colOff>
      <xdr:row>95</xdr:row>
      <xdr:rowOff>25336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41863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116136</xdr:rowOff>
    </xdr:from>
    <xdr:to>
      <xdr:col>15</xdr:col>
      <xdr:colOff>101600</xdr:colOff>
      <xdr:row>95</xdr:row>
      <xdr:rowOff>46286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62813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75200</xdr:rowOff>
    </xdr:from>
    <xdr:to>
      <xdr:col>10</xdr:col>
      <xdr:colOff>165100</xdr:colOff>
      <xdr:row>94</xdr:row>
      <xdr:rowOff>5350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21877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7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155146</xdr:rowOff>
    </xdr:from>
    <xdr:to>
      <xdr:col>6</xdr:col>
      <xdr:colOff>38100</xdr:colOff>
      <xdr:row>94</xdr:row>
      <xdr:rowOff>85296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101823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8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133071</xdr:rowOff>
    </xdr:from>
    <xdr:to>
      <xdr:col>55</xdr:col>
      <xdr:colOff>0</xdr:colOff>
      <xdr:row>36</xdr:row>
      <xdr:rowOff>140386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0527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140386</xdr:rowOff>
    </xdr:from>
    <xdr:to>
      <xdr:col>50</xdr:col>
      <xdr:colOff>114300</xdr:colOff>
      <xdr:row>36</xdr:row>
      <xdr:rowOff>146101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125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78435</xdr:rowOff>
    </xdr:from>
    <xdr:to>
      <xdr:col>45</xdr:col>
      <xdr:colOff>177800</xdr:colOff>
      <xdr:row>36</xdr:row>
      <xdr:rowOff>146101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5063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78435</xdr:rowOff>
    </xdr:from>
    <xdr:to>
      <xdr:col>41</xdr:col>
      <xdr:colOff>50800</xdr:colOff>
      <xdr:row>36</xdr:row>
      <xdr:rowOff>91237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5063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153738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9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82271</xdr:rowOff>
    </xdr:from>
    <xdr:to>
      <xdr:col>55</xdr:col>
      <xdr:colOff>50800</xdr:colOff>
      <xdr:row>37</xdr:row>
      <xdr:rowOff>12421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105148</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89586</xdr:rowOff>
    </xdr:from>
    <xdr:to>
      <xdr:col>50</xdr:col>
      <xdr:colOff>165100</xdr:colOff>
      <xdr:row>37</xdr:row>
      <xdr:rowOff>19736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36263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95301</xdr:rowOff>
    </xdr:from>
    <xdr:to>
      <xdr:col>46</xdr:col>
      <xdr:colOff>38100</xdr:colOff>
      <xdr:row>37</xdr:row>
      <xdr:rowOff>25451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41978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27635</xdr:rowOff>
    </xdr:from>
    <xdr:to>
      <xdr:col>41</xdr:col>
      <xdr:colOff>101600</xdr:colOff>
      <xdr:row>36</xdr:row>
      <xdr:rowOff>129235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145762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40437</xdr:rowOff>
    </xdr:from>
    <xdr:to>
      <xdr:col>36</xdr:col>
      <xdr:colOff>165100</xdr:colOff>
      <xdr:row>36</xdr:row>
      <xdr:rowOff>142037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158564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27254</xdr:rowOff>
    </xdr:from>
    <xdr:to>
      <xdr:col>55</xdr:col>
      <xdr:colOff>0</xdr:colOff>
      <xdr:row>53</xdr:row>
      <xdr:rowOff>50660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14104"/>
          <a:ext cx="8382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27254</xdr:rowOff>
    </xdr:from>
    <xdr:to>
      <xdr:col>50</xdr:col>
      <xdr:colOff>114300</xdr:colOff>
      <xdr:row>53</xdr:row>
      <xdr:rowOff>91046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14104"/>
          <a:ext cx="8890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91046</xdr:rowOff>
    </xdr:from>
    <xdr:to>
      <xdr:col>45</xdr:col>
      <xdr:colOff>177800</xdr:colOff>
      <xdr:row>54</xdr:row>
      <xdr:rowOff>43866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177896"/>
          <a:ext cx="889000" cy="1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47968</xdr:rowOff>
    </xdr:from>
    <xdr:to>
      <xdr:col>41</xdr:col>
      <xdr:colOff>50800</xdr:colOff>
      <xdr:row>54</xdr:row>
      <xdr:rowOff>43866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134818"/>
          <a:ext cx="889000" cy="1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171310</xdr:rowOff>
    </xdr:from>
    <xdr:to>
      <xdr:col>55</xdr:col>
      <xdr:colOff>50800</xdr:colOff>
      <xdr:row>53</xdr:row>
      <xdr:rowOff>101460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22737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3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147904</xdr:rowOff>
    </xdr:from>
    <xdr:to>
      <xdr:col>50</xdr:col>
      <xdr:colOff>165100</xdr:colOff>
      <xdr:row>53</xdr:row>
      <xdr:rowOff>78054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94581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40246</xdr:rowOff>
    </xdr:from>
    <xdr:to>
      <xdr:col>46</xdr:col>
      <xdr:colOff>38100</xdr:colOff>
      <xdr:row>53</xdr:row>
      <xdr:rowOff>141846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158373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164516</xdr:rowOff>
    </xdr:from>
    <xdr:to>
      <xdr:col>41</xdr:col>
      <xdr:colOff>101600</xdr:colOff>
      <xdr:row>54</xdr:row>
      <xdr:rowOff>94666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2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111193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168618</xdr:rowOff>
    </xdr:from>
    <xdr:to>
      <xdr:col>36</xdr:col>
      <xdr:colOff>165100</xdr:colOff>
      <xdr:row>53</xdr:row>
      <xdr:rowOff>98768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115295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54901</xdr:rowOff>
    </xdr:from>
    <xdr:to>
      <xdr:col>55</xdr:col>
      <xdr:colOff>0</xdr:colOff>
      <xdr:row>77</xdr:row>
      <xdr:rowOff>115632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56551"/>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101338</xdr:rowOff>
    </xdr:from>
    <xdr:to>
      <xdr:col>50</xdr:col>
      <xdr:colOff>114300</xdr:colOff>
      <xdr:row>77</xdr:row>
      <xdr:rowOff>115632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2988"/>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101338</xdr:rowOff>
    </xdr:from>
    <xdr:to>
      <xdr:col>45</xdr:col>
      <xdr:colOff>177800</xdr:colOff>
      <xdr:row>77</xdr:row>
      <xdr:rowOff>132755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2988"/>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132755</xdr:rowOff>
    </xdr:from>
    <xdr:to>
      <xdr:col>41</xdr:col>
      <xdr:colOff>50800</xdr:colOff>
      <xdr:row>78</xdr:row>
      <xdr:rowOff>67974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4405"/>
          <a:ext cx="889000" cy="10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4101</xdr:rowOff>
    </xdr:from>
    <xdr:to>
      <xdr:col>55</xdr:col>
      <xdr:colOff>50800</xdr:colOff>
      <xdr:row>77</xdr:row>
      <xdr:rowOff>105701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26978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5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64832</xdr:rowOff>
    </xdr:from>
    <xdr:to>
      <xdr:col>50</xdr:col>
      <xdr:colOff>165100</xdr:colOff>
      <xdr:row>77</xdr:row>
      <xdr:rowOff>166432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11509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50538</xdr:rowOff>
    </xdr:from>
    <xdr:to>
      <xdr:col>46</xdr:col>
      <xdr:colOff>38100</xdr:colOff>
      <xdr:row>77</xdr:row>
      <xdr:rowOff>152138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168665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81955</xdr:rowOff>
    </xdr:from>
    <xdr:to>
      <xdr:col>41</xdr:col>
      <xdr:colOff>101600</xdr:colOff>
      <xdr:row>78</xdr:row>
      <xdr:rowOff>12105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28632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17174</xdr:rowOff>
    </xdr:from>
    <xdr:to>
      <xdr:col>36</xdr:col>
      <xdr:colOff>165100</xdr:colOff>
      <xdr:row>78</xdr:row>
      <xdr:rowOff>118774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135301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51775</xdr:rowOff>
    </xdr:from>
    <xdr:to>
      <xdr:col>55</xdr:col>
      <xdr:colOff>0</xdr:colOff>
      <xdr:row>96</xdr:row>
      <xdr:rowOff>84110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10975"/>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8649</xdr:rowOff>
    </xdr:from>
    <xdr:to>
      <xdr:col>50</xdr:col>
      <xdr:colOff>114300</xdr:colOff>
      <xdr:row>96</xdr:row>
      <xdr:rowOff>84110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67849"/>
          <a:ext cx="8890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159610</xdr:rowOff>
    </xdr:from>
    <xdr:to>
      <xdr:col>45</xdr:col>
      <xdr:colOff>177800</xdr:colOff>
      <xdr:row>96</xdr:row>
      <xdr:rowOff>8649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47360"/>
          <a:ext cx="889000" cy="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159610</xdr:rowOff>
    </xdr:from>
    <xdr:to>
      <xdr:col>41</xdr:col>
      <xdr:colOff>50800</xdr:colOff>
      <xdr:row>96</xdr:row>
      <xdr:rowOff>5054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47360"/>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114591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975</xdr:rowOff>
    </xdr:from>
    <xdr:to>
      <xdr:col>55</xdr:col>
      <xdr:colOff>50800</xdr:colOff>
      <xdr:row>96</xdr:row>
      <xdr:rowOff>102575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150852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33310</xdr:rowOff>
    </xdr:from>
    <xdr:to>
      <xdr:col>50</xdr:col>
      <xdr:colOff>165100</xdr:colOff>
      <xdr:row>96</xdr:row>
      <xdr:rowOff>134910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126037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129299</xdr:rowOff>
    </xdr:from>
    <xdr:to>
      <xdr:col>46</xdr:col>
      <xdr:colOff>38100</xdr:colOff>
      <xdr:row>96</xdr:row>
      <xdr:rowOff>59449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75976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108810</xdr:rowOff>
    </xdr:from>
    <xdr:to>
      <xdr:col>41</xdr:col>
      <xdr:colOff>101600</xdr:colOff>
      <xdr:row>96</xdr:row>
      <xdr:rowOff>38960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55487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7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125704</xdr:rowOff>
    </xdr:from>
    <xdr:to>
      <xdr:col>36</xdr:col>
      <xdr:colOff>165100</xdr:colOff>
      <xdr:row>96</xdr:row>
      <xdr:rowOff>55854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3912</xdr:rowOff>
    </xdr:from>
    <xdr:to>
      <xdr:col>85</xdr:col>
      <xdr:colOff>127000</xdr:colOff>
      <xdr:row>36</xdr:row>
      <xdr:rowOff>51232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76112"/>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51232</xdr:rowOff>
    </xdr:from>
    <xdr:to>
      <xdr:col>81</xdr:col>
      <xdr:colOff>50800</xdr:colOff>
      <xdr:row>36</xdr:row>
      <xdr:rowOff>124808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23432"/>
          <a:ext cx="889000" cy="7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124808</xdr:rowOff>
    </xdr:from>
    <xdr:to>
      <xdr:col>76</xdr:col>
      <xdr:colOff>114300</xdr:colOff>
      <xdr:row>36</xdr:row>
      <xdr:rowOff>145709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9700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145709</xdr:rowOff>
    </xdr:from>
    <xdr:to>
      <xdr:col>71</xdr:col>
      <xdr:colOff>177800</xdr:colOff>
      <xdr:row>36</xdr:row>
      <xdr:rowOff>155604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1790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124562</xdr:rowOff>
    </xdr:from>
    <xdr:to>
      <xdr:col>85</xdr:col>
      <xdr:colOff>177800</xdr:colOff>
      <xdr:row>36</xdr:row>
      <xdr:rowOff>54712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147439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432</xdr:rowOff>
    </xdr:from>
    <xdr:to>
      <xdr:col>81</xdr:col>
      <xdr:colOff>101600</xdr:colOff>
      <xdr:row>36</xdr:row>
      <xdr:rowOff>102032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74008</xdr:rowOff>
    </xdr:from>
    <xdr:to>
      <xdr:col>76</xdr:col>
      <xdr:colOff>165100</xdr:colOff>
      <xdr:row>37</xdr:row>
      <xdr:rowOff>4158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94909</xdr:rowOff>
    </xdr:from>
    <xdr:to>
      <xdr:col>72</xdr:col>
      <xdr:colOff>38100</xdr:colOff>
      <xdr:row>37</xdr:row>
      <xdr:rowOff>25059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41586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104804</xdr:rowOff>
    </xdr:from>
    <xdr:to>
      <xdr:col>67</xdr:col>
      <xdr:colOff>101600</xdr:colOff>
      <xdr:row>37</xdr:row>
      <xdr:rowOff>34954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26081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50142</xdr:rowOff>
    </xdr:from>
    <xdr:to>
      <xdr:col>85</xdr:col>
      <xdr:colOff>127000</xdr:colOff>
      <xdr:row>56</xdr:row>
      <xdr:rowOff>127965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51342"/>
          <a:ext cx="8382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156532</xdr:rowOff>
    </xdr:from>
    <xdr:to>
      <xdr:col>81</xdr:col>
      <xdr:colOff>50800</xdr:colOff>
      <xdr:row>56</xdr:row>
      <xdr:rowOff>50142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14832"/>
          <a:ext cx="889000" cy="2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156532</xdr:rowOff>
    </xdr:from>
    <xdr:to>
      <xdr:col>76</xdr:col>
      <xdr:colOff>114300</xdr:colOff>
      <xdr:row>56</xdr:row>
      <xdr:rowOff>108565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14832"/>
          <a:ext cx="889000" cy="2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108565</xdr:rowOff>
    </xdr:from>
    <xdr:to>
      <xdr:col>71</xdr:col>
      <xdr:colOff>177800</xdr:colOff>
      <xdr:row>57</xdr:row>
      <xdr:rowOff>20554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09765"/>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77165</xdr:rowOff>
    </xdr:from>
    <xdr:to>
      <xdr:col>85</xdr:col>
      <xdr:colOff>177800</xdr:colOff>
      <xdr:row>57</xdr:row>
      <xdr:rowOff>7315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55592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170792</xdr:rowOff>
    </xdr:from>
    <xdr:to>
      <xdr:col>81</xdr:col>
      <xdr:colOff>101600</xdr:colOff>
      <xdr:row>56</xdr:row>
      <xdr:rowOff>100942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117469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105732</xdr:rowOff>
    </xdr:from>
    <xdr:to>
      <xdr:col>76</xdr:col>
      <xdr:colOff>165100</xdr:colOff>
      <xdr:row>55</xdr:row>
      <xdr:rowOff>35882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52409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57765</xdr:rowOff>
    </xdr:from>
    <xdr:to>
      <xdr:col>72</xdr:col>
      <xdr:colOff>38100</xdr:colOff>
      <xdr:row>56</xdr:row>
      <xdr:rowOff>159365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141204</xdr:rowOff>
    </xdr:from>
    <xdr:to>
      <xdr:col>67</xdr:col>
      <xdr:colOff>101600</xdr:colOff>
      <xdr:row>57</xdr:row>
      <xdr:rowOff>71354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62481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164182</xdr:rowOff>
    </xdr:from>
    <xdr:to>
      <xdr:col>85</xdr:col>
      <xdr:colOff>127000</xdr:colOff>
      <xdr:row>79</xdr:row>
      <xdr:rowOff>96952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37282"/>
          <a:ext cx="838200" cy="1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164019</xdr:rowOff>
    </xdr:from>
    <xdr:to>
      <xdr:col>81</xdr:col>
      <xdr:colOff>50800</xdr:colOff>
      <xdr:row>78</xdr:row>
      <xdr:rowOff>164182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71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164019</xdr:rowOff>
    </xdr:from>
    <xdr:to>
      <xdr:col>76</xdr:col>
      <xdr:colOff>114300</xdr:colOff>
      <xdr:row>79</xdr:row>
      <xdr:rowOff>78294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71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61530</xdr:rowOff>
    </xdr:from>
    <xdr:to>
      <xdr:col>71</xdr:col>
      <xdr:colOff>177800</xdr:colOff>
      <xdr:row>79</xdr:row>
      <xdr:rowOff>78294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0608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105677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46152</xdr:rowOff>
    </xdr:from>
    <xdr:to>
      <xdr:col>85</xdr:col>
      <xdr:colOff>177800</xdr:colOff>
      <xdr:row>79</xdr:row>
      <xdr:rowOff>147752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132529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113382</xdr:rowOff>
    </xdr:from>
    <xdr:to>
      <xdr:col>81</xdr:col>
      <xdr:colOff>101600</xdr:colOff>
      <xdr:row>79</xdr:row>
      <xdr:rowOff>43532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60059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2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113219</xdr:rowOff>
    </xdr:from>
    <xdr:to>
      <xdr:col>76</xdr:col>
      <xdr:colOff>165100</xdr:colOff>
      <xdr:row>79</xdr:row>
      <xdr:rowOff>43369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59896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26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27494</xdr:rowOff>
    </xdr:from>
    <xdr:to>
      <xdr:col>72</xdr:col>
      <xdr:colOff>38100</xdr:colOff>
      <xdr:row>79</xdr:row>
      <xdr:rowOff>129094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120221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6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10730</xdr:rowOff>
    </xdr:from>
    <xdr:to>
      <xdr:col>67</xdr:col>
      <xdr:colOff>101600</xdr:colOff>
      <xdr:row>79</xdr:row>
      <xdr:rowOff>112330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128857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3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85979</xdr:rowOff>
    </xdr:from>
    <xdr:to>
      <xdr:col>85</xdr:col>
      <xdr:colOff>127000</xdr:colOff>
      <xdr:row>96</xdr:row>
      <xdr:rowOff>89632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45179"/>
          <a:ext cx="8382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85979</xdr:rowOff>
    </xdr:from>
    <xdr:to>
      <xdr:col>81</xdr:col>
      <xdr:colOff>50800</xdr:colOff>
      <xdr:row>96</xdr:row>
      <xdr:rowOff>91475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45179"/>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91475</xdr:rowOff>
    </xdr:from>
    <xdr:to>
      <xdr:col>76</xdr:col>
      <xdr:colOff>114300</xdr:colOff>
      <xdr:row>96</xdr:row>
      <xdr:rowOff>99040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50675"/>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72794</xdr:rowOff>
    </xdr:from>
    <xdr:to>
      <xdr:col>71</xdr:col>
      <xdr:colOff>177800</xdr:colOff>
      <xdr:row>96</xdr:row>
      <xdr:rowOff>99040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31994"/>
          <a:ext cx="8890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38832</xdr:rowOff>
    </xdr:from>
    <xdr:to>
      <xdr:col>85</xdr:col>
      <xdr:colOff>177800</xdr:colOff>
      <xdr:row>96</xdr:row>
      <xdr:rowOff>140432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61709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35179</xdr:rowOff>
    </xdr:from>
    <xdr:to>
      <xdr:col>81</xdr:col>
      <xdr:colOff>101600</xdr:colOff>
      <xdr:row>96</xdr:row>
      <xdr:rowOff>136779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153306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40675</xdr:rowOff>
    </xdr:from>
    <xdr:to>
      <xdr:col>76</xdr:col>
      <xdr:colOff>165100</xdr:colOff>
      <xdr:row>96</xdr:row>
      <xdr:rowOff>142275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158802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48240</xdr:rowOff>
    </xdr:from>
    <xdr:to>
      <xdr:col>72</xdr:col>
      <xdr:colOff>38100</xdr:colOff>
      <xdr:row>96</xdr:row>
      <xdr:rowOff>149840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166367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8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21994</xdr:rowOff>
    </xdr:from>
    <xdr:to>
      <xdr:col>67</xdr:col>
      <xdr:colOff>101600</xdr:colOff>
      <xdr:row>96</xdr:row>
      <xdr:rowOff>123594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140121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5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住民一人当たり８０，５１１円となっており、以前から類似団体のなかでも高い水準となっている。基盤整備事業や嶺南地域有害鳥獣処理施設に係る事業費などが増加し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衛生費については、依然として類似団体のなかでは高い水準にある。現在、近隣市町と広域処理の整備を進めており、効率的かつ効果的な運営に切り替える予定である。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近年、企業誘致促進事業による支出の増や、レインボーラインの改修工事実施などにより、住民一人当たりの数値は増加傾向にある。当町は観光の町としての一面もあるため、観光施設整備の実施により数値が増大す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財政調整基金については、突発的に訴訟費用を取り崩した結果、前年比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実質収支・実質単年度収支については、マイナスになっており、当該年度の余剰金の額（繰越金）と基金の積み立てが少なかったことが主な要因となっている。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国民健康保険上中診療所事業会計を除き、健全な財政運営を行っているが、標準財政規模に対する比率が減少傾向にあり、余剰金が減ってきている会計もある。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病院から診療所化した国民健康保険上中診療所事業会計については、人件費の削減を中心とした事業の縮小によって、医業収入の減が主な要因である純損益のマイナスを縮減することが急務であり、抜本的な経営改革に向けて取り組んでいる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また、水道事業、下水道事業については、施設の更新時期が迫ってきているため、使用料の改定に向けた取り組みを実施している。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そのほかの会計についても、それぞれの収益について料金改定や保険料改定の見直しなども視野に入れながら、経営の改善に努めるとともに独立採算性に立った会計の運営を行っていく必要がある。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10751833</v>
      </c>
      <c r="BO4" s="462"/>
      <c r="BP4" s="462"/>
      <c r="BQ4" s="462"/>
      <c r="BR4" s="462"/>
      <c r="BS4" s="462"/>
      <c r="BT4" s="462"/>
      <c r="BU4" s="463"/>
      <c r="BV4" s="461">
        <v>10947413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8.8000000000000007</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10162379</v>
      </c>
      <c r="BO5" s="467"/>
      <c r="BP5" s="467"/>
      <c r="BQ5" s="467"/>
      <c r="BR5" s="467"/>
      <c r="BS5" s="467"/>
      <c r="BT5" s="467"/>
      <c r="BU5" s="468"/>
      <c r="BV5" s="466">
        <v>10346857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589454</v>
      </c>
      <c r="BO6" s="467"/>
      <c r="BP6" s="467"/>
      <c r="BQ6" s="467"/>
      <c r="BR6" s="467"/>
      <c r="BS6" s="467"/>
      <c r="BT6" s="467"/>
      <c r="BU6" s="468"/>
      <c r="BV6" s="466">
        <v>600556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94</v>
      </c>
      <c r="CU6" s="620"/>
      <c r="CV6" s="620"/>
      <c r="CW6" s="620"/>
      <c r="CX6" s="620"/>
      <c r="CY6" s="620"/>
      <c r="CZ6" s="620"/>
      <c r="DA6" s="621"/>
      <c r="DB6" s="619">
        <v>93.2</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61996</v>
      </c>
      <c r="BO7" s="467"/>
      <c r="BP7" s="467"/>
      <c r="BQ7" s="467"/>
      <c r="BR7" s="467"/>
      <c r="BS7" s="467"/>
      <c r="BT7" s="467"/>
      <c r="BU7" s="468"/>
      <c r="BV7" s="466">
        <v>62811</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6002509</v>
      </c>
      <c r="CU7" s="467"/>
      <c r="CV7" s="467"/>
      <c r="CW7" s="467"/>
      <c r="CX7" s="467"/>
      <c r="CY7" s="467"/>
      <c r="CZ7" s="467"/>
      <c r="DA7" s="468"/>
      <c r="DB7" s="466">
        <v>5905800</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527458</v>
      </c>
      <c r="BO8" s="467"/>
      <c r="BP8" s="467"/>
      <c r="BQ8" s="467"/>
      <c r="BR8" s="467"/>
      <c r="BS8" s="467"/>
      <c r="BT8" s="467"/>
      <c r="BU8" s="468"/>
      <c r="BV8" s="466">
        <v>537745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15257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-10287</v>
      </c>
      <c r="BO9" s="467"/>
      <c r="BP9" s="467"/>
      <c r="BQ9" s="467"/>
      <c r="BR9" s="467"/>
      <c r="BS9" s="467"/>
      <c r="BT9" s="467"/>
      <c r="BU9" s="468"/>
      <c r="BV9" s="466">
        <v>-59675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15.5</v>
      </c>
      <c r="CU9" s="437"/>
      <c r="CV9" s="437"/>
      <c r="CW9" s="437"/>
      <c r="CX9" s="437"/>
      <c r="CY9" s="437"/>
      <c r="CZ9" s="437"/>
      <c r="DA9" s="438"/>
      <c r="DB9" s="436">
        <v>16.2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16099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270556</v>
      </c>
      <c r="BO10" s="467"/>
      <c r="BP10" s="467"/>
      <c r="BQ10" s="467"/>
      <c r="BR10" s="467"/>
      <c r="BS10" s="467"/>
      <c r="BT10" s="467"/>
      <c r="BU10" s="468"/>
      <c r="BV10" s="466">
        <v>340388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47676</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14678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114</v>
      </c>
      <c r="AV12" s="524"/>
      <c r="AW12" s="524"/>
      <c r="AX12" s="524"/>
      <c r="AY12" s="446" t="s">
        <v>135</v>
      </c>
      <c r="AZ12" s="447"/>
      <c r="BA12" s="447"/>
      <c r="BB12" s="447"/>
      <c r="BC12" s="447"/>
      <c r="BD12" s="447"/>
      <c r="BE12" s="447"/>
      <c r="BF12" s="447"/>
      <c r="BG12" s="447"/>
      <c r="BH12" s="447"/>
      <c r="BI12" s="447"/>
      <c r="BJ12" s="447"/>
      <c r="BK12" s="447"/>
      <c r="BL12" s="447"/>
      <c r="BM12" s="448"/>
      <c r="BN12" s="466">
        <v>284356</v>
      </c>
      <c r="BO12" s="467"/>
      <c r="BP12" s="467"/>
      <c r="BQ12" s="467"/>
      <c r="BR12" s="467"/>
      <c r="BS12" s="467"/>
      <c r="BT12" s="467"/>
      <c r="BU12" s="468"/>
      <c r="BV12" s="466">
        <v>115000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14582</v>
      </c>
      <c r="S13" s="570"/>
      <c r="T13" s="570"/>
      <c r="U13" s="570"/>
      <c r="V13" s="571"/>
      <c r="W13" s="557" t="s">
        <v>138</v>
      </c>
      <c r="X13" s="479"/>
      <c r="Y13" s="479"/>
      <c r="Z13" s="479"/>
      <c r="AA13" s="479"/>
      <c r="AB13" s="480"/>
      <c r="AC13" s="442">
        <v>794</v>
      </c>
      <c r="AD13" s="443"/>
      <c r="AE13" s="443"/>
      <c r="AF13" s="443"/>
      <c r="AG13" s="444"/>
      <c r="AH13" s="442">
        <v>899</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-24087</v>
      </c>
      <c r="BO13" s="467"/>
      <c r="BP13" s="467"/>
      <c r="BQ13" s="467"/>
      <c r="BR13" s="467"/>
      <c r="BS13" s="467"/>
      <c r="BT13" s="467"/>
      <c r="BU13" s="468"/>
      <c r="BV13" s="466">
        <v>213389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15.5</v>
      </c>
      <c r="CU13" s="437"/>
      <c r="CV13" s="437"/>
      <c r="CW13" s="437"/>
      <c r="CX13" s="437"/>
      <c r="CY13" s="437"/>
      <c r="CZ13" s="437"/>
      <c r="DA13" s="438"/>
      <c r="DB13" s="436">
        <v>15.3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14988</v>
      </c>
      <c r="S14" s="570"/>
      <c r="T14" s="570"/>
      <c r="U14" s="570"/>
      <c r="V14" s="571"/>
      <c r="W14" s="572"/>
      <c r="X14" s="482"/>
      <c r="Y14" s="482"/>
      <c r="Z14" s="482"/>
      <c r="AA14" s="482"/>
      <c r="AB14" s="483"/>
      <c r="AC14" s="562">
        <v>10</v>
      </c>
      <c r="AD14" s="563"/>
      <c r="AE14" s="563"/>
      <c r="AF14" s="563"/>
      <c r="AG14" s="564"/>
      <c r="AH14" s="562">
        <v>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97.5</v>
      </c>
      <c r="CU14" s="574"/>
      <c r="CV14" s="574"/>
      <c r="CW14" s="574"/>
      <c r="CX14" s="574"/>
      <c r="CY14" s="574"/>
      <c r="CZ14" s="574"/>
      <c r="DA14" s="575"/>
      <c r="DB14" s="573">
        <v>113.1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14910</v>
      </c>
      <c r="S15" s="570"/>
      <c r="T15" s="570"/>
      <c r="U15" s="570"/>
      <c r="V15" s="571"/>
      <c r="W15" s="557" t="s">
        <v>145</v>
      </c>
      <c r="X15" s="479"/>
      <c r="Y15" s="479"/>
      <c r="Z15" s="479"/>
      <c r="AA15" s="479"/>
      <c r="AB15" s="480"/>
      <c r="AC15" s="442">
        <v>2042</v>
      </c>
      <c r="AD15" s="443"/>
      <c r="AE15" s="443"/>
      <c r="AF15" s="443"/>
      <c r="AG15" s="444"/>
      <c r="AH15" s="442">
        <v>2341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1815305</v>
      </c>
      <c r="BO15" s="462"/>
      <c r="BP15" s="462"/>
      <c r="BQ15" s="462"/>
      <c r="BR15" s="462"/>
      <c r="BS15" s="462"/>
      <c r="BT15" s="462"/>
      <c r="BU15" s="463"/>
      <c r="BV15" s="461">
        <v>1669533</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25.8</v>
      </c>
      <c r="AD16" s="563"/>
      <c r="AE16" s="563"/>
      <c r="AF16" s="563"/>
      <c r="AG16" s="564"/>
      <c r="AH16" s="562">
        <v>28.6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5300926</v>
      </c>
      <c r="BO16" s="467"/>
      <c r="BP16" s="467"/>
      <c r="BQ16" s="467"/>
      <c r="BR16" s="467"/>
      <c r="BS16" s="467"/>
      <c r="BT16" s="467"/>
      <c r="BU16" s="468"/>
      <c r="BV16" s="466">
        <v>5115797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5069</v>
      </c>
      <c r="AD17" s="443"/>
      <c r="AE17" s="443"/>
      <c r="AF17" s="443"/>
      <c r="AG17" s="444"/>
      <c r="AH17" s="442">
        <v>4958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2285260</v>
      </c>
      <c r="BO17" s="467"/>
      <c r="BP17" s="467"/>
      <c r="BQ17" s="467"/>
      <c r="BR17" s="467"/>
      <c r="BS17" s="467"/>
      <c r="BT17" s="467"/>
      <c r="BU17" s="468"/>
      <c r="BV17" s="466">
        <v>2092087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178.49</v>
      </c>
      <c r="M18" s="531"/>
      <c r="N18" s="531"/>
      <c r="O18" s="531"/>
      <c r="P18" s="531"/>
      <c r="Q18" s="531"/>
      <c r="R18" s="532"/>
      <c r="S18" s="532"/>
      <c r="T18" s="532"/>
      <c r="U18" s="532"/>
      <c r="V18" s="533"/>
      <c r="W18" s="547"/>
      <c r="X18" s="548"/>
      <c r="Y18" s="548"/>
      <c r="Z18" s="548"/>
      <c r="AA18" s="548"/>
      <c r="AB18" s="558"/>
      <c r="AC18" s="430">
        <v>64.099999999999994</v>
      </c>
      <c r="AD18" s="431"/>
      <c r="AE18" s="431"/>
      <c r="AF18" s="431"/>
      <c r="AG18" s="534"/>
      <c r="AH18" s="430">
        <v>60.5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5513608</v>
      </c>
      <c r="BO18" s="467"/>
      <c r="BP18" s="467"/>
      <c r="BQ18" s="467"/>
      <c r="BR18" s="467"/>
      <c r="BS18" s="467"/>
      <c r="BT18" s="467"/>
      <c r="BU18" s="468"/>
      <c r="BV18" s="466">
        <v>5420466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7897512</v>
      </c>
      <c r="BO19" s="467"/>
      <c r="BP19" s="467"/>
      <c r="BQ19" s="467"/>
      <c r="BR19" s="467"/>
      <c r="BS19" s="467"/>
      <c r="BT19" s="467"/>
      <c r="BU19" s="468"/>
      <c r="BV19" s="466">
        <v>7804774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4871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10734615</v>
      </c>
      <c r="BO23" s="467"/>
      <c r="BP23" s="467"/>
      <c r="BQ23" s="467"/>
      <c r="BR23" s="467"/>
      <c r="BS23" s="467"/>
      <c r="BT23" s="467"/>
      <c r="BU23" s="468"/>
      <c r="BV23" s="466">
        <v>11429404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7650</v>
      </c>
      <c r="R24" s="443"/>
      <c r="S24" s="443"/>
      <c r="T24" s="443"/>
      <c r="U24" s="443"/>
      <c r="V24" s="444"/>
      <c r="W24" s="508"/>
      <c r="X24" s="499"/>
      <c r="Y24" s="500"/>
      <c r="Z24" s="439" t="s">
        <v>169</v>
      </c>
      <c r="AA24" s="440"/>
      <c r="AB24" s="440"/>
      <c r="AC24" s="440"/>
      <c r="AD24" s="440"/>
      <c r="AE24" s="440"/>
      <c r="AF24" s="440"/>
      <c r="AG24" s="441"/>
      <c r="AH24" s="442">
        <v>188</v>
      </c>
      <c r="AI24" s="443"/>
      <c r="AJ24" s="443"/>
      <c r="AK24" s="443"/>
      <c r="AL24" s="444"/>
      <c r="AM24" s="442">
        <v>575092</v>
      </c>
      <c r="AN24" s="443"/>
      <c r="AO24" s="443"/>
      <c r="AP24" s="443"/>
      <c r="AQ24" s="443"/>
      <c r="AR24" s="444"/>
      <c r="AS24" s="442">
        <v>3059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5989935</v>
      </c>
      <c r="BO24" s="467"/>
      <c r="BP24" s="467"/>
      <c r="BQ24" s="467"/>
      <c r="BR24" s="467"/>
      <c r="BS24" s="467"/>
      <c r="BT24" s="467"/>
      <c r="BU24" s="468"/>
      <c r="BV24" s="466">
        <v>6271666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6030</v>
      </c>
      <c r="R25" s="443"/>
      <c r="S25" s="443"/>
      <c r="T25" s="443"/>
      <c r="U25" s="443"/>
      <c r="V25" s="444"/>
      <c r="W25" s="508"/>
      <c r="X25" s="499"/>
      <c r="Y25" s="500"/>
      <c r="Z25" s="439" t="s">
        <v>172</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88936</v>
      </c>
      <c r="BO25" s="462"/>
      <c r="BP25" s="462"/>
      <c r="BQ25" s="462"/>
      <c r="BR25" s="462"/>
      <c r="BS25" s="462"/>
      <c r="BT25" s="462"/>
      <c r="BU25" s="463"/>
      <c r="BV25" s="461">
        <v>149264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174</v>
      </c>
      <c r="F26" s="440"/>
      <c r="G26" s="440"/>
      <c r="H26" s="440"/>
      <c r="I26" s="440"/>
      <c r="J26" s="440"/>
      <c r="K26" s="441"/>
      <c r="L26" s="442">
        <v>1</v>
      </c>
      <c r="M26" s="443"/>
      <c r="N26" s="443"/>
      <c r="O26" s="443"/>
      <c r="P26" s="444"/>
      <c r="Q26" s="442">
        <v>5040</v>
      </c>
      <c r="R26" s="443"/>
      <c r="S26" s="443"/>
      <c r="T26" s="443"/>
      <c r="U26" s="443"/>
      <c r="V26" s="444"/>
      <c r="W26" s="508"/>
      <c r="X26" s="499"/>
      <c r="Y26" s="500"/>
      <c r="Z26" s="439" t="s">
        <v>175</v>
      </c>
      <c r="AA26" s="521"/>
      <c r="AB26" s="521"/>
      <c r="AC26" s="521"/>
      <c r="AD26" s="521"/>
      <c r="AE26" s="521"/>
      <c r="AF26" s="521"/>
      <c r="AG26" s="522"/>
      <c r="AH26" s="442">
        <v>16</v>
      </c>
      <c r="AI26" s="443"/>
      <c r="AJ26" s="443"/>
      <c r="AK26" s="443"/>
      <c r="AL26" s="444"/>
      <c r="AM26" s="442">
        <v>45632</v>
      </c>
      <c r="AN26" s="443"/>
      <c r="AO26" s="443"/>
      <c r="AP26" s="443"/>
      <c r="AQ26" s="443"/>
      <c r="AR26" s="444"/>
      <c r="AS26" s="442">
        <v>2852</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177</v>
      </c>
      <c r="F27" s="440"/>
      <c r="G27" s="440"/>
      <c r="H27" s="440"/>
      <c r="I27" s="440"/>
      <c r="J27" s="440"/>
      <c r="K27" s="441"/>
      <c r="L27" s="442">
        <v>1</v>
      </c>
      <c r="M27" s="443"/>
      <c r="N27" s="443"/>
      <c r="O27" s="443"/>
      <c r="P27" s="444"/>
      <c r="Q27" s="442">
        <v>3000</v>
      </c>
      <c r="R27" s="443"/>
      <c r="S27" s="443"/>
      <c r="T27" s="443"/>
      <c r="U27" s="443"/>
      <c r="V27" s="444"/>
      <c r="W27" s="508"/>
      <c r="X27" s="499"/>
      <c r="Y27" s="500"/>
      <c r="Z27" s="439" t="s">
        <v>178</v>
      </c>
      <c r="AA27" s="440"/>
      <c r="AB27" s="440"/>
      <c r="AC27" s="440"/>
      <c r="AD27" s="440"/>
      <c r="AE27" s="440"/>
      <c r="AF27" s="440"/>
      <c r="AG27" s="441"/>
      <c r="AH27" s="442" t="s">
        <v>179</v>
      </c>
      <c r="AI27" s="443"/>
      <c r="AJ27" s="443"/>
      <c r="AK27" s="443"/>
      <c r="AL27" s="444"/>
      <c r="AM27" s="442" t="s">
        <v>129</v>
      </c>
      <c r="AN27" s="443"/>
      <c r="AO27" s="443"/>
      <c r="AP27" s="443"/>
      <c r="AQ27" s="443"/>
      <c r="AR27" s="444"/>
      <c r="AS27" s="442" t="s">
        <v>129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971933</v>
      </c>
      <c r="BO27" s="470"/>
      <c r="BP27" s="470"/>
      <c r="BQ27" s="470"/>
      <c r="BR27" s="470"/>
      <c r="BS27" s="470"/>
      <c r="BT27" s="470"/>
      <c r="BU27" s="471"/>
      <c r="BV27" s="469">
        <v>1043374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2450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930319</v>
      </c>
      <c r="BO28" s="462"/>
      <c r="BP28" s="462"/>
      <c r="BQ28" s="462"/>
      <c r="BR28" s="462"/>
      <c r="BS28" s="462"/>
      <c r="BT28" s="462"/>
      <c r="BU28" s="463"/>
      <c r="BV28" s="461">
        <v>944119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12</v>
      </c>
      <c r="M29" s="443"/>
      <c r="N29" s="443"/>
      <c r="O29" s="443"/>
      <c r="P29" s="444"/>
      <c r="Q29" s="442">
        <v>2350</v>
      </c>
      <c r="R29" s="443"/>
      <c r="S29" s="443"/>
      <c r="T29" s="443"/>
      <c r="U29" s="443"/>
      <c r="V29" s="444"/>
      <c r="W29" s="509"/>
      <c r="X29" s="510"/>
      <c r="Y29" s="511"/>
      <c r="Z29" s="439" t="s">
        <v>185</v>
      </c>
      <c r="AA29" s="440"/>
      <c r="AB29" s="440"/>
      <c r="AC29" s="440"/>
      <c r="AD29" s="440"/>
      <c r="AE29" s="440"/>
      <c r="AF29" s="440"/>
      <c r="AG29" s="441"/>
      <c r="AH29" s="442">
        <v>188</v>
      </c>
      <c r="AI29" s="443"/>
      <c r="AJ29" s="443"/>
      <c r="AK29" s="443"/>
      <c r="AL29" s="444"/>
      <c r="AM29" s="442">
        <v>575092</v>
      </c>
      <c r="AN29" s="443"/>
      <c r="AO29" s="443"/>
      <c r="AP29" s="443"/>
      <c r="AQ29" s="443"/>
      <c r="AR29" s="444"/>
      <c r="AS29" s="442">
        <v>3059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51559</v>
      </c>
      <c r="BO29" s="467"/>
      <c r="BP29" s="467"/>
      <c r="BQ29" s="467"/>
      <c r="BR29" s="467"/>
      <c r="BS29" s="467"/>
      <c r="BT29" s="467"/>
      <c r="BU29" s="468"/>
      <c r="BV29" s="466">
        <v>51554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91.5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876587</v>
      </c>
      <c r="BO30" s="470"/>
      <c r="BP30" s="470"/>
      <c r="BQ30" s="470"/>
      <c r="BR30" s="470"/>
      <c r="BS30" s="470"/>
      <c r="BT30" s="470"/>
      <c r="BU30" s="471"/>
      <c r="BV30" s="469">
        <v>753002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IF('各会計、関係団体の財政状況及び健全化判断比率'!B36="","",'各会計、関係団体の財政状況及び健全化判断比率'!B36)</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17</v>
      </c>
      <c r="BX34" s="425"/>
      <c r="BY34" s="424" t="str">
        <f>IF('各会計、関係団体の財政状況及び健全化判断比率'!B68="","",'各会計、関係団体の財政状況及び健全化判断比率'!B68)</f>
        <v>公立小浜病院組合</v>
      </c>
      <c r="BZ34" s="424"/>
      <c r="CA34" s="424"/>
      <c r="CB34" s="424"/>
      <c r="CC34" s="424"/>
      <c r="CD34" s="424"/>
      <c r="CE34" s="424"/>
      <c r="CF34" s="424"/>
      <c r="CG34" s="424"/>
      <c r="CH34" s="424"/>
      <c r="CI34" s="424"/>
      <c r="CJ34" s="424"/>
      <c r="CK34" s="424"/>
      <c r="CL34" s="424"/>
      <c r="CM34" s="424"/>
      <c r="CN34" s="214"/>
      <c r="CO34" s="425">
        <f>IF(CQ34="","",MAX(C34:D43,U34:V43,AM34:AN43,BE34:BF43,BW34:BX43)+1)</f>
        <v>27</v>
      </c>
      <c r="CP34" s="425"/>
      <c r="CQ34" s="424" t="str">
        <f>IF('各会計、関係団体の財政状況及び健全化判断比率'!BS7="","",'各会計、関係団体の財政状況及び健全化判断比率'!BS7)</f>
        <v>レインボーライン</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農業者労働災害共済事業特別会計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直営診療所特別会計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IF('各会計、関係団体の財政状況及び健全化判断比率'!B34="","",'各会計、関係団体の財政状況及び健全化判断比率'!B34)</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IF('各会計、関係団体の財政状況及び健全化判断比率'!B37="","",'各会計、関係団体の財政状況及び健全化判断比率'!B37)</f>
        <v>農業集落排水処理事業特別会計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18</v>
      </c>
      <c r="BX35" s="425"/>
      <c r="BY35" s="424" t="str">
        <f>IF('各会計、関係団体の財政状況及び健全化判断比率'!B69="","",'各会計、関係団体の財政状況及び健全化判断比率'!B69)</f>
        <v>若狭消防組合</v>
      </c>
      <c r="BZ35" s="424"/>
      <c r="CA35" s="424"/>
      <c r="CB35" s="424"/>
      <c r="CC35" s="424"/>
      <c r="CD35" s="424"/>
      <c r="CE35" s="424"/>
      <c r="CF35" s="424"/>
      <c r="CG35" s="424"/>
      <c r="CH35" s="424"/>
      <c r="CI35" s="424"/>
      <c r="CJ35" s="424"/>
      <c r="CK35" s="424"/>
      <c r="CL35" s="424"/>
      <c r="CM35" s="424"/>
      <c r="CN35" s="214"/>
      <c r="CO35" s="425">
        <f t="shared" ref="CO35:CO43" si="3">IF(CQ35="","",CO34+1)</f>
        <v>28</v>
      </c>
      <c r="CP35" s="425"/>
      <c r="CQ35" s="424" t="str">
        <f>IF('各会計、関係団体の財政状況及び健全化判断比率'!BS8="","",'各会計、関係団体の財政状況及び健全化判断比率'!BS8)</f>
        <v>エコファームみかた</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町営住宅等特別会計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介護保険特別会計（事業勘定）</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IF('各会計、関係団体の財政状況及び健全化判断比率'!B35="","",'各会計、関係団体の財政状況及び健全化判断比率'!B35)</f>
        <v>国民健康保険上中診療所事業会計</v>
      </c>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IF('各会計、関係団体の財政状況及び健全化判断比率'!B38="","",'各会計、関係団体の財政状況及び健全化判断比率'!B38)</f>
        <v>漁業集落排水処理事業特別会計</v>
      </c>
      <c r="BH36" s="424"/>
      <c r="BI36" s="424"/>
      <c r="BJ36" s="424"/>
      <c r="BK36" s="424"/>
      <c r="BL36" s="424"/>
      <c r="BM36" s="424"/>
      <c r="BN36" s="424"/>
      <c r="BO36" s="424"/>
      <c r="BP36" s="424"/>
      <c r="BQ36" s="424"/>
      <c r="BR36" s="424"/>
      <c r="BS36" s="424"/>
      <c r="BT36" s="424"/>
      <c r="BU36" s="424"/>
      <c r="BV36" s="214"/>
      <c r="BW36" s="425">
        <f t="shared" si="2"/>
        <v>19</v>
      </c>
      <c r="BX36" s="425"/>
      <c r="BY36" s="424" t="str">
        <f>IF('各会計、関係団体の財政状況及び健全化判断比率'!B70="","",'各会計、関係団体の財政状況及び健全化判断比率'!B70)</f>
        <v>敦賀美方消防組合</v>
      </c>
      <c r="BZ36" s="424"/>
      <c r="CA36" s="424"/>
      <c r="CB36" s="424"/>
      <c r="CC36" s="424"/>
      <c r="CD36" s="424"/>
      <c r="CE36" s="424"/>
      <c r="CF36" s="424"/>
      <c r="CG36" s="424"/>
      <c r="CH36" s="424"/>
      <c r="CI36" s="424"/>
      <c r="CJ36" s="424"/>
      <c r="CK36" s="424"/>
      <c r="CL36" s="424"/>
      <c r="CM36" s="424"/>
      <c r="CN36" s="214"/>
      <c r="CO36" s="425">
        <f t="shared" si="3"/>
        <v>29</v>
      </c>
      <c r="CP36" s="425"/>
      <c r="CQ36" s="424" t="str">
        <f>IF('各会計、関係団体の財政状況及び健全化判断比率'!BS9="","",'各会計、関係団体の財政状況及び健全化判断比率'!BS9)</f>
        <v>かみなか農楽舎</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介護保険特別会計（サービス勘定）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IF('各会計、関係団体の財政状況及び健全化判断比率'!B39="","",'各会計、関係団体の財政状況及び健全化判断比率'!B39)</f>
        <v>特定環境保全公共下水道事業特別会計</v>
      </c>
      <c r="BH37" s="424"/>
      <c r="BI37" s="424"/>
      <c r="BJ37" s="424"/>
      <c r="BK37" s="424"/>
      <c r="BL37" s="424"/>
      <c r="BM37" s="424"/>
      <c r="BN37" s="424"/>
      <c r="BO37" s="424"/>
      <c r="BP37" s="424"/>
      <c r="BQ37" s="424"/>
      <c r="BR37" s="424"/>
      <c r="BS37" s="424"/>
      <c r="BT37" s="424"/>
      <c r="BU37" s="424"/>
      <c r="BV37" s="214"/>
      <c r="BW37" s="425">
        <f t="shared" si="2"/>
        <v>20</v>
      </c>
      <c r="BX37" s="425"/>
      <c r="BY37" s="424" t="str">
        <f>IF('各会計、関係団体の財政状況及び健全化判断比率'!B71="","",'各会計、関係団体の財政状況及び健全化判断比率'!B71)</f>
        <v>美浜・三方環境衛生組合</v>
      </c>
      <c r="BZ37" s="424"/>
      <c r="CA37" s="424"/>
      <c r="CB37" s="424"/>
      <c r="CC37" s="424"/>
      <c r="CD37" s="424"/>
      <c r="CE37" s="424"/>
      <c r="CF37" s="424"/>
      <c r="CG37" s="424"/>
      <c r="CH37" s="424"/>
      <c r="CI37" s="424"/>
      <c r="CJ37" s="424"/>
      <c r="CK37" s="424"/>
      <c r="CL37" s="424"/>
      <c r="CM37" s="424"/>
      <c r="CN37" s="214"/>
      <c r="CO37" s="425">
        <f t="shared" si="3"/>
        <v>30</v>
      </c>
      <c r="CP37" s="425"/>
      <c r="CQ37" s="424" t="str">
        <f>IF('各会計、関係団体の財政状況及び健全化判断比率'!BS10="","",'各会計、関係団体の財政状況及び健全化判断比率'!BS10)</f>
        <v>若狭瓜割</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16</v>
      </c>
      <c r="BF38" s="425"/>
      <c r="BG38" s="424" t="str">
        <f>IF('各会計、関係団体の財政状況及び健全化判断比率'!B40="","",'各会計、関係団体の財政状況及び健全化判断比率'!B40)</f>
        <v>土地開発事業特別会計</v>
      </c>
      <c r="BH38" s="424"/>
      <c r="BI38" s="424"/>
      <c r="BJ38" s="424"/>
      <c r="BK38" s="424"/>
      <c r="BL38" s="424"/>
      <c r="BM38" s="424"/>
      <c r="BN38" s="424"/>
      <c r="BO38" s="424"/>
      <c r="BP38" s="424"/>
      <c r="BQ38" s="424"/>
      <c r="BR38" s="424"/>
      <c r="BS38" s="424"/>
      <c r="BT38" s="424"/>
      <c r="BU38" s="424"/>
      <c r="BV38" s="214"/>
      <c r="BW38" s="425">
        <f t="shared" si="2"/>
        <v>21</v>
      </c>
      <c r="BX38" s="425"/>
      <c r="BY38" s="424" t="str">
        <f>IF('各会計、関係団体の財政状況及び健全化判断比率'!B72="","",'各会計、関係団体の財政状況及び健全化判断比率'!B72)</f>
        <v>福井県後期高齢者医療広域連合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22</v>
      </c>
      <c r="BX39" s="425"/>
      <c r="BY39" s="424" t="str">
        <f>IF('各会計、関係団体の財政状況及び健全化判断比率'!B73="","",'各会計、関係団体の財政状況及び健全化判断比率'!B73)</f>
        <v>福井県後期高齢者医療広域連合（事業会計）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23</v>
      </c>
      <c r="BX40" s="425"/>
      <c r="BY40" s="424" t="str">
        <f>IF('各会計、関係団体の財政状況及び健全化判断比率'!B74="","",'各会計、関係団体の財政状況及び健全化判断比率'!B74)</f>
        <v>福井県市町総合事務組合（事業会計）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24</v>
      </c>
      <c r="BX41" s="425"/>
      <c r="BY41" s="424" t="str">
        <f>IF('各会計、関係団体の財政状況及び健全化判断比率'!B75="","",'各会計、関係団体の財政状況及び健全化判断比率'!B75)</f>
        <v>福井県市町総合事務組合（普通会計）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25</v>
      </c>
      <c r="BX42" s="425"/>
      <c r="BY42" s="424" t="str">
        <f>IF('各会計、関係団体の財政状況及び健全化判断比率'!B76="","",'各会計、関係団体の財政状況及び健全化判断比率'!B76)</f>
        <v>福井県自治会館組合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26</v>
      </c>
      <c r="BX43" s="425"/>
      <c r="BY43" s="424" t="str">
        <f>IF('各会計、関係団体の財政状況及び健全化判断比率'!B77="","",'各会計、関係団体の財政状況及び健全化判断比率'!B77)</f>
        <v>嶺南広域行政組合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53kL2VFLenCfy98msfbetDHG1M0AZ/z+STpZ69zCit39xFVTdVwuzgfor7B9LBa+Qw0mPax7M9KeIdculd5Vkg==" saltValue="6HgU2/h4jHkjZgZVc/B+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48" t="s">
        <v>583</v>
      </c>
      <c r="D34" s="1248"/>
      <c r="E34" s="1249"/>
      <c r="F34" s="32">
        <v>12.81</v>
      </c>
      <c r="G34" s="33">
        <v>12.97</v>
      </c>
      <c r="H34" s="33">
        <v>12.74</v>
      </c>
      <c r="I34" s="33">
        <v>12.82</v>
      </c>
      <c r="J34" s="34">
        <v>12.69</v>
      </c>
      <c r="K34" s="22"/>
      <c r="L34" s="22"/>
      <c r="M34" s="22"/>
      <c r="N34" s="22"/>
      <c r="O34" s="22"/>
      <c r="P34" s="22"/>
    </row>
    <row r="35" spans="1:16" ht="39" customHeight="1" x14ac:dyDescent="0.2">
      <c r="A35" s="22"/>
      <c r="B35" s="35"/>
      <c r="C35" s="1242" t="s">
        <v>584</v>
      </c>
      <c r="D35" s="1243"/>
      <c r="E35" s="1244"/>
      <c r="F35" s="36">
        <v>6.4</v>
      </c>
      <c r="G35" s="37">
        <v>6.38</v>
      </c>
      <c r="H35" s="37">
        <v>9.7100000000000009</v>
      </c>
      <c r="I35" s="37">
        <v>8.9700000000000006</v>
      </c>
      <c r="J35" s="38">
        <v>8.64</v>
      </c>
      <c r="K35" s="22"/>
      <c r="L35" s="22"/>
      <c r="M35" s="22"/>
      <c r="N35" s="22"/>
      <c r="O35" s="22"/>
      <c r="P35" s="22"/>
    </row>
    <row r="36" spans="1:16" ht="39" customHeight="1" x14ac:dyDescent="0.2">
      <c r="A36" s="22"/>
      <c r="B36" s="35"/>
      <c r="C36" s="1242" t="s">
        <v>585</v>
      </c>
      <c r="D36" s="1243"/>
      <c r="E36" s="1244"/>
      <c r="F36" s="36">
        <v>3.33</v>
      </c>
      <c r="G36" s="37">
        <v>3.9</v>
      </c>
      <c r="H36" s="37">
        <v>4.3499999999999996</v>
      </c>
      <c r="I36" s="37">
        <v>4.08</v>
      </c>
      <c r="J36" s="38">
        <v>4.05</v>
      </c>
      <c r="K36" s="22"/>
      <c r="L36" s="22"/>
      <c r="M36" s="22"/>
      <c r="N36" s="22"/>
      <c r="O36" s="22"/>
      <c r="P36" s="22"/>
    </row>
    <row r="37" spans="1:16" ht="39" customHeight="1" x14ac:dyDescent="0.2">
      <c r="A37" s="22"/>
      <c r="B37" s="35"/>
      <c r="C37" s="1242" t="s">
        <v>586</v>
      </c>
      <c r="D37" s="1243"/>
      <c r="E37" s="1244"/>
      <c r="F37" s="36">
        <v>0.55000000000000004</v>
      </c>
      <c r="G37" s="37">
        <v>0.38</v>
      </c>
      <c r="H37" s="37">
        <v>0.54</v>
      </c>
      <c r="I37" s="37">
        <v>0.57999999999999996</v>
      </c>
      <c r="J37" s="38">
        <v>0.38</v>
      </c>
      <c r="K37" s="22"/>
      <c r="L37" s="22"/>
      <c r="M37" s="22"/>
      <c r="N37" s="22"/>
      <c r="O37" s="22"/>
      <c r="P37" s="22"/>
    </row>
    <row r="38" spans="1:16" ht="39" customHeight="1" x14ac:dyDescent="0.2">
      <c r="A38" s="22"/>
      <c r="B38" s="35"/>
      <c r="C38" s="1242" t="s">
        <v>587</v>
      </c>
      <c r="D38" s="1243"/>
      <c r="E38" s="1244"/>
      <c r="F38" s="36">
        <v>0</v>
      </c>
      <c r="G38" s="37">
        <v>1.06</v>
      </c>
      <c r="H38" s="37">
        <v>0.17</v>
      </c>
      <c r="I38" s="37">
        <v>0</v>
      </c>
      <c r="J38" s="38">
        <v>0.37</v>
      </c>
      <c r="K38" s="22"/>
      <c r="L38" s="22"/>
      <c r="M38" s="22"/>
      <c r="N38" s="22"/>
      <c r="O38" s="22"/>
      <c r="P38" s="22"/>
    </row>
    <row r="39" spans="1:16" ht="39" customHeight="1" x14ac:dyDescent="0.2">
      <c r="A39" s="22"/>
      <c r="B39" s="35"/>
      <c r="C39" s="1242" t="s">
        <v>588</v>
      </c>
      <c r="D39" s="1243"/>
      <c r="E39" s="1244"/>
      <c r="F39" s="36">
        <v>1.03</v>
      </c>
      <c r="G39" s="37">
        <v>1.18</v>
      </c>
      <c r="H39" s="37">
        <v>0.81</v>
      </c>
      <c r="I39" s="37">
        <v>1.1200000000000001</v>
      </c>
      <c r="J39" s="38">
        <v>0.36</v>
      </c>
      <c r="K39" s="22"/>
      <c r="L39" s="22"/>
      <c r="M39" s="22"/>
      <c r="N39" s="22"/>
      <c r="O39" s="22"/>
      <c r="P39" s="22"/>
    </row>
    <row r="40" spans="1:16" ht="39" customHeight="1" x14ac:dyDescent="0.2">
      <c r="A40" s="22"/>
      <c r="B40" s="35"/>
      <c r="C40" s="1242" t="s">
        <v>589</v>
      </c>
      <c r="D40" s="1243"/>
      <c r="E40" s="1244"/>
      <c r="F40" s="36">
        <v>3.26</v>
      </c>
      <c r="G40" s="37">
        <v>1.36</v>
      </c>
      <c r="H40" s="37">
        <v>0.2</v>
      </c>
      <c r="I40" s="37" t="s">
        <v>590</v>
      </c>
      <c r="J40" s="38">
        <v>0.33</v>
      </c>
      <c r="K40" s="22"/>
      <c r="L40" s="22"/>
      <c r="M40" s="22"/>
      <c r="N40" s="22"/>
      <c r="O40" s="22"/>
      <c r="P40" s="22"/>
    </row>
    <row r="41" spans="1:16" ht="39" customHeight="1" x14ac:dyDescent="0.2">
      <c r="A41" s="22"/>
      <c r="B41" s="35"/>
      <c r="C41" s="1242" t="s">
        <v>591</v>
      </c>
      <c r="D41" s="1243"/>
      <c r="E41" s="1244"/>
      <c r="F41" s="36">
        <v>0.06</v>
      </c>
      <c r="G41" s="37">
        <v>0.04</v>
      </c>
      <c r="H41" s="37">
        <v>0.09</v>
      </c>
      <c r="I41" s="37">
        <v>0.12</v>
      </c>
      <c r="J41" s="38">
        <v>0.12</v>
      </c>
      <c r="K41" s="22"/>
      <c r="L41" s="22"/>
      <c r="M41" s="22"/>
      <c r="N41" s="22"/>
      <c r="O41" s="22"/>
      <c r="P41" s="22"/>
    </row>
    <row r="42" spans="1:16" ht="39" customHeight="1" x14ac:dyDescent="0.2">
      <c r="A42" s="22"/>
      <c r="B42" s="39"/>
      <c r="C42" s="1242" t="s">
        <v>592</v>
      </c>
      <c r="D42" s="1243"/>
      <c r="E42" s="1244"/>
      <c r="F42" s="36" t="s">
        <v>535</v>
      </c>
      <c r="G42" s="37" t="s">
        <v>535</v>
      </c>
      <c r="H42" s="37" t="s">
        <v>535</v>
      </c>
      <c r="I42" s="37" t="s">
        <v>535</v>
      </c>
      <c r="J42" s="38" t="s">
        <v>535</v>
      </c>
      <c r="K42" s="22"/>
      <c r="L42" s="22"/>
      <c r="M42" s="22"/>
      <c r="N42" s="22"/>
      <c r="O42" s="22"/>
      <c r="P42" s="22"/>
    </row>
    <row r="43" spans="1:16" ht="39" customHeight="1" thickBot="1" x14ac:dyDescent="0.25">
      <c r="A43" s="22"/>
      <c r="B43" s="40"/>
      <c r="C43" s="1245" t="s">
        <v>593</v>
      </c>
      <c r="D43" s="1246"/>
      <c r="E43" s="1247"/>
      <c r="F43" s="41">
        <v>0.9</v>
      </c>
      <c r="G43" s="42">
        <v>2.0699999999999998</v>
      </c>
      <c r="H43" s="42">
        <v>2.02</v>
      </c>
      <c r="I43" s="42">
        <v>0.46</v>
      </c>
      <c r="J43" s="43">
        <v>0.28000000000000003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k1kawlgCRqOAH7bx+3qaHgDHLtwZ9XPeKNj1H84BnRLqPWPuZoktN94odS6QBxRb/pKZrWt+WzlquICf7l8EQ==" saltValue="qSAhb2P9s44GovBNrH0k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sqref="A1:XFD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1409</v>
      </c>
      <c r="L45" s="60">
        <v>1297</v>
      </c>
      <c r="M45" s="60">
        <v>1303</v>
      </c>
      <c r="N45" s="60">
        <v>1253</v>
      </c>
      <c r="O45" s="61">
        <v>1262</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535</v>
      </c>
      <c r="L46" s="64" t="s">
        <v>535</v>
      </c>
      <c r="M46" s="64" t="s">
        <v>535</v>
      </c>
      <c r="N46" s="64" t="s">
        <v>535</v>
      </c>
      <c r="O46" s="65" t="s">
        <v>535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535</v>
      </c>
      <c r="L47" s="64" t="s">
        <v>535</v>
      </c>
      <c r="M47" s="64" t="s">
        <v>535</v>
      </c>
      <c r="N47" s="64" t="s">
        <v>535</v>
      </c>
      <c r="O47" s="65" t="s">
        <v>535</v>
      </c>
      <c r="P47" s="48"/>
      <c r="Q47" s="48"/>
      <c r="R47" s="48"/>
      <c r="S47" s="48"/>
      <c r="T47" s="48"/>
      <c r="U47" s="48"/>
    </row>
    <row r="48" spans="1:21" ht="30.75" customHeight="1" x14ac:dyDescent="0.2">
      <c r="A48" s="48"/>
      <c r="B48" s="1270"/>
      <c r="C48" s="1271"/>
      <c r="D48" s="62"/>
      <c r="E48" s="1252" t="s">
        <v>15</v>
      </c>
      <c r="F48" s="1252"/>
      <c r="G48" s="1252"/>
      <c r="H48" s="1252"/>
      <c r="I48" s="1252"/>
      <c r="J48" s="1253"/>
      <c r="K48" s="63">
        <v>492</v>
      </c>
      <c r="L48" s="64">
        <v>492</v>
      </c>
      <c r="M48" s="64">
        <v>480</v>
      </c>
      <c r="N48" s="64">
        <v>466</v>
      </c>
      <c r="O48" s="65">
        <v>470</v>
      </c>
      <c r="P48" s="48"/>
      <c r="Q48" s="48"/>
      <c r="R48" s="48"/>
      <c r="S48" s="48"/>
      <c r="T48" s="48"/>
      <c r="U48" s="48"/>
    </row>
    <row r="49" spans="1:21" ht="30.75" customHeight="1" x14ac:dyDescent="0.2">
      <c r="A49" s="48"/>
      <c r="B49" s="1270"/>
      <c r="C49" s="1271"/>
      <c r="D49" s="62"/>
      <c r="E49" s="1252" t="s">
        <v>16</v>
      </c>
      <c r="F49" s="1252"/>
      <c r="G49" s="1252"/>
      <c r="H49" s="1252"/>
      <c r="I49" s="1252"/>
      <c r="J49" s="1253"/>
      <c r="K49" s="63">
        <v>240</v>
      </c>
      <c r="L49" s="64">
        <v>206</v>
      </c>
      <c r="M49" s="64">
        <v>200</v>
      </c>
      <c r="N49" s="64">
        <v>208</v>
      </c>
      <c r="O49" s="65">
        <v>219</v>
      </c>
      <c r="P49" s="48"/>
      <c r="Q49" s="48"/>
      <c r="R49" s="48"/>
      <c r="S49" s="48"/>
      <c r="T49" s="48"/>
      <c r="U49" s="48"/>
    </row>
    <row r="50" spans="1:21" ht="30.75" customHeight="1" x14ac:dyDescent="0.2">
      <c r="A50" s="48"/>
      <c r="B50" s="1270"/>
      <c r="C50" s="1271"/>
      <c r="D50" s="62"/>
      <c r="E50" s="1252" t="s">
        <v>17</v>
      </c>
      <c r="F50" s="1252"/>
      <c r="G50" s="1252"/>
      <c r="H50" s="1252"/>
      <c r="I50" s="1252"/>
      <c r="J50" s="1253"/>
      <c r="K50" s="63">
        <v>20</v>
      </c>
      <c r="L50" s="64">
        <v>40</v>
      </c>
      <c r="M50" s="64">
        <v>55</v>
      </c>
      <c r="N50" s="64" t="s">
        <v>535</v>
      </c>
      <c r="O50" s="65" t="s">
        <v>535</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1392</v>
      </c>
      <c r="L52" s="64">
        <v>1287</v>
      </c>
      <c r="M52" s="64">
        <v>1297</v>
      </c>
      <c r="N52" s="64">
        <v>1190</v>
      </c>
      <c r="O52" s="65">
        <v>1187</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769</v>
      </c>
      <c r="L53" s="69">
        <v>748</v>
      </c>
      <c r="M53" s="69">
        <v>741</v>
      </c>
      <c r="N53" s="69">
        <v>737</v>
      </c>
      <c r="O53" s="70">
        <v>764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3">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535</v>
      </c>
      <c r="L57" s="84" t="s">
        <v>535</v>
      </c>
      <c r="M57" s="84" t="s">
        <v>535</v>
      </c>
      <c r="N57" s="84" t="s">
        <v>535</v>
      </c>
      <c r="O57" s="85" t="s">
        <v>535</v>
      </c>
    </row>
    <row r="58" spans="1:21" ht="31.5" customHeight="1" thickBot="1" x14ac:dyDescent="0.25">
      <c r="B58" s="1260"/>
      <c r="C58" s="1261"/>
      <c r="D58" s="1265" t="s">
        <v>27</v>
      </c>
      <c r="E58" s="1266"/>
      <c r="F58" s="1266"/>
      <c r="G58" s="1266"/>
      <c r="H58" s="1266"/>
      <c r="I58" s="1266"/>
      <c r="J58" s="1267"/>
      <c r="K58" s="86" t="s">
        <v>535</v>
      </c>
      <c r="L58" s="87" t="s">
        <v>535</v>
      </c>
      <c r="M58" s="87" t="s">
        <v>535</v>
      </c>
      <c r="N58" s="87" t="s">
        <v>535</v>
      </c>
      <c r="O58" s="88" t="s">
        <v>535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4H6SWvMn7WkF/677UZ+z3AHKpyNhzOloJIFn/oSJE2nStkXN+b4rra+eUMluVEfW4w9anJwA+VFrnm4tpKCA==" saltValue="JMIDbOr+J9tIztr3ni86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5" zoomScaleNormal="7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88" t="s">
        <v>30</v>
      </c>
      <c r="C41" s="1289"/>
      <c r="D41" s="102"/>
      <c r="E41" s="1290" t="s">
        <v>31</v>
      </c>
      <c r="F41" s="1290"/>
      <c r="G41" s="1290"/>
      <c r="H41" s="1291"/>
      <c r="I41" s="103">
        <v>12382</v>
      </c>
      <c r="J41" s="104">
        <v>12093</v>
      </c>
      <c r="K41" s="104">
        <v>11993</v>
      </c>
      <c r="L41" s="104">
        <v>11429</v>
      </c>
      <c r="M41" s="105">
        <v>10735</v>
      </c>
    </row>
    <row r="42" spans="2:13" ht="27.75" customHeight="1" x14ac:dyDescent="0.2">
      <c r="B42" s="1278"/>
      <c r="C42" s="1279"/>
      <c r="D42" s="106"/>
      <c r="E42" s="1282" t="s">
        <v>32</v>
      </c>
      <c r="F42" s="1282"/>
      <c r="G42" s="1282"/>
      <c r="H42" s="1283"/>
      <c r="I42" s="107">
        <v>100</v>
      </c>
      <c r="J42" s="108">
        <v>200</v>
      </c>
      <c r="K42" s="108">
        <v>145</v>
      </c>
      <c r="L42" s="108">
        <v>70</v>
      </c>
      <c r="M42" s="109">
        <v>35</v>
      </c>
    </row>
    <row r="43" spans="2:13" ht="27.75" customHeight="1" x14ac:dyDescent="0.2">
      <c r="B43" s="1278"/>
      <c r="C43" s="1279"/>
      <c r="D43" s="106"/>
      <c r="E43" s="1282" t="s">
        <v>33</v>
      </c>
      <c r="F43" s="1282"/>
      <c r="G43" s="1282"/>
      <c r="H43" s="1283"/>
      <c r="I43" s="107">
        <v>4752</v>
      </c>
      <c r="J43" s="108">
        <v>4417</v>
      </c>
      <c r="K43" s="108">
        <v>4263</v>
      </c>
      <c r="L43" s="108">
        <v>3855</v>
      </c>
      <c r="M43" s="109">
        <v>3301</v>
      </c>
    </row>
    <row r="44" spans="2:13" ht="27.75" customHeight="1" x14ac:dyDescent="0.2">
      <c r="B44" s="1278"/>
      <c r="C44" s="1279"/>
      <c r="D44" s="106"/>
      <c r="E44" s="1282" t="s">
        <v>34</v>
      </c>
      <c r="F44" s="1282"/>
      <c r="G44" s="1282"/>
      <c r="H44" s="1283"/>
      <c r="I44" s="107">
        <v>1838</v>
      </c>
      <c r="J44" s="108">
        <v>1807</v>
      </c>
      <c r="K44" s="108">
        <v>1725</v>
      </c>
      <c r="L44" s="108">
        <v>1622</v>
      </c>
      <c r="M44" s="109">
        <v>1533</v>
      </c>
    </row>
    <row r="45" spans="2:13" ht="27.75" customHeight="1" x14ac:dyDescent="0.2">
      <c r="B45" s="1278"/>
      <c r="C45" s="1279"/>
      <c r="D45" s="106"/>
      <c r="E45" s="1282" t="s">
        <v>35</v>
      </c>
      <c r="F45" s="1282"/>
      <c r="G45" s="1282"/>
      <c r="H45" s="1283"/>
      <c r="I45" s="107">
        <v>1914</v>
      </c>
      <c r="J45" s="108">
        <v>1899</v>
      </c>
      <c r="K45" s="108">
        <v>1560</v>
      </c>
      <c r="L45" s="108">
        <v>1509</v>
      </c>
      <c r="M45" s="109">
        <v>1811</v>
      </c>
    </row>
    <row r="46" spans="2:13" ht="27.75" customHeight="1" x14ac:dyDescent="0.2">
      <c r="B46" s="1278"/>
      <c r="C46" s="1279"/>
      <c r="D46" s="110"/>
      <c r="E46" s="1282" t="s">
        <v>36</v>
      </c>
      <c r="F46" s="1282"/>
      <c r="G46" s="1282"/>
      <c r="H46" s="1283"/>
      <c r="I46" s="107">
        <v>2</v>
      </c>
      <c r="J46" s="108">
        <v>2</v>
      </c>
      <c r="K46" s="108">
        <v>1</v>
      </c>
      <c r="L46" s="108">
        <v>3</v>
      </c>
      <c r="M46" s="109">
        <v>5</v>
      </c>
    </row>
    <row r="47" spans="2:13" ht="27.75" customHeight="1" x14ac:dyDescent="0.2">
      <c r="B47" s="1278"/>
      <c r="C47" s="1279"/>
      <c r="D47" s="111"/>
      <c r="E47" s="1292" t="s">
        <v>37</v>
      </c>
      <c r="F47" s="1293"/>
      <c r="G47" s="1293"/>
      <c r="H47" s="1294"/>
      <c r="I47" s="107" t="s">
        <v>535</v>
      </c>
      <c r="J47" s="108" t="s">
        <v>535</v>
      </c>
      <c r="K47" s="108" t="s">
        <v>535</v>
      </c>
      <c r="L47" s="108" t="s">
        <v>535</v>
      </c>
      <c r="M47" s="109" t="s">
        <v>535</v>
      </c>
    </row>
    <row r="48" spans="2:13" ht="27.75" customHeight="1" x14ac:dyDescent="0.2">
      <c r="B48" s="1278"/>
      <c r="C48" s="1279"/>
      <c r="D48" s="106"/>
      <c r="E48" s="1282" t="s">
        <v>38</v>
      </c>
      <c r="F48" s="1282"/>
      <c r="G48" s="1282"/>
      <c r="H48" s="1283"/>
      <c r="I48" s="107" t="s">
        <v>535</v>
      </c>
      <c r="J48" s="108" t="s">
        <v>535</v>
      </c>
      <c r="K48" s="108" t="s">
        <v>535</v>
      </c>
      <c r="L48" s="108" t="s">
        <v>535</v>
      </c>
      <c r="M48" s="109" t="s">
        <v>535</v>
      </c>
    </row>
    <row r="49" spans="2:13" ht="27.75" customHeight="1" x14ac:dyDescent="0.2">
      <c r="B49" s="1280"/>
      <c r="C49" s="1281"/>
      <c r="D49" s="106"/>
      <c r="E49" s="1282" t="s">
        <v>39</v>
      </c>
      <c r="F49" s="1282"/>
      <c r="G49" s="1282"/>
      <c r="H49" s="1283"/>
      <c r="I49" s="107" t="s">
        <v>535</v>
      </c>
      <c r="J49" s="108" t="s">
        <v>535</v>
      </c>
      <c r="K49" s="108" t="s">
        <v>535</v>
      </c>
      <c r="L49" s="108">
        <v>95</v>
      </c>
      <c r="M49" s="109">
        <v>121</v>
      </c>
    </row>
    <row r="50" spans="2:13" ht="27.75" customHeight="1" x14ac:dyDescent="0.2">
      <c r="B50" s="1276" t="s">
        <v>40</v>
      </c>
      <c r="C50" s="1277"/>
      <c r="D50" s="112"/>
      <c r="E50" s="1282" t="s">
        <v>41</v>
      </c>
      <c r="F50" s="1282"/>
      <c r="G50" s="1282"/>
      <c r="H50" s="1283"/>
      <c r="I50" s="107">
        <v>1785</v>
      </c>
      <c r="J50" s="108">
        <v>1560</v>
      </c>
      <c r="K50" s="108">
        <v>1679</v>
      </c>
      <c r="L50" s="108">
        <v>1839</v>
      </c>
      <c r="M50" s="109">
        <v>2015</v>
      </c>
    </row>
    <row r="51" spans="2:13" ht="27.75" customHeight="1" x14ac:dyDescent="0.2">
      <c r="B51" s="1278"/>
      <c r="C51" s="1279"/>
      <c r="D51" s="106"/>
      <c r="E51" s="1282" t="s">
        <v>42</v>
      </c>
      <c r="F51" s="1282"/>
      <c r="G51" s="1282"/>
      <c r="H51" s="1283"/>
      <c r="I51" s="107">
        <v>228</v>
      </c>
      <c r="J51" s="108">
        <v>194</v>
      </c>
      <c r="K51" s="108">
        <v>148</v>
      </c>
      <c r="L51" s="108">
        <v>299</v>
      </c>
      <c r="M51" s="109">
        <v>272</v>
      </c>
    </row>
    <row r="52" spans="2:13" ht="27.75" customHeight="1" x14ac:dyDescent="0.2">
      <c r="B52" s="1280"/>
      <c r="C52" s="1281"/>
      <c r="D52" s="106"/>
      <c r="E52" s="1282" t="s">
        <v>43</v>
      </c>
      <c r="F52" s="1282"/>
      <c r="G52" s="1282"/>
      <c r="H52" s="1283"/>
      <c r="I52" s="107">
        <v>11976</v>
      </c>
      <c r="J52" s="108">
        <v>11816</v>
      </c>
      <c r="K52" s="108">
        <v>11525</v>
      </c>
      <c r="L52" s="108">
        <v>11065</v>
      </c>
      <c r="M52" s="109">
        <v>10517</v>
      </c>
    </row>
    <row r="53" spans="2:13" ht="27.75" customHeight="1" thickBot="1" x14ac:dyDescent="0.25">
      <c r="B53" s="1284" t="s">
        <v>44</v>
      </c>
      <c r="C53" s="1285"/>
      <c r="D53" s="113"/>
      <c r="E53" s="1286" t="s">
        <v>45</v>
      </c>
      <c r="F53" s="1286"/>
      <c r="G53" s="1286"/>
      <c r="H53" s="1287"/>
      <c r="I53" s="114">
        <v>6999</v>
      </c>
      <c r="J53" s="115">
        <v>6847</v>
      </c>
      <c r="K53" s="115">
        <v>6334</v>
      </c>
      <c r="L53" s="115">
        <v>5381</v>
      </c>
      <c r="M53" s="116">
        <v>4737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JsFOPQ9qy3ssbe7pqxEWrgWluuKXKqXjtKxYNqAcPtFmlbXTlyUByIiL3qUkzawX40DIP6qOM0zR93xJZgEG2A==" saltValue="ET6gM0a9RxKE6FRymQqv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sqref="A1:XFD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578</v>
      </c>
      <c r="G54" s="125" t="s">
        <v>579</v>
      </c>
      <c r="H54" s="126" t="s">
        <v>580</v>
      </c>
    </row>
    <row r="55" spans="2:8" ht="52.5" customHeight="1" x14ac:dyDescent="0.2">
      <c r="B55" s="127"/>
      <c r="C55" s="1303" t="s">
        <v>48</v>
      </c>
      <c r="D55" s="1303"/>
      <c r="E55" s="1304"/>
      <c r="F55" s="128">
        <v>719</v>
      </c>
      <c r="G55" s="128">
        <v>944</v>
      </c>
      <c r="H55" s="129">
        <v>930</v>
      </c>
    </row>
    <row r="56" spans="2:8" ht="52.5" customHeight="1" x14ac:dyDescent="0.2">
      <c r="B56" s="130"/>
      <c r="C56" s="1305" t="s">
        <v>49</v>
      </c>
      <c r="D56" s="1305"/>
      <c r="E56" s="1306"/>
      <c r="F56" s="131">
        <v>52</v>
      </c>
      <c r="G56" s="131">
        <v>52</v>
      </c>
      <c r="H56" s="132">
        <v>52</v>
      </c>
    </row>
    <row r="57" spans="2:8" ht="53.25" customHeight="1" x14ac:dyDescent="0.2">
      <c r="B57" s="130"/>
      <c r="C57" s="1307" t="s">
        <v>50</v>
      </c>
      <c r="D57" s="1307"/>
      <c r="E57" s="1308"/>
      <c r="F57" s="133">
        <v>1102</v>
      </c>
      <c r="G57" s="133">
        <v>753</v>
      </c>
      <c r="H57" s="134">
        <v>877</v>
      </c>
    </row>
    <row r="58" spans="2:8" ht="45.75" customHeight="1" x14ac:dyDescent="0.2">
      <c r="B58" s="135"/>
      <c r="C58" s="1295" t="s">
        <v>604</v>
      </c>
      <c r="D58" s="1296"/>
      <c r="E58" s="1297"/>
      <c r="F58" s="136">
        <v>32</v>
      </c>
      <c r="G58" s="136">
        <v>50</v>
      </c>
      <c r="H58" s="137">
        <v>194</v>
      </c>
    </row>
    <row r="59" spans="2:8" ht="45.75" customHeight="1" x14ac:dyDescent="0.2">
      <c r="B59" s="135"/>
      <c r="C59" s="1295" t="s">
        <v>600</v>
      </c>
      <c r="D59" s="1296"/>
      <c r="E59" s="1297"/>
      <c r="F59" s="136">
        <v>63</v>
      </c>
      <c r="G59" s="136">
        <v>113</v>
      </c>
      <c r="H59" s="137">
        <v>180</v>
      </c>
    </row>
    <row r="60" spans="2:8" ht="45.75" customHeight="1" x14ac:dyDescent="0.2">
      <c r="B60" s="135"/>
      <c r="C60" s="1295" t="s">
        <v>601</v>
      </c>
      <c r="D60" s="1296"/>
      <c r="E60" s="1297"/>
      <c r="F60" s="136">
        <v>647</v>
      </c>
      <c r="G60" s="136">
        <v>224</v>
      </c>
      <c r="H60" s="137">
        <v>110</v>
      </c>
    </row>
    <row r="61" spans="2:8" ht="45.75" customHeight="1" x14ac:dyDescent="0.2">
      <c r="B61" s="135"/>
      <c r="C61" s="1295" t="s">
        <v>602</v>
      </c>
      <c r="D61" s="1296"/>
      <c r="E61" s="1297"/>
      <c r="F61" s="136">
        <v>55</v>
      </c>
      <c r="G61" s="136">
        <v>60</v>
      </c>
      <c r="H61" s="137">
        <v>61</v>
      </c>
    </row>
    <row r="62" spans="2:8" ht="45.75" customHeight="1" thickBot="1" x14ac:dyDescent="0.25">
      <c r="B62" s="138"/>
      <c r="C62" s="1298" t="s">
        <v>603</v>
      </c>
      <c r="D62" s="1299"/>
      <c r="E62" s="1300"/>
      <c r="F62" s="139">
        <v>63</v>
      </c>
      <c r="G62" s="139">
        <v>60</v>
      </c>
      <c r="H62" s="140">
        <v>60</v>
      </c>
    </row>
    <row r="63" spans="2:8" ht="52.5" customHeight="1" thickBot="1" x14ac:dyDescent="0.25">
      <c r="B63" s="141"/>
      <c r="C63" s="1301" t="s">
        <v>51</v>
      </c>
      <c r="D63" s="1301"/>
      <c r="E63" s="1302"/>
      <c r="F63" s="142">
        <v>1872</v>
      </c>
      <c r="G63" s="142">
        <v>1749</v>
      </c>
      <c r="H63" s="143">
        <v>1858</v>
      </c>
    </row>
    <row r="64" spans="2:8" ht="15" customHeight="1" x14ac:dyDescent="0.2"/>
  </sheetData>
  <sheetProtection algorithmName="SHA-512" hashValue="xgFZMm94Grnj5qzlWMaYQ9FuvFKvzfyTmCAIhBZLK0NFQ+IIoY4G7CfMGLu3kVZk9eAR9yy2RnIEztuRKMt74w==" saltValue="bqIaiNJkCkBlM7sKVb+f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5A9C-193E-4E8B-A00C-15D7A2DB256D}">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641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637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1" t="s">
        <v>640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635</v>
      </c>
    </row>
    <row r="50" spans="1:109" ht="13" x14ac:dyDescent="0.2">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576</v>
      </c>
      <c r="BQ50" s="1312"/>
      <c r="BR50" s="1312"/>
      <c r="BS50" s="1312"/>
      <c r="BT50" s="1312"/>
      <c r="BU50" s="1312"/>
      <c r="BV50" s="1312"/>
      <c r="BW50" s="1312"/>
      <c r="BX50" s="1312" t="s">
        <v>577</v>
      </c>
      <c r="BY50" s="1312"/>
      <c r="BZ50" s="1312"/>
      <c r="CA50" s="1312"/>
      <c r="CB50" s="1312"/>
      <c r="CC50" s="1312"/>
      <c r="CD50" s="1312"/>
      <c r="CE50" s="1312"/>
      <c r="CF50" s="1312" t="s">
        <v>578</v>
      </c>
      <c r="CG50" s="1312"/>
      <c r="CH50" s="1312"/>
      <c r="CI50" s="1312"/>
      <c r="CJ50" s="1312"/>
      <c r="CK50" s="1312"/>
      <c r="CL50" s="1312"/>
      <c r="CM50" s="1312"/>
      <c r="CN50" s="1312" t="s">
        <v>579</v>
      </c>
      <c r="CO50" s="1312"/>
      <c r="CP50" s="1312"/>
      <c r="CQ50" s="1312"/>
      <c r="CR50" s="1312"/>
      <c r="CS50" s="1312"/>
      <c r="CT50" s="1312"/>
      <c r="CU50" s="1312"/>
      <c r="CV50" s="1312" t="s">
        <v>580</v>
      </c>
      <c r="CW50" s="1312"/>
      <c r="CX50" s="1312"/>
      <c r="CY50" s="1312"/>
      <c r="CZ50" s="1312"/>
      <c r="DA50" s="1312"/>
      <c r="DB50" s="1312"/>
      <c r="DC50" s="1312"/>
    </row>
    <row r="51" spans="1:109" ht="13.5" customHeight="1" x14ac:dyDescent="0.2">
      <c r="B51" s="387"/>
      <c r="G51" s="1320"/>
      <c r="H51" s="1320"/>
      <c r="I51" s="1331"/>
      <c r="J51" s="1331"/>
      <c r="K51" s="1314"/>
      <c r="L51" s="1314"/>
      <c r="M51" s="1314"/>
      <c r="N51" s="1314"/>
      <c r="AM51" s="394"/>
      <c r="AN51" s="1313" t="s">
        <v>634</v>
      </c>
      <c r="AO51" s="1313"/>
      <c r="AP51" s="1313"/>
      <c r="AQ51" s="1313"/>
      <c r="AR51" s="1313"/>
      <c r="AS51" s="1313"/>
      <c r="AT51" s="1313"/>
      <c r="AU51" s="1313"/>
      <c r="AV51" s="1313"/>
      <c r="AW51" s="1313"/>
      <c r="AX51" s="1313"/>
      <c r="AY51" s="1313"/>
      <c r="AZ51" s="1313"/>
      <c r="BA51" s="1313"/>
      <c r="BB51" s="1313" t="s">
        <v>632</v>
      </c>
      <c r="BC51" s="1313"/>
      <c r="BD51" s="1313"/>
      <c r="BE51" s="1313"/>
      <c r="BF51" s="1313"/>
      <c r="BG51" s="1313"/>
      <c r="BH51" s="1313"/>
      <c r="BI51" s="1313"/>
      <c r="BJ51" s="1313"/>
      <c r="BK51" s="1313"/>
      <c r="BL51" s="1313"/>
      <c r="BM51" s="1313"/>
      <c r="BN51" s="1313"/>
      <c r="BO51" s="1313"/>
      <c r="BP51" s="1330"/>
      <c r="BQ51" s="1311"/>
      <c r="BR51" s="1311"/>
      <c r="BS51" s="1311"/>
      <c r="BT51" s="1311"/>
      <c r="BU51" s="1311"/>
      <c r="BV51" s="1311"/>
      <c r="BW51" s="1311"/>
      <c r="BX51" s="1311">
        <v>140.19999999999999</v>
      </c>
      <c r="BY51" s="1311"/>
      <c r="BZ51" s="1311"/>
      <c r="CA51" s="1311"/>
      <c r="CB51" s="1311"/>
      <c r="CC51" s="1311"/>
      <c r="CD51" s="1311"/>
      <c r="CE51" s="1311"/>
      <c r="CF51" s="1311">
        <v>131.30000000000001</v>
      </c>
      <c r="CG51" s="1311"/>
      <c r="CH51" s="1311"/>
      <c r="CI51" s="1311"/>
      <c r="CJ51" s="1311"/>
      <c r="CK51" s="1311"/>
      <c r="CL51" s="1311"/>
      <c r="CM51" s="1311"/>
      <c r="CN51" s="1311">
        <v>113.1</v>
      </c>
      <c r="CO51" s="1311"/>
      <c r="CP51" s="1311"/>
      <c r="CQ51" s="1311"/>
      <c r="CR51" s="1311"/>
      <c r="CS51" s="1311"/>
      <c r="CT51" s="1311"/>
      <c r="CU51" s="1311"/>
      <c r="CV51" s="1311">
        <v>97.5</v>
      </c>
      <c r="CW51" s="1311"/>
      <c r="CX51" s="1311"/>
      <c r="CY51" s="1311"/>
      <c r="CZ51" s="1311"/>
      <c r="DA51" s="1311"/>
      <c r="DB51" s="1311"/>
      <c r="DC51" s="1311"/>
    </row>
    <row r="52" spans="1:109" ht="13" x14ac:dyDescent="0.2">
      <c r="B52" s="387"/>
      <c r="G52" s="1320"/>
      <c r="H52" s="1320"/>
      <c r="I52" s="1331"/>
      <c r="J52" s="1331"/>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639</v>
      </c>
      <c r="BC53" s="1313"/>
      <c r="BD53" s="1313"/>
      <c r="BE53" s="1313"/>
      <c r="BF53" s="1313"/>
      <c r="BG53" s="1313"/>
      <c r="BH53" s="1313"/>
      <c r="BI53" s="1313"/>
      <c r="BJ53" s="1313"/>
      <c r="BK53" s="1313"/>
      <c r="BL53" s="1313"/>
      <c r="BM53" s="1313"/>
      <c r="BN53" s="1313"/>
      <c r="BO53" s="1313"/>
      <c r="BP53" s="1330"/>
      <c r="BQ53" s="1311"/>
      <c r="BR53" s="1311"/>
      <c r="BS53" s="1311"/>
      <c r="BT53" s="1311"/>
      <c r="BU53" s="1311"/>
      <c r="BV53" s="1311"/>
      <c r="BW53" s="1311"/>
      <c r="BX53" s="1311">
        <v>55.8</v>
      </c>
      <c r="BY53" s="1311"/>
      <c r="BZ53" s="1311"/>
      <c r="CA53" s="1311"/>
      <c r="CB53" s="1311"/>
      <c r="CC53" s="1311"/>
      <c r="CD53" s="1311"/>
      <c r="CE53" s="1311"/>
      <c r="CF53" s="1311">
        <v>58.9</v>
      </c>
      <c r="CG53" s="1311"/>
      <c r="CH53" s="1311"/>
      <c r="CI53" s="1311"/>
      <c r="CJ53" s="1311"/>
      <c r="CK53" s="1311"/>
      <c r="CL53" s="1311"/>
      <c r="CM53" s="1311"/>
      <c r="CN53" s="1311">
        <v>58.5</v>
      </c>
      <c r="CO53" s="1311"/>
      <c r="CP53" s="1311"/>
      <c r="CQ53" s="1311"/>
      <c r="CR53" s="1311"/>
      <c r="CS53" s="1311"/>
      <c r="CT53" s="1311"/>
      <c r="CU53" s="1311"/>
      <c r="CV53" s="1311">
        <v>60.2</v>
      </c>
      <c r="CW53" s="1311"/>
      <c r="CX53" s="1311"/>
      <c r="CY53" s="1311"/>
      <c r="CZ53" s="1311"/>
      <c r="DA53" s="1311"/>
      <c r="DB53" s="1311"/>
      <c r="DC53" s="1311"/>
    </row>
    <row r="54" spans="1:109" ht="13" x14ac:dyDescent="0.2">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2"/>
      <c r="B55" s="387"/>
      <c r="G55" s="1309"/>
      <c r="H55" s="1309"/>
      <c r="I55" s="1309"/>
      <c r="J55" s="1309"/>
      <c r="K55" s="1314"/>
      <c r="L55" s="1314"/>
      <c r="M55" s="1314"/>
      <c r="N55" s="1314"/>
      <c r="AN55" s="1312" t="s">
        <v>633</v>
      </c>
      <c r="AO55" s="1312"/>
      <c r="AP55" s="1312"/>
      <c r="AQ55" s="1312"/>
      <c r="AR55" s="1312"/>
      <c r="AS55" s="1312"/>
      <c r="AT55" s="1312"/>
      <c r="AU55" s="1312"/>
      <c r="AV55" s="1312"/>
      <c r="AW55" s="1312"/>
      <c r="AX55" s="1312"/>
      <c r="AY55" s="1312"/>
      <c r="AZ55" s="1312"/>
      <c r="BA55" s="1312"/>
      <c r="BB55" s="1313" t="s">
        <v>632</v>
      </c>
      <c r="BC55" s="1313"/>
      <c r="BD55" s="1313"/>
      <c r="BE55" s="1313"/>
      <c r="BF55" s="1313"/>
      <c r="BG55" s="1313"/>
      <c r="BH55" s="1313"/>
      <c r="BI55" s="1313"/>
      <c r="BJ55" s="1313"/>
      <c r="BK55" s="1313"/>
      <c r="BL55" s="1313"/>
      <c r="BM55" s="1313"/>
      <c r="BN55" s="1313"/>
      <c r="BO55" s="1313"/>
      <c r="BP55" s="1330"/>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ht="13" x14ac:dyDescent="0.2">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 x14ac:dyDescent="0.2">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639</v>
      </c>
      <c r="BC57" s="1313"/>
      <c r="BD57" s="1313"/>
      <c r="BE57" s="1313"/>
      <c r="BF57" s="1313"/>
      <c r="BG57" s="1313"/>
      <c r="BH57" s="1313"/>
      <c r="BI57" s="1313"/>
      <c r="BJ57" s="1313"/>
      <c r="BK57" s="1313"/>
      <c r="BL57" s="1313"/>
      <c r="BM57" s="1313"/>
      <c r="BN57" s="1313"/>
      <c r="BO57" s="1313"/>
      <c r="BP57" s="1330"/>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413"/>
      <c r="DE57" s="408"/>
    </row>
    <row r="58" spans="1:109" s="402" customFormat="1" ht="13" x14ac:dyDescent="0.2">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638</v>
      </c>
    </row>
    <row r="64" spans="1:109" ht="13" x14ac:dyDescent="0.2">
      <c r="B64" s="387"/>
      <c r="G64" s="403"/>
      <c r="I64" s="405"/>
      <c r="J64" s="405"/>
      <c r="K64" s="405"/>
      <c r="L64" s="405"/>
      <c r="M64" s="405"/>
      <c r="N64" s="404"/>
      <c r="AM64" s="403"/>
      <c r="AN64" s="403" t="s">
        <v>637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21" t="s">
        <v>636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635</v>
      </c>
    </row>
    <row r="72" spans="2:107" ht="13" x14ac:dyDescent="0.2">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576</v>
      </c>
      <c r="BQ72" s="1312"/>
      <c r="BR72" s="1312"/>
      <c r="BS72" s="1312"/>
      <c r="BT72" s="1312"/>
      <c r="BU72" s="1312"/>
      <c r="BV72" s="1312"/>
      <c r="BW72" s="1312"/>
      <c r="BX72" s="1312" t="s">
        <v>577</v>
      </c>
      <c r="BY72" s="1312"/>
      <c r="BZ72" s="1312"/>
      <c r="CA72" s="1312"/>
      <c r="CB72" s="1312"/>
      <c r="CC72" s="1312"/>
      <c r="CD72" s="1312"/>
      <c r="CE72" s="1312"/>
      <c r="CF72" s="1312" t="s">
        <v>578</v>
      </c>
      <c r="CG72" s="1312"/>
      <c r="CH72" s="1312"/>
      <c r="CI72" s="1312"/>
      <c r="CJ72" s="1312"/>
      <c r="CK72" s="1312"/>
      <c r="CL72" s="1312"/>
      <c r="CM72" s="1312"/>
      <c r="CN72" s="1312" t="s">
        <v>579</v>
      </c>
      <c r="CO72" s="1312"/>
      <c r="CP72" s="1312"/>
      <c r="CQ72" s="1312"/>
      <c r="CR72" s="1312"/>
      <c r="CS72" s="1312"/>
      <c r="CT72" s="1312"/>
      <c r="CU72" s="1312"/>
      <c r="CV72" s="1312" t="s">
        <v>580</v>
      </c>
      <c r="CW72" s="1312"/>
      <c r="CX72" s="1312"/>
      <c r="CY72" s="1312"/>
      <c r="CZ72" s="1312"/>
      <c r="DA72" s="1312"/>
      <c r="DB72" s="1312"/>
      <c r="DC72" s="1312"/>
    </row>
    <row r="73" spans="2:107" ht="13" x14ac:dyDescent="0.2">
      <c r="B73" s="387"/>
      <c r="G73" s="1320"/>
      <c r="H73" s="1320"/>
      <c r="I73" s="1320"/>
      <c r="J73" s="1320"/>
      <c r="K73" s="1310"/>
      <c r="L73" s="1310"/>
      <c r="M73" s="1310"/>
      <c r="N73" s="1310"/>
      <c r="AM73" s="394"/>
      <c r="AN73" s="1313" t="s">
        <v>634</v>
      </c>
      <c r="AO73" s="1313"/>
      <c r="AP73" s="1313"/>
      <c r="AQ73" s="1313"/>
      <c r="AR73" s="1313"/>
      <c r="AS73" s="1313"/>
      <c r="AT73" s="1313"/>
      <c r="AU73" s="1313"/>
      <c r="AV73" s="1313"/>
      <c r="AW73" s="1313"/>
      <c r="AX73" s="1313"/>
      <c r="AY73" s="1313"/>
      <c r="AZ73" s="1313"/>
      <c r="BA73" s="1313"/>
      <c r="BB73" s="1313" t="s">
        <v>632</v>
      </c>
      <c r="BC73" s="1313"/>
      <c r="BD73" s="1313"/>
      <c r="BE73" s="1313"/>
      <c r="BF73" s="1313"/>
      <c r="BG73" s="1313"/>
      <c r="BH73" s="1313"/>
      <c r="BI73" s="1313"/>
      <c r="BJ73" s="1313"/>
      <c r="BK73" s="1313"/>
      <c r="BL73" s="1313"/>
      <c r="BM73" s="1313"/>
      <c r="BN73" s="1313"/>
      <c r="BO73" s="1313"/>
      <c r="BP73" s="1311">
        <v>140.4</v>
      </c>
      <c r="BQ73" s="1311"/>
      <c r="BR73" s="1311"/>
      <c r="BS73" s="1311"/>
      <c r="BT73" s="1311"/>
      <c r="BU73" s="1311"/>
      <c r="BV73" s="1311"/>
      <c r="BW73" s="1311"/>
      <c r="BX73" s="1311">
        <v>140.19999999999999</v>
      </c>
      <c r="BY73" s="1311"/>
      <c r="BZ73" s="1311"/>
      <c r="CA73" s="1311"/>
      <c r="CB73" s="1311"/>
      <c r="CC73" s="1311"/>
      <c r="CD73" s="1311"/>
      <c r="CE73" s="1311"/>
      <c r="CF73" s="1311">
        <v>131.30000000000001</v>
      </c>
      <c r="CG73" s="1311"/>
      <c r="CH73" s="1311"/>
      <c r="CI73" s="1311"/>
      <c r="CJ73" s="1311"/>
      <c r="CK73" s="1311"/>
      <c r="CL73" s="1311"/>
      <c r="CM73" s="1311"/>
      <c r="CN73" s="1311">
        <v>113.1</v>
      </c>
      <c r="CO73" s="1311"/>
      <c r="CP73" s="1311"/>
      <c r="CQ73" s="1311"/>
      <c r="CR73" s="1311"/>
      <c r="CS73" s="1311"/>
      <c r="CT73" s="1311"/>
      <c r="CU73" s="1311"/>
      <c r="CV73" s="1311">
        <v>97.5</v>
      </c>
      <c r="CW73" s="1311"/>
      <c r="CX73" s="1311"/>
      <c r="CY73" s="1311"/>
      <c r="CZ73" s="1311"/>
      <c r="DA73" s="1311"/>
      <c r="DB73" s="1311"/>
      <c r="DC73" s="1311"/>
    </row>
    <row r="74" spans="2:107" ht="13" x14ac:dyDescent="0.2">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631</v>
      </c>
      <c r="BC75" s="1313"/>
      <c r="BD75" s="1313"/>
      <c r="BE75" s="1313"/>
      <c r="BF75" s="1313"/>
      <c r="BG75" s="1313"/>
      <c r="BH75" s="1313"/>
      <c r="BI75" s="1313"/>
      <c r="BJ75" s="1313"/>
      <c r="BK75" s="1313"/>
      <c r="BL75" s="1313"/>
      <c r="BM75" s="1313"/>
      <c r="BN75" s="1313"/>
      <c r="BO75" s="1313"/>
      <c r="BP75" s="1311">
        <v>14.9</v>
      </c>
      <c r="BQ75" s="1311"/>
      <c r="BR75" s="1311"/>
      <c r="BS75" s="1311"/>
      <c r="BT75" s="1311"/>
      <c r="BU75" s="1311"/>
      <c r="BV75" s="1311"/>
      <c r="BW75" s="1311"/>
      <c r="BX75" s="1311">
        <v>15.1</v>
      </c>
      <c r="BY75" s="1311"/>
      <c r="BZ75" s="1311"/>
      <c r="CA75" s="1311"/>
      <c r="CB75" s="1311"/>
      <c r="CC75" s="1311"/>
      <c r="CD75" s="1311"/>
      <c r="CE75" s="1311"/>
      <c r="CF75" s="1311">
        <v>15.3</v>
      </c>
      <c r="CG75" s="1311"/>
      <c r="CH75" s="1311"/>
      <c r="CI75" s="1311"/>
      <c r="CJ75" s="1311"/>
      <c r="CK75" s="1311"/>
      <c r="CL75" s="1311"/>
      <c r="CM75" s="1311"/>
      <c r="CN75" s="1311">
        <v>15.3</v>
      </c>
      <c r="CO75" s="1311"/>
      <c r="CP75" s="1311"/>
      <c r="CQ75" s="1311"/>
      <c r="CR75" s="1311"/>
      <c r="CS75" s="1311"/>
      <c r="CT75" s="1311"/>
      <c r="CU75" s="1311"/>
      <c r="CV75" s="1311">
        <v>15.5</v>
      </c>
      <c r="CW75" s="1311"/>
      <c r="CX75" s="1311"/>
      <c r="CY75" s="1311"/>
      <c r="CZ75" s="1311"/>
      <c r="DA75" s="1311"/>
      <c r="DB75" s="1311"/>
      <c r="DC75" s="1311"/>
    </row>
    <row r="76" spans="2:107" ht="13" x14ac:dyDescent="0.2">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87"/>
      <c r="G77" s="1309"/>
      <c r="H77" s="1309"/>
      <c r="I77" s="1309"/>
      <c r="J77" s="1309"/>
      <c r="K77" s="1310"/>
      <c r="L77" s="1310"/>
      <c r="M77" s="1310"/>
      <c r="N77" s="1310"/>
      <c r="AN77" s="1312" t="s">
        <v>633</v>
      </c>
      <c r="AO77" s="1312"/>
      <c r="AP77" s="1312"/>
      <c r="AQ77" s="1312"/>
      <c r="AR77" s="1312"/>
      <c r="AS77" s="1312"/>
      <c r="AT77" s="1312"/>
      <c r="AU77" s="1312"/>
      <c r="AV77" s="1312"/>
      <c r="AW77" s="1312"/>
      <c r="AX77" s="1312"/>
      <c r="AY77" s="1312"/>
      <c r="AZ77" s="1312"/>
      <c r="BA77" s="1312"/>
      <c r="BB77" s="1313" t="s">
        <v>632</v>
      </c>
      <c r="BC77" s="1313"/>
      <c r="BD77" s="1313"/>
      <c r="BE77" s="1313"/>
      <c r="BF77" s="1313"/>
      <c r="BG77" s="1313"/>
      <c r="BH77" s="1313"/>
      <c r="BI77" s="1313"/>
      <c r="BJ77" s="1313"/>
      <c r="BK77" s="1313"/>
      <c r="BL77" s="1313"/>
      <c r="BM77" s="1313"/>
      <c r="BN77" s="1313"/>
      <c r="BO77" s="1313"/>
      <c r="BP77" s="1311">
        <v>44.9</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ht="13" x14ac:dyDescent="0.2">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631</v>
      </c>
      <c r="BC79" s="1313"/>
      <c r="BD79" s="1313"/>
      <c r="BE79" s="1313"/>
      <c r="BF79" s="1313"/>
      <c r="BG79" s="1313"/>
      <c r="BH79" s="1313"/>
      <c r="BI79" s="1313"/>
      <c r="BJ79" s="1313"/>
      <c r="BK79" s="1313"/>
      <c r="BL79" s="1313"/>
      <c r="BM79" s="1313"/>
      <c r="BN79" s="1313"/>
      <c r="BO79" s="1313"/>
      <c r="BP79" s="1311">
        <v>8.5</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ht="13" x14ac:dyDescent="0.2">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1ECgbFnDFSsKNaOAaqMpeTtrbSjhru/nCf/y2cELKjqcWnRP/dK3/beh7xq5vgL/aB4fZlInt/vBYZw+y7JhNQ==" saltValue="S86FMvpnM8t87DeCNxO9S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955BF-91D7-488B-99AA-4BD3C78C0908}">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522</v>
      </c>
    </row>
  </sheetData>
  <sheetProtection algorithmName="SHA-512" hashValue="QMDSljtte8j1eE/kaBt6DRMQEJEq/lmh1gpi7/lFJ/tc+BVskEP+LyRpNwjHphEC9d8qI4iVTGIvBylcHa69TA==" saltValue="THfrEkerKghCdKxcsX7j/Q=="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7BB2-6D4B-41A7-B592-40380DA43C54}">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522</v>
      </c>
    </row>
  </sheetData>
  <sheetProtection algorithmName="SHA-512" hashValue="3wkHIDWtg6ywjomEDdG6Gg07yLtrJHzZWmvfgLUwl6g9u2B07cZh3TsadadQ4rJi3HLfARg5JbNIqLpvskLVEw==" saltValue="9Txi4a0nURJyO0k1n7T6jw=="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573</v>
      </c>
      <c r="G2" s="157"/>
      <c r="H2" s="158"/>
    </row>
    <row r="3" spans="1:8" x14ac:dyDescent="0.2">
      <c r="A3" s="154" t="s">
        <v>566</v>
      </c>
      <c r="B3" s="159"/>
      <c r="C3" s="160"/>
      <c r="D3" s="161">
        <v>79893</v>
      </c>
      <c r="E3" s="162"/>
      <c r="F3" s="163">
        <v>77577</v>
      </c>
      <c r="G3" s="164"/>
      <c r="H3" s="165"/>
    </row>
    <row r="4" spans="1:8" x14ac:dyDescent="0.2">
      <c r="A4" s="166"/>
      <c r="B4" s="167"/>
      <c r="C4" s="168"/>
      <c r="D4" s="169">
        <v>44715</v>
      </c>
      <c r="E4" s="170"/>
      <c r="F4" s="171">
        <v>40870</v>
      </c>
      <c r="G4" s="172"/>
      <c r="H4" s="173"/>
    </row>
    <row r="5" spans="1:8" x14ac:dyDescent="0.2">
      <c r="A5" s="154" t="s">
        <v>568</v>
      </c>
      <c r="B5" s="159"/>
      <c r="C5" s="160"/>
      <c r="D5" s="161">
        <v>96137</v>
      </c>
      <c r="E5" s="162"/>
      <c r="F5" s="163">
        <v>67293</v>
      </c>
      <c r="G5" s="164"/>
      <c r="H5" s="165"/>
    </row>
    <row r="6" spans="1:8" x14ac:dyDescent="0.2">
      <c r="A6" s="166"/>
      <c r="B6" s="167"/>
      <c r="C6" s="168"/>
      <c r="D6" s="169">
        <v>62915</v>
      </c>
      <c r="E6" s="170"/>
      <c r="F6" s="171">
        <v>35076</v>
      </c>
      <c r="G6" s="172"/>
      <c r="H6" s="173"/>
    </row>
    <row r="7" spans="1:8" x14ac:dyDescent="0.2">
      <c r="A7" s="154" t="s">
        <v>569</v>
      </c>
      <c r="B7" s="159"/>
      <c r="C7" s="160"/>
      <c r="D7" s="161">
        <v>114052</v>
      </c>
      <c r="E7" s="162"/>
      <c r="F7" s="163">
        <v>67343</v>
      </c>
      <c r="G7" s="164"/>
      <c r="H7" s="165"/>
    </row>
    <row r="8" spans="1:8" x14ac:dyDescent="0.2">
      <c r="A8" s="166"/>
      <c r="B8" s="167"/>
      <c r="C8" s="168"/>
      <c r="D8" s="169">
        <v>28220</v>
      </c>
      <c r="E8" s="170"/>
      <c r="F8" s="171">
        <v>32865</v>
      </c>
      <c r="G8" s="172"/>
      <c r="H8" s="173"/>
    </row>
    <row r="9" spans="1:8" x14ac:dyDescent="0.2">
      <c r="A9" s="154" t="s">
        <v>570</v>
      </c>
      <c r="B9" s="159"/>
      <c r="C9" s="160"/>
      <c r="D9" s="161">
        <v>69496</v>
      </c>
      <c r="E9" s="162"/>
      <c r="F9" s="163">
        <v>73475</v>
      </c>
      <c r="G9" s="164"/>
      <c r="H9" s="165"/>
    </row>
    <row r="10" spans="1:8" x14ac:dyDescent="0.2">
      <c r="A10" s="166"/>
      <c r="B10" s="167"/>
      <c r="C10" s="168"/>
      <c r="D10" s="169">
        <v>20381</v>
      </c>
      <c r="E10" s="170"/>
      <c r="F10" s="171">
        <v>43072</v>
      </c>
      <c r="G10" s="172"/>
      <c r="H10" s="173"/>
    </row>
    <row r="11" spans="1:8" x14ac:dyDescent="0.2">
      <c r="A11" s="154" t="s">
        <v>571</v>
      </c>
      <c r="B11" s="159"/>
      <c r="C11" s="160"/>
      <c r="D11" s="161">
        <v>69380</v>
      </c>
      <c r="E11" s="162"/>
      <c r="F11" s="163">
        <v>87464</v>
      </c>
      <c r="G11" s="164"/>
      <c r="H11" s="165"/>
    </row>
    <row r="12" spans="1:8" x14ac:dyDescent="0.2">
      <c r="A12" s="166"/>
      <c r="B12" s="167"/>
      <c r="C12" s="174"/>
      <c r="D12" s="169">
        <v>24895</v>
      </c>
      <c r="E12" s="170"/>
      <c r="F12" s="171">
        <v>47479</v>
      </c>
      <c r="G12" s="172"/>
      <c r="H12" s="173"/>
    </row>
    <row r="13" spans="1:8" x14ac:dyDescent="0.2">
      <c r="A13" s="154"/>
      <c r="B13" s="159"/>
      <c r="C13" s="175"/>
      <c r="D13" s="176">
        <v>85792</v>
      </c>
      <c r="E13" s="177"/>
      <c r="F13" s="178">
        <v>74630</v>
      </c>
      <c r="G13" s="179"/>
      <c r="H13" s="165"/>
    </row>
    <row r="14" spans="1:8" x14ac:dyDescent="0.2">
      <c r="A14" s="166"/>
      <c r="B14" s="167"/>
      <c r="C14" s="168"/>
      <c r="D14" s="169">
        <v>36225</v>
      </c>
      <c r="E14" s="170"/>
      <c r="F14" s="171">
        <v>39872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6.48</v>
      </c>
      <c r="C19" s="180">
        <f>ROUND(VALUE(SUBSTITUTE(実質収支比率等に係る経年分析!G$48,"▲","-")),2)</f>
        <v>6.44</v>
      </c>
      <c r="D19" s="180">
        <f>ROUND(VALUE(SUBSTITUTE(実質収支比率等に係る経年分析!H$48,"▲","-")),2)</f>
        <v>9.82</v>
      </c>
      <c r="E19" s="180">
        <f>ROUND(VALUE(SUBSTITUTE(実質収支比率等に係る経年分析!I$48,"▲","-")),2)</f>
        <v>9.11</v>
      </c>
      <c r="F19" s="180">
        <f>ROUND(VALUE(SUBSTITUTE(実質収支比率等に係る経年分析!J$48,"▲","-")),2)</f>
        <v>8.7899999999999991</v>
      </c>
    </row>
    <row r="20" spans="1:11" x14ac:dyDescent="0.2">
      <c r="A20" s="180" t="s">
        <v>55</v>
      </c>
      <c r="B20" s="180">
        <f>ROUND(VALUE(SUBSTITUTE(実質収支比率等に係る経年分析!F$47,"▲","-")),2)</f>
        <v>14.72</v>
      </c>
      <c r="C20" s="180">
        <f>ROUND(VALUE(SUBSTITUTE(実質収支比率等に係る経年分析!G$47,"▲","-")),2)</f>
        <v>11.14</v>
      </c>
      <c r="D20" s="180">
        <f>ROUND(VALUE(SUBSTITUTE(実質収支比率等に係る経年分析!H$47,"▲","-")),2)</f>
        <v>11.81</v>
      </c>
      <c r="E20" s="180">
        <f>ROUND(VALUE(SUBSTITUTE(実質収支比率等に係る経年分析!I$47,"▲","-")),2)</f>
        <v>15.99</v>
      </c>
      <c r="F20" s="180">
        <f>ROUND(VALUE(SUBSTITUTE(実質収支比率等に係る経年分析!J$47,"▲","-")),2)</f>
        <v>15.5</v>
      </c>
    </row>
    <row r="21" spans="1:11" x14ac:dyDescent="0.2">
      <c r="A21" s="180" t="s">
        <v>56</v>
      </c>
      <c r="B21" s="180">
        <f>IF(ISNUMBER(VALUE(SUBSTITUTE(実質収支比率等に係る経年分析!F$49,"▲","-"))),ROUND(VALUE(SUBSTITUTE(実質収支比率等に係る経年分析!F$49,"▲","-")),2),NA())</f>
        <v>4.1100000000000003</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3.92</v>
      </c>
      <c r="E21" s="180">
        <f>IF(ISNUMBER(VALUE(SUBSTITUTE(実質収支比率等に係る経年分析!I$49,"▲","-"))),ROUND(VALUE(SUBSTITUTE(実質収支比率等に係る経年分析!I$49,"▲","-")),2),NA())</f>
        <v>3.61</v>
      </c>
      <c r="F21" s="180">
        <f>IF(ISNUMBER(VALUE(SUBSTITUTE(実質収支比率等に係る経年分析!J$49,"▲","-"))),ROUND(VALUE(SUBSTITUTE(実質収支比率等に係る経年分析!J$49,"▲","-")),2),NA())</f>
        <v>-0.4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2.0699999999999998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0.28000000000000003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町営住宅等特別会計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2">
      <c r="A30" s="181" t="str">
        <f>IF(連結実質赤字比率に係る赤字・黒字の構成分析!C$40="",NA(),連結実質赤字比率に係る赤字・黒字の構成分析!C$40)</f>
        <v>国民健康保険上中診療所事業会計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f>IF(ROUND(VALUE(SUBSTITUTE(連結実質赤字比率に係る赤字・黒字の構成分析!I$40,"▲", "-")), 2) &lt; 0, ABS(ROUND(VALUE(SUBSTITUTE(連結実質赤字比率に係る赤字・黒字の構成分析!I$40,"▲", "-")), 2)), NA())</f>
        <v>0.28999999999999998</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2">
      <c r="A31" s="181" t="str">
        <f>IF(連結実質赤字比率に係る赤字・黒字の構成分析!C$39="",NA(),連結実質赤字比率に係る赤字・黒字の構成分析!C$39)</f>
        <v>介護保険特別会計（事業勘定）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1.1200000000000001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2">
      <c r="A32" s="181" t="str">
        <f>IF(連結実質赤字比率に係る赤字・黒字の構成分析!C$38="",NA(),連結実質赤字比率に係る赤字・黒字の構成分析!C$38)</f>
        <v>土地開発事業特別会計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4.3499999999999996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8.9700000000000006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1392</v>
      </c>
      <c r="E42" s="182"/>
      <c r="F42" s="182"/>
      <c r="G42" s="182">
        <f>'実質公債費比率（分子）の構造'!L$52</f>
        <v>1287</v>
      </c>
      <c r="H42" s="182"/>
      <c r="I42" s="182"/>
      <c r="J42" s="182">
        <f>'実質公債費比率（分子）の構造'!M$52</f>
        <v>1297</v>
      </c>
      <c r="K42" s="182"/>
      <c r="L42" s="182"/>
      <c r="M42" s="182">
        <f>'実質公債費比率（分子）の構造'!N$52</f>
        <v>1190</v>
      </c>
      <c r="N42" s="182"/>
      <c r="O42" s="182"/>
      <c r="P42" s="182">
        <f>'実質公債費比率（分子）の構造'!O$52</f>
        <v>1187</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20</v>
      </c>
      <c r="C44" s="182"/>
      <c r="D44" s="182"/>
      <c r="E44" s="182">
        <f>'実質公債費比率（分子）の構造'!L$50</f>
        <v>40</v>
      </c>
      <c r="F44" s="182"/>
      <c r="G44" s="182"/>
      <c r="H44" s="182">
        <f>'実質公債費比率（分子）の構造'!M$50</f>
        <v>55</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240</v>
      </c>
      <c r="C45" s="182"/>
      <c r="D45" s="182"/>
      <c r="E45" s="182">
        <f>'実質公債費比率（分子）の構造'!L$49</f>
        <v>206</v>
      </c>
      <c r="F45" s="182"/>
      <c r="G45" s="182"/>
      <c r="H45" s="182">
        <f>'実質公債費比率（分子）の構造'!M$49</f>
        <v>200</v>
      </c>
      <c r="I45" s="182"/>
      <c r="J45" s="182"/>
      <c r="K45" s="182">
        <f>'実質公債費比率（分子）の構造'!N$49</f>
        <v>208</v>
      </c>
      <c r="L45" s="182"/>
      <c r="M45" s="182"/>
      <c r="N45" s="182">
        <f>'実質公債費比率（分子）の構造'!O$49</f>
        <v>219</v>
      </c>
      <c r="O45" s="182"/>
      <c r="P45" s="182"/>
    </row>
    <row r="46" spans="1:16" x14ac:dyDescent="0.2">
      <c r="A46" s="182" t="s">
        <v>67</v>
      </c>
      <c r="B46" s="182">
        <f>'実質公債費比率（分子）の構造'!K$48</f>
        <v>492</v>
      </c>
      <c r="C46" s="182"/>
      <c r="D46" s="182"/>
      <c r="E46" s="182">
        <f>'実質公債費比率（分子）の構造'!L$48</f>
        <v>492</v>
      </c>
      <c r="F46" s="182"/>
      <c r="G46" s="182"/>
      <c r="H46" s="182">
        <f>'実質公債費比率（分子）の構造'!M$48</f>
        <v>480</v>
      </c>
      <c r="I46" s="182"/>
      <c r="J46" s="182"/>
      <c r="K46" s="182">
        <f>'実質公債費比率（分子）の構造'!N$48</f>
        <v>466</v>
      </c>
      <c r="L46" s="182"/>
      <c r="M46" s="182"/>
      <c r="N46" s="182">
        <f>'実質公債費比率（分子）の構造'!O$48</f>
        <v>470</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1409</v>
      </c>
      <c r="C49" s="182"/>
      <c r="D49" s="182"/>
      <c r="E49" s="182">
        <f>'実質公債費比率（分子）の構造'!L$45</f>
        <v>1297</v>
      </c>
      <c r="F49" s="182"/>
      <c r="G49" s="182"/>
      <c r="H49" s="182">
        <f>'実質公債費比率（分子）の構造'!M$45</f>
        <v>1303</v>
      </c>
      <c r="I49" s="182"/>
      <c r="J49" s="182"/>
      <c r="K49" s="182">
        <f>'実質公債費比率（分子）の構造'!N$45</f>
        <v>1253</v>
      </c>
      <c r="L49" s="182"/>
      <c r="M49" s="182"/>
      <c r="N49" s="182">
        <f>'実質公債費比率（分子）の構造'!O$45</f>
        <v>1262</v>
      </c>
      <c r="O49" s="182"/>
      <c r="P49" s="182"/>
    </row>
    <row r="50" spans="1:16" x14ac:dyDescent="0.2">
      <c r="A50" s="182" t="s">
        <v>70</v>
      </c>
      <c r="B50" s="182" t="e">
        <f>NA()</f>
        <v>#N/A</v>
      </c>
      <c r="C50" s="182">
        <f>IF(ISNUMBER('実質公債費比率（分子）の構造'!K$53),'実質公債費比率（分子）の構造'!K$53,NA())</f>
        <v>769</v>
      </c>
      <c r="D50" s="182" t="e">
        <f>NA()</f>
        <v>#N/A</v>
      </c>
      <c r="E50" s="182" t="e">
        <f>NA()</f>
        <v>#N/A</v>
      </c>
      <c r="F50" s="182">
        <f>IF(ISNUMBER('実質公債費比率（分子）の構造'!L$53),'実質公債費比率（分子）の構造'!L$53,NA())</f>
        <v>748</v>
      </c>
      <c r="G50" s="182" t="e">
        <f>NA()</f>
        <v>#N/A</v>
      </c>
      <c r="H50" s="182" t="e">
        <f>NA()</f>
        <v>#N/A</v>
      </c>
      <c r="I50" s="182">
        <f>IF(ISNUMBER('実質公債費比率（分子）の構造'!M$53),'実質公債費比率（分子）の構造'!M$53,NA())</f>
        <v>741</v>
      </c>
      <c r="J50" s="182" t="e">
        <f>NA()</f>
        <v>#N/A</v>
      </c>
      <c r="K50" s="182" t="e">
        <f>NA()</f>
        <v>#N/A</v>
      </c>
      <c r="L50" s="182">
        <f>IF(ISNUMBER('実質公債費比率（分子）の構造'!N$53),'実質公債費比率（分子）の構造'!N$53,NA())</f>
        <v>737</v>
      </c>
      <c r="M50" s="182" t="e">
        <f>NA()</f>
        <v>#N/A</v>
      </c>
      <c r="N50" s="182" t="e">
        <f>NA()</f>
        <v>#N/A</v>
      </c>
      <c r="O50" s="182">
        <f>IF(ISNUMBER('実質公債費比率（分子）の構造'!O$53),'実質公債費比率（分子）の構造'!O$53,NA())</f>
        <v>764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11976</v>
      </c>
      <c r="E56" s="181"/>
      <c r="F56" s="181"/>
      <c r="G56" s="181">
        <f>'将来負担比率（分子）の構造'!J$52</f>
        <v>11816</v>
      </c>
      <c r="H56" s="181"/>
      <c r="I56" s="181"/>
      <c r="J56" s="181">
        <f>'将来負担比率（分子）の構造'!K$52</f>
        <v>11525</v>
      </c>
      <c r="K56" s="181"/>
      <c r="L56" s="181"/>
      <c r="M56" s="181">
        <f>'将来負担比率（分子）の構造'!L$52</f>
        <v>11065</v>
      </c>
      <c r="N56" s="181"/>
      <c r="O56" s="181"/>
      <c r="P56" s="181">
        <f>'将来負担比率（分子）の構造'!M$52</f>
        <v>10517</v>
      </c>
    </row>
    <row r="57" spans="1:16" x14ac:dyDescent="0.2">
      <c r="A57" s="181" t="s">
        <v>42</v>
      </c>
      <c r="B57" s="181"/>
      <c r="C57" s="181"/>
      <c r="D57" s="181">
        <f>'将来負担比率（分子）の構造'!I$51</f>
        <v>228</v>
      </c>
      <c r="E57" s="181"/>
      <c r="F57" s="181"/>
      <c r="G57" s="181">
        <f>'将来負担比率（分子）の構造'!J$51</f>
        <v>194</v>
      </c>
      <c r="H57" s="181"/>
      <c r="I57" s="181"/>
      <c r="J57" s="181">
        <f>'将来負担比率（分子）の構造'!K$51</f>
        <v>148</v>
      </c>
      <c r="K57" s="181"/>
      <c r="L57" s="181"/>
      <c r="M57" s="181">
        <f>'将来負担比率（分子）の構造'!L$51</f>
        <v>299</v>
      </c>
      <c r="N57" s="181"/>
      <c r="O57" s="181"/>
      <c r="P57" s="181">
        <f>'将来負担比率（分子）の構造'!M$51</f>
        <v>272</v>
      </c>
    </row>
    <row r="58" spans="1:16" x14ac:dyDescent="0.2">
      <c r="A58" s="181" t="s">
        <v>41</v>
      </c>
      <c r="B58" s="181"/>
      <c r="C58" s="181"/>
      <c r="D58" s="181">
        <f>'将来負担比率（分子）の構造'!I$50</f>
        <v>1785</v>
      </c>
      <c r="E58" s="181"/>
      <c r="F58" s="181"/>
      <c r="G58" s="181">
        <f>'将来負担比率（分子）の構造'!J$50</f>
        <v>1560</v>
      </c>
      <c r="H58" s="181"/>
      <c r="I58" s="181"/>
      <c r="J58" s="181">
        <f>'将来負担比率（分子）の構造'!K$50</f>
        <v>1679</v>
      </c>
      <c r="K58" s="181"/>
      <c r="L58" s="181"/>
      <c r="M58" s="181">
        <f>'将来負担比率（分子）の構造'!L$50</f>
        <v>1839</v>
      </c>
      <c r="N58" s="181"/>
      <c r="O58" s="181"/>
      <c r="P58" s="181">
        <f>'将来負担比率（分子）の構造'!M$50</f>
        <v>2015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95</v>
      </c>
      <c r="L59" s="181"/>
      <c r="M59" s="181"/>
      <c r="N59" s="181">
        <f>'将来負担比率（分子）の構造'!M$49</f>
        <v>121</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f>'将来負担比率（分子）の構造'!J$46</f>
        <v>2</v>
      </c>
      <c r="F61" s="181"/>
      <c r="G61" s="181"/>
      <c r="H61" s="181">
        <f>'将来負担比率（分子）の構造'!K$46</f>
        <v>1</v>
      </c>
      <c r="I61" s="181"/>
      <c r="J61" s="181"/>
      <c r="K61" s="181">
        <f>'将来負担比率（分子）の構造'!L$46</f>
        <v>3</v>
      </c>
      <c r="L61" s="181"/>
      <c r="M61" s="181"/>
      <c r="N61" s="181">
        <f>'将来負担比率（分子）の構造'!M$46</f>
        <v>5</v>
      </c>
      <c r="O61" s="181"/>
      <c r="P61" s="181"/>
    </row>
    <row r="62" spans="1:16" x14ac:dyDescent="0.2">
      <c r="A62" s="181" t="s">
        <v>35</v>
      </c>
      <c r="B62" s="181">
        <f>'将来負担比率（分子）の構造'!I$45</f>
        <v>1914</v>
      </c>
      <c r="C62" s="181"/>
      <c r="D62" s="181"/>
      <c r="E62" s="181">
        <f>'将来負担比率（分子）の構造'!J$45</f>
        <v>1899</v>
      </c>
      <c r="F62" s="181"/>
      <c r="G62" s="181"/>
      <c r="H62" s="181">
        <f>'将来負担比率（分子）の構造'!K$45</f>
        <v>1560</v>
      </c>
      <c r="I62" s="181"/>
      <c r="J62" s="181"/>
      <c r="K62" s="181">
        <f>'将来負担比率（分子）の構造'!L$45</f>
        <v>1509</v>
      </c>
      <c r="L62" s="181"/>
      <c r="M62" s="181"/>
      <c r="N62" s="181">
        <f>'将来負担比率（分子）の構造'!M$45</f>
        <v>1811</v>
      </c>
      <c r="O62" s="181"/>
      <c r="P62" s="181"/>
    </row>
    <row r="63" spans="1:16" x14ac:dyDescent="0.2">
      <c r="A63" s="181" t="s">
        <v>34</v>
      </c>
      <c r="B63" s="181">
        <f>'将来負担比率（分子）の構造'!I$44</f>
        <v>1838</v>
      </c>
      <c r="C63" s="181"/>
      <c r="D63" s="181"/>
      <c r="E63" s="181">
        <f>'将来負担比率（分子）の構造'!J$44</f>
        <v>1807</v>
      </c>
      <c r="F63" s="181"/>
      <c r="G63" s="181"/>
      <c r="H63" s="181">
        <f>'将来負担比率（分子）の構造'!K$44</f>
        <v>1725</v>
      </c>
      <c r="I63" s="181"/>
      <c r="J63" s="181"/>
      <c r="K63" s="181">
        <f>'将来負担比率（分子）の構造'!L$44</f>
        <v>1622</v>
      </c>
      <c r="L63" s="181"/>
      <c r="M63" s="181"/>
      <c r="N63" s="181">
        <f>'将来負担比率（分子）の構造'!M$44</f>
        <v>1533</v>
      </c>
      <c r="O63" s="181"/>
      <c r="P63" s="181"/>
    </row>
    <row r="64" spans="1:16" x14ac:dyDescent="0.2">
      <c r="A64" s="181" t="s">
        <v>33</v>
      </c>
      <c r="B64" s="181">
        <f>'将来負担比率（分子）の構造'!I$43</f>
        <v>4752</v>
      </c>
      <c r="C64" s="181"/>
      <c r="D64" s="181"/>
      <c r="E64" s="181">
        <f>'将来負担比率（分子）の構造'!J$43</f>
        <v>4417</v>
      </c>
      <c r="F64" s="181"/>
      <c r="G64" s="181"/>
      <c r="H64" s="181">
        <f>'将来負担比率（分子）の構造'!K$43</f>
        <v>4263</v>
      </c>
      <c r="I64" s="181"/>
      <c r="J64" s="181"/>
      <c r="K64" s="181">
        <f>'将来負担比率（分子）の構造'!L$43</f>
        <v>3855</v>
      </c>
      <c r="L64" s="181"/>
      <c r="M64" s="181"/>
      <c r="N64" s="181">
        <f>'将来負担比率（分子）の構造'!M$43</f>
        <v>3301</v>
      </c>
      <c r="O64" s="181"/>
      <c r="P64" s="181"/>
    </row>
    <row r="65" spans="1:16" x14ac:dyDescent="0.2">
      <c r="A65" s="181" t="s">
        <v>32</v>
      </c>
      <c r="B65" s="181">
        <f>'将来負担比率（分子）の構造'!I$42</f>
        <v>100</v>
      </c>
      <c r="C65" s="181"/>
      <c r="D65" s="181"/>
      <c r="E65" s="181">
        <f>'将来負担比率（分子）の構造'!J$42</f>
        <v>200</v>
      </c>
      <c r="F65" s="181"/>
      <c r="G65" s="181"/>
      <c r="H65" s="181">
        <f>'将来負担比率（分子）の構造'!K$42</f>
        <v>145</v>
      </c>
      <c r="I65" s="181"/>
      <c r="J65" s="181"/>
      <c r="K65" s="181">
        <f>'将来負担比率（分子）の構造'!L$42</f>
        <v>70</v>
      </c>
      <c r="L65" s="181"/>
      <c r="M65" s="181"/>
      <c r="N65" s="181">
        <f>'将来負担比率（分子）の構造'!M$42</f>
        <v>35</v>
      </c>
      <c r="O65" s="181"/>
      <c r="P65" s="181"/>
    </row>
    <row r="66" spans="1:16" x14ac:dyDescent="0.2">
      <c r="A66" s="181" t="s">
        <v>31</v>
      </c>
      <c r="B66" s="181">
        <f>'将来負担比率（分子）の構造'!I$41</f>
        <v>12382</v>
      </c>
      <c r="C66" s="181"/>
      <c r="D66" s="181"/>
      <c r="E66" s="181">
        <f>'将来負担比率（分子）の構造'!J$41</f>
        <v>12093</v>
      </c>
      <c r="F66" s="181"/>
      <c r="G66" s="181"/>
      <c r="H66" s="181">
        <f>'将来負担比率（分子）の構造'!K$41</f>
        <v>11993</v>
      </c>
      <c r="I66" s="181"/>
      <c r="J66" s="181"/>
      <c r="K66" s="181">
        <f>'将来負担比率（分子）の構造'!L$41</f>
        <v>11429</v>
      </c>
      <c r="L66" s="181"/>
      <c r="M66" s="181"/>
      <c r="N66" s="181">
        <f>'将来負担比率（分子）の構造'!M$41</f>
        <v>10735</v>
      </c>
      <c r="O66" s="181"/>
      <c r="P66" s="181"/>
    </row>
    <row r="67" spans="1:16" x14ac:dyDescent="0.2">
      <c r="A67" s="181" t="s">
        <v>74</v>
      </c>
      <c r="B67" s="181" t="e">
        <f>NA()</f>
        <v>#N/A</v>
      </c>
      <c r="C67" s="181">
        <f>IF(ISNUMBER('将来負担比率（分子）の構造'!I$53), IF('将来負担比率（分子）の構造'!I$53 &lt; 0, 0, '将来負担比率（分子）の構造'!I$53), NA())</f>
        <v>6999</v>
      </c>
      <c r="D67" s="181" t="e">
        <f>NA()</f>
        <v>#N/A</v>
      </c>
      <c r="E67" s="181" t="e">
        <f>NA()</f>
        <v>#N/A</v>
      </c>
      <c r="F67" s="181">
        <f>IF(ISNUMBER('将来負担比率（分子）の構造'!J$53), IF('将来負担比率（分子）の構造'!J$53 &lt; 0, 0, '将来負担比率（分子）の構造'!J$53), NA())</f>
        <v>6847</v>
      </c>
      <c r="G67" s="181" t="e">
        <f>NA()</f>
        <v>#N/A</v>
      </c>
      <c r="H67" s="181" t="e">
        <f>NA()</f>
        <v>#N/A</v>
      </c>
      <c r="I67" s="181">
        <f>IF(ISNUMBER('将来負担比率（分子）の構造'!K$53), IF('将来負担比率（分子）の構造'!K$53 &lt; 0, 0, '将来負担比率（分子）の構造'!K$53), NA())</f>
        <v>6334</v>
      </c>
      <c r="J67" s="181" t="e">
        <f>NA()</f>
        <v>#N/A</v>
      </c>
      <c r="K67" s="181" t="e">
        <f>NA()</f>
        <v>#N/A</v>
      </c>
      <c r="L67" s="181">
        <f>IF(ISNUMBER('将来負担比率（分子）の構造'!L$53), IF('将来負担比率（分子）の構造'!L$53 &lt; 0, 0, '将来負担比率（分子）の構造'!L$53), NA())</f>
        <v>5381</v>
      </c>
      <c r="M67" s="181" t="e">
        <f>NA()</f>
        <v>#N/A</v>
      </c>
      <c r="N67" s="181" t="e">
        <f>NA()</f>
        <v>#N/A</v>
      </c>
      <c r="O67" s="181">
        <f>IF(ISNUMBER('将来負担比率（分子）の構造'!M$53), IF('将来負担比率（分子）の構造'!M$53 &lt; 0, 0, '将来負担比率（分子）の構造'!M$53), NA())</f>
        <v>4737</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719</v>
      </c>
      <c r="C72" s="185">
        <f>基金残高に係る経年分析!G55</f>
        <v>944</v>
      </c>
      <c r="D72" s="185">
        <f>基金残高に係る経年分析!H55</f>
        <v>930</v>
      </c>
    </row>
    <row r="73" spans="1:16" x14ac:dyDescent="0.2">
      <c r="A73" s="184" t="s">
        <v>77</v>
      </c>
      <c r="B73" s="185">
        <f>基金残高に係る経年分析!F56</f>
        <v>52</v>
      </c>
      <c r="C73" s="185">
        <f>基金残高に係る経年分析!G56</f>
        <v>52</v>
      </c>
      <c r="D73" s="185">
        <f>基金残高に係る経年分析!H56</f>
        <v>52</v>
      </c>
    </row>
    <row r="74" spans="1:16" x14ac:dyDescent="0.2">
      <c r="A74" s="184" t="s">
        <v>78</v>
      </c>
      <c r="B74" s="185">
        <f>基金残高に係る経年分析!F57</f>
        <v>1102</v>
      </c>
      <c r="C74" s="185">
        <f>基金残高に係る経年分析!G57</f>
        <v>753</v>
      </c>
      <c r="D74" s="185">
        <f>基金残高に係る経年分析!H57</f>
        <v>877</v>
      </c>
    </row>
  </sheetData>
  <sheetProtection algorithmName="SHA-512" hashValue="zS11KpA+dlG6pYF0ZPU9hGRyvKL9BNDl2aRqPOmDMWXLJH95+PWJoVQprkzJdw8o0He/kXvq9sQ+wmCUbMdgdg==" saltValue="dpQ0xtmPfLjGkh0VGhuS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222</v>
      </c>
      <c r="C5" s="745"/>
      <c r="D5" s="745"/>
      <c r="E5" s="745"/>
      <c r="F5" s="745"/>
      <c r="G5" s="745"/>
      <c r="H5" s="745"/>
      <c r="I5" s="745"/>
      <c r="J5" s="745"/>
      <c r="K5" s="745"/>
      <c r="L5" s="745"/>
      <c r="M5" s="745"/>
      <c r="N5" s="745"/>
      <c r="O5" s="745"/>
      <c r="P5" s="745"/>
      <c r="Q5" s="746"/>
      <c r="R5" s="733">
        <v>1817334</v>
      </c>
      <c r="S5" s="734"/>
      <c r="T5" s="734"/>
      <c r="U5" s="734"/>
      <c r="V5" s="734"/>
      <c r="W5" s="734"/>
      <c r="X5" s="734"/>
      <c r="Y5" s="777"/>
      <c r="Z5" s="795">
        <v>16.899999999999999</v>
      </c>
      <c r="AA5" s="795"/>
      <c r="AB5" s="795"/>
      <c r="AC5" s="795"/>
      <c r="AD5" s="796">
        <v>1817334</v>
      </c>
      <c r="AE5" s="796"/>
      <c r="AF5" s="796"/>
      <c r="AG5" s="796"/>
      <c r="AH5" s="796"/>
      <c r="AI5" s="796"/>
      <c r="AJ5" s="796"/>
      <c r="AK5" s="796"/>
      <c r="AL5" s="778">
        <v>31</v>
      </c>
      <c r="AM5" s="749"/>
      <c r="AN5" s="749"/>
      <c r="AO5" s="779"/>
      <c r="AP5" s="744" t="s">
        <v>223</v>
      </c>
      <c r="AQ5" s="745"/>
      <c r="AR5" s="745"/>
      <c r="AS5" s="745"/>
      <c r="AT5" s="745"/>
      <c r="AU5" s="745"/>
      <c r="AV5" s="745"/>
      <c r="AW5" s="745"/>
      <c r="AX5" s="745"/>
      <c r="AY5" s="745"/>
      <c r="AZ5" s="745"/>
      <c r="BA5" s="745"/>
      <c r="BB5" s="745"/>
      <c r="BC5" s="745"/>
      <c r="BD5" s="745"/>
      <c r="BE5" s="745"/>
      <c r="BF5" s="746"/>
      <c r="BG5" s="678">
        <v>1805376</v>
      </c>
      <c r="BH5" s="679"/>
      <c r="BI5" s="679"/>
      <c r="BJ5" s="679"/>
      <c r="BK5" s="679"/>
      <c r="BL5" s="679"/>
      <c r="BM5" s="679"/>
      <c r="BN5" s="680"/>
      <c r="BO5" s="715">
        <v>99.3</v>
      </c>
      <c r="BP5" s="715"/>
      <c r="BQ5" s="715"/>
      <c r="BR5" s="715"/>
      <c r="BS5" s="716">
        <v>29732</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125277</v>
      </c>
      <c r="S6" s="679"/>
      <c r="T6" s="679"/>
      <c r="U6" s="679"/>
      <c r="V6" s="679"/>
      <c r="W6" s="679"/>
      <c r="X6" s="679"/>
      <c r="Y6" s="680"/>
      <c r="Z6" s="715">
        <v>1.2</v>
      </c>
      <c r="AA6" s="715"/>
      <c r="AB6" s="715"/>
      <c r="AC6" s="715"/>
      <c r="AD6" s="716">
        <v>125277</v>
      </c>
      <c r="AE6" s="716"/>
      <c r="AF6" s="716"/>
      <c r="AG6" s="716"/>
      <c r="AH6" s="716"/>
      <c r="AI6" s="716"/>
      <c r="AJ6" s="716"/>
      <c r="AK6" s="716"/>
      <c r="AL6" s="681">
        <v>2.1</v>
      </c>
      <c r="AM6" s="682"/>
      <c r="AN6" s="682"/>
      <c r="AO6" s="717"/>
      <c r="AP6" s="675" t="s">
        <v>228</v>
      </c>
      <c r="AQ6" s="676"/>
      <c r="AR6" s="676"/>
      <c r="AS6" s="676"/>
      <c r="AT6" s="676"/>
      <c r="AU6" s="676"/>
      <c r="AV6" s="676"/>
      <c r="AW6" s="676"/>
      <c r="AX6" s="676"/>
      <c r="AY6" s="676"/>
      <c r="AZ6" s="676"/>
      <c r="BA6" s="676"/>
      <c r="BB6" s="676"/>
      <c r="BC6" s="676"/>
      <c r="BD6" s="676"/>
      <c r="BE6" s="676"/>
      <c r="BF6" s="677"/>
      <c r="BG6" s="678">
        <v>1805376</v>
      </c>
      <c r="BH6" s="679"/>
      <c r="BI6" s="679"/>
      <c r="BJ6" s="679"/>
      <c r="BK6" s="679"/>
      <c r="BL6" s="679"/>
      <c r="BM6" s="679"/>
      <c r="BN6" s="680"/>
      <c r="BO6" s="715">
        <v>99.3</v>
      </c>
      <c r="BP6" s="715"/>
      <c r="BQ6" s="715"/>
      <c r="BR6" s="715"/>
      <c r="BS6" s="716">
        <v>29732</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91135</v>
      </c>
      <c r="CS6" s="679"/>
      <c r="CT6" s="679"/>
      <c r="CU6" s="679"/>
      <c r="CV6" s="679"/>
      <c r="CW6" s="679"/>
      <c r="CX6" s="679"/>
      <c r="CY6" s="680"/>
      <c r="CZ6" s="778">
        <v>0.9</v>
      </c>
      <c r="DA6" s="749"/>
      <c r="DB6" s="749"/>
      <c r="DC6" s="781"/>
      <c r="DD6" s="684" t="s">
        <v>230</v>
      </c>
      <c r="DE6" s="679"/>
      <c r="DF6" s="679"/>
      <c r="DG6" s="679"/>
      <c r="DH6" s="679"/>
      <c r="DI6" s="679"/>
      <c r="DJ6" s="679"/>
      <c r="DK6" s="679"/>
      <c r="DL6" s="679"/>
      <c r="DM6" s="679"/>
      <c r="DN6" s="679"/>
      <c r="DO6" s="679"/>
      <c r="DP6" s="680"/>
      <c r="DQ6" s="684">
        <v>91135</v>
      </c>
      <c r="DR6" s="679"/>
      <c r="DS6" s="679"/>
      <c r="DT6" s="679"/>
      <c r="DU6" s="679"/>
      <c r="DV6" s="679"/>
      <c r="DW6" s="679"/>
      <c r="DX6" s="679"/>
      <c r="DY6" s="679"/>
      <c r="DZ6" s="679"/>
      <c r="EA6" s="679"/>
      <c r="EB6" s="679"/>
      <c r="EC6" s="722"/>
    </row>
    <row r="7" spans="2:143" ht="11.25" customHeight="1" x14ac:dyDescent="0.2">
      <c r="B7" s="675" t="s">
        <v>231</v>
      </c>
      <c r="C7" s="676"/>
      <c r="D7" s="676"/>
      <c r="E7" s="676"/>
      <c r="F7" s="676"/>
      <c r="G7" s="676"/>
      <c r="H7" s="676"/>
      <c r="I7" s="676"/>
      <c r="J7" s="676"/>
      <c r="K7" s="676"/>
      <c r="L7" s="676"/>
      <c r="M7" s="676"/>
      <c r="N7" s="676"/>
      <c r="O7" s="676"/>
      <c r="P7" s="676"/>
      <c r="Q7" s="677"/>
      <c r="R7" s="678">
        <v>1557</v>
      </c>
      <c r="S7" s="679"/>
      <c r="T7" s="679"/>
      <c r="U7" s="679"/>
      <c r="V7" s="679"/>
      <c r="W7" s="679"/>
      <c r="X7" s="679"/>
      <c r="Y7" s="680"/>
      <c r="Z7" s="715">
        <v>0</v>
      </c>
      <c r="AA7" s="715"/>
      <c r="AB7" s="715"/>
      <c r="AC7" s="715"/>
      <c r="AD7" s="716">
        <v>1557</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788623</v>
      </c>
      <c r="BH7" s="679"/>
      <c r="BI7" s="679"/>
      <c r="BJ7" s="679"/>
      <c r="BK7" s="679"/>
      <c r="BL7" s="679"/>
      <c r="BM7" s="679"/>
      <c r="BN7" s="680"/>
      <c r="BO7" s="715">
        <v>43.4</v>
      </c>
      <c r="BP7" s="715"/>
      <c r="BQ7" s="715"/>
      <c r="BR7" s="715"/>
      <c r="BS7" s="716">
        <v>29732</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1680459</v>
      </c>
      <c r="CS7" s="679"/>
      <c r="CT7" s="679"/>
      <c r="CU7" s="679"/>
      <c r="CV7" s="679"/>
      <c r="CW7" s="679"/>
      <c r="CX7" s="679"/>
      <c r="CY7" s="680"/>
      <c r="CZ7" s="715">
        <v>16.5</v>
      </c>
      <c r="DA7" s="715"/>
      <c r="DB7" s="715"/>
      <c r="DC7" s="715"/>
      <c r="DD7" s="684">
        <v>123642</v>
      </c>
      <c r="DE7" s="679"/>
      <c r="DF7" s="679"/>
      <c r="DG7" s="679"/>
      <c r="DH7" s="679"/>
      <c r="DI7" s="679"/>
      <c r="DJ7" s="679"/>
      <c r="DK7" s="679"/>
      <c r="DL7" s="679"/>
      <c r="DM7" s="679"/>
      <c r="DN7" s="679"/>
      <c r="DO7" s="679"/>
      <c r="DP7" s="680"/>
      <c r="DQ7" s="684">
        <v>1164473</v>
      </c>
      <c r="DR7" s="679"/>
      <c r="DS7" s="679"/>
      <c r="DT7" s="679"/>
      <c r="DU7" s="679"/>
      <c r="DV7" s="679"/>
      <c r="DW7" s="679"/>
      <c r="DX7" s="679"/>
      <c r="DY7" s="679"/>
      <c r="DZ7" s="679"/>
      <c r="EA7" s="679"/>
      <c r="EB7" s="679"/>
      <c r="EC7" s="722"/>
    </row>
    <row r="8" spans="2:143" ht="11.25" customHeight="1" x14ac:dyDescent="0.2">
      <c r="B8" s="675" t="s">
        <v>234</v>
      </c>
      <c r="C8" s="676"/>
      <c r="D8" s="676"/>
      <c r="E8" s="676"/>
      <c r="F8" s="676"/>
      <c r="G8" s="676"/>
      <c r="H8" s="676"/>
      <c r="I8" s="676"/>
      <c r="J8" s="676"/>
      <c r="K8" s="676"/>
      <c r="L8" s="676"/>
      <c r="M8" s="676"/>
      <c r="N8" s="676"/>
      <c r="O8" s="676"/>
      <c r="P8" s="676"/>
      <c r="Q8" s="677"/>
      <c r="R8" s="678">
        <v>8506</v>
      </c>
      <c r="S8" s="679"/>
      <c r="T8" s="679"/>
      <c r="U8" s="679"/>
      <c r="V8" s="679"/>
      <c r="W8" s="679"/>
      <c r="X8" s="679"/>
      <c r="Y8" s="680"/>
      <c r="Z8" s="715">
        <v>0.1</v>
      </c>
      <c r="AA8" s="715"/>
      <c r="AB8" s="715"/>
      <c r="AC8" s="715"/>
      <c r="AD8" s="716">
        <v>8506</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26482</v>
      </c>
      <c r="BH8" s="679"/>
      <c r="BI8" s="679"/>
      <c r="BJ8" s="679"/>
      <c r="BK8" s="679"/>
      <c r="BL8" s="679"/>
      <c r="BM8" s="679"/>
      <c r="BN8" s="680"/>
      <c r="BO8" s="715">
        <v>1.5</v>
      </c>
      <c r="BP8" s="715"/>
      <c r="BQ8" s="715"/>
      <c r="BR8" s="715"/>
      <c r="BS8" s="684" t="s">
        <v>230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2231065</v>
      </c>
      <c r="CS8" s="679"/>
      <c r="CT8" s="679"/>
      <c r="CU8" s="679"/>
      <c r="CV8" s="679"/>
      <c r="CW8" s="679"/>
      <c r="CX8" s="679"/>
      <c r="CY8" s="680"/>
      <c r="CZ8" s="715">
        <v>22</v>
      </c>
      <c r="DA8" s="715"/>
      <c r="DB8" s="715"/>
      <c r="DC8" s="715"/>
      <c r="DD8" s="684">
        <v>1852</v>
      </c>
      <c r="DE8" s="679"/>
      <c r="DF8" s="679"/>
      <c r="DG8" s="679"/>
      <c r="DH8" s="679"/>
      <c r="DI8" s="679"/>
      <c r="DJ8" s="679"/>
      <c r="DK8" s="679"/>
      <c r="DL8" s="679"/>
      <c r="DM8" s="679"/>
      <c r="DN8" s="679"/>
      <c r="DO8" s="679"/>
      <c r="DP8" s="680"/>
      <c r="DQ8" s="684">
        <v>1374357</v>
      </c>
      <c r="DR8" s="679"/>
      <c r="DS8" s="679"/>
      <c r="DT8" s="679"/>
      <c r="DU8" s="679"/>
      <c r="DV8" s="679"/>
      <c r="DW8" s="679"/>
      <c r="DX8" s="679"/>
      <c r="DY8" s="679"/>
      <c r="DZ8" s="679"/>
      <c r="EA8" s="679"/>
      <c r="EB8" s="679"/>
      <c r="EC8" s="722"/>
    </row>
    <row r="9" spans="2:143" ht="11.25" customHeight="1" x14ac:dyDescent="0.2">
      <c r="B9" s="675" t="s">
        <v>237</v>
      </c>
      <c r="C9" s="676"/>
      <c r="D9" s="676"/>
      <c r="E9" s="676"/>
      <c r="F9" s="676"/>
      <c r="G9" s="676"/>
      <c r="H9" s="676"/>
      <c r="I9" s="676"/>
      <c r="J9" s="676"/>
      <c r="K9" s="676"/>
      <c r="L9" s="676"/>
      <c r="M9" s="676"/>
      <c r="N9" s="676"/>
      <c r="O9" s="676"/>
      <c r="P9" s="676"/>
      <c r="Q9" s="677"/>
      <c r="R9" s="678">
        <v>4730</v>
      </c>
      <c r="S9" s="679"/>
      <c r="T9" s="679"/>
      <c r="U9" s="679"/>
      <c r="V9" s="679"/>
      <c r="W9" s="679"/>
      <c r="X9" s="679"/>
      <c r="Y9" s="680"/>
      <c r="Z9" s="715">
        <v>0</v>
      </c>
      <c r="AA9" s="715"/>
      <c r="AB9" s="715"/>
      <c r="AC9" s="715"/>
      <c r="AD9" s="716">
        <v>4730</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611905</v>
      </c>
      <c r="BH9" s="679"/>
      <c r="BI9" s="679"/>
      <c r="BJ9" s="679"/>
      <c r="BK9" s="679"/>
      <c r="BL9" s="679"/>
      <c r="BM9" s="679"/>
      <c r="BN9" s="680"/>
      <c r="BO9" s="715">
        <v>33.700000000000003</v>
      </c>
      <c r="BP9" s="715"/>
      <c r="BQ9" s="715"/>
      <c r="BR9" s="715"/>
      <c r="BS9" s="684" t="s">
        <v>230</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1106204</v>
      </c>
      <c r="CS9" s="679"/>
      <c r="CT9" s="679"/>
      <c r="CU9" s="679"/>
      <c r="CV9" s="679"/>
      <c r="CW9" s="679"/>
      <c r="CX9" s="679"/>
      <c r="CY9" s="680"/>
      <c r="CZ9" s="715">
        <v>10.9</v>
      </c>
      <c r="DA9" s="715"/>
      <c r="DB9" s="715"/>
      <c r="DC9" s="715"/>
      <c r="DD9" s="684">
        <v>25500</v>
      </c>
      <c r="DE9" s="679"/>
      <c r="DF9" s="679"/>
      <c r="DG9" s="679"/>
      <c r="DH9" s="679"/>
      <c r="DI9" s="679"/>
      <c r="DJ9" s="679"/>
      <c r="DK9" s="679"/>
      <c r="DL9" s="679"/>
      <c r="DM9" s="679"/>
      <c r="DN9" s="679"/>
      <c r="DO9" s="679"/>
      <c r="DP9" s="680"/>
      <c r="DQ9" s="684">
        <v>1039079</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230</v>
      </c>
      <c r="AA10" s="715"/>
      <c r="AB10" s="715"/>
      <c r="AC10" s="715"/>
      <c r="AD10" s="716" t="s">
        <v>230</v>
      </c>
      <c r="AE10" s="716"/>
      <c r="AF10" s="716"/>
      <c r="AG10" s="716"/>
      <c r="AH10" s="716"/>
      <c r="AI10" s="716"/>
      <c r="AJ10" s="716"/>
      <c r="AK10" s="716"/>
      <c r="AL10" s="681" t="s">
        <v>179</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45186</v>
      </c>
      <c r="BH10" s="679"/>
      <c r="BI10" s="679"/>
      <c r="BJ10" s="679"/>
      <c r="BK10" s="679"/>
      <c r="BL10" s="679"/>
      <c r="BM10" s="679"/>
      <c r="BN10" s="680"/>
      <c r="BO10" s="715">
        <v>2.5</v>
      </c>
      <c r="BP10" s="715"/>
      <c r="BQ10" s="715"/>
      <c r="BR10" s="715"/>
      <c r="BS10" s="684">
        <v>8931</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22439</v>
      </c>
      <c r="CS10" s="679"/>
      <c r="CT10" s="679"/>
      <c r="CU10" s="679"/>
      <c r="CV10" s="679"/>
      <c r="CW10" s="679"/>
      <c r="CX10" s="679"/>
      <c r="CY10" s="680"/>
      <c r="CZ10" s="715">
        <v>0.2</v>
      </c>
      <c r="DA10" s="715"/>
      <c r="DB10" s="715"/>
      <c r="DC10" s="715"/>
      <c r="DD10" s="684" t="s">
        <v>179</v>
      </c>
      <c r="DE10" s="679"/>
      <c r="DF10" s="679"/>
      <c r="DG10" s="679"/>
      <c r="DH10" s="679"/>
      <c r="DI10" s="679"/>
      <c r="DJ10" s="679"/>
      <c r="DK10" s="679"/>
      <c r="DL10" s="679"/>
      <c r="DM10" s="679"/>
      <c r="DN10" s="679"/>
      <c r="DO10" s="679"/>
      <c r="DP10" s="680"/>
      <c r="DQ10" s="684">
        <v>8539</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259516</v>
      </c>
      <c r="S11" s="679"/>
      <c r="T11" s="679"/>
      <c r="U11" s="679"/>
      <c r="V11" s="679"/>
      <c r="W11" s="679"/>
      <c r="X11" s="679"/>
      <c r="Y11" s="680"/>
      <c r="Z11" s="681">
        <v>2.4</v>
      </c>
      <c r="AA11" s="682"/>
      <c r="AB11" s="682"/>
      <c r="AC11" s="683"/>
      <c r="AD11" s="684">
        <v>259516</v>
      </c>
      <c r="AE11" s="679"/>
      <c r="AF11" s="679"/>
      <c r="AG11" s="679"/>
      <c r="AH11" s="679"/>
      <c r="AI11" s="679"/>
      <c r="AJ11" s="679"/>
      <c r="AK11" s="680"/>
      <c r="AL11" s="681">
        <v>4.4000000000000004</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105050</v>
      </c>
      <c r="BH11" s="679"/>
      <c r="BI11" s="679"/>
      <c r="BJ11" s="679"/>
      <c r="BK11" s="679"/>
      <c r="BL11" s="679"/>
      <c r="BM11" s="679"/>
      <c r="BN11" s="680"/>
      <c r="BO11" s="715">
        <v>5.8</v>
      </c>
      <c r="BP11" s="715"/>
      <c r="BQ11" s="715"/>
      <c r="BR11" s="715"/>
      <c r="BS11" s="684">
        <v>20801</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1181743</v>
      </c>
      <c r="CS11" s="679"/>
      <c r="CT11" s="679"/>
      <c r="CU11" s="679"/>
      <c r="CV11" s="679"/>
      <c r="CW11" s="679"/>
      <c r="CX11" s="679"/>
      <c r="CY11" s="680"/>
      <c r="CZ11" s="715">
        <v>11.6</v>
      </c>
      <c r="DA11" s="715"/>
      <c r="DB11" s="715"/>
      <c r="DC11" s="715"/>
      <c r="DD11" s="684">
        <v>390695</v>
      </c>
      <c r="DE11" s="679"/>
      <c r="DF11" s="679"/>
      <c r="DG11" s="679"/>
      <c r="DH11" s="679"/>
      <c r="DI11" s="679"/>
      <c r="DJ11" s="679"/>
      <c r="DK11" s="679"/>
      <c r="DL11" s="679"/>
      <c r="DM11" s="679"/>
      <c r="DN11" s="679"/>
      <c r="DO11" s="679"/>
      <c r="DP11" s="680"/>
      <c r="DQ11" s="684">
        <v>567356</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v>15832</v>
      </c>
      <c r="S12" s="679"/>
      <c r="T12" s="679"/>
      <c r="U12" s="679"/>
      <c r="V12" s="679"/>
      <c r="W12" s="679"/>
      <c r="X12" s="679"/>
      <c r="Y12" s="680"/>
      <c r="Z12" s="715">
        <v>0.1</v>
      </c>
      <c r="AA12" s="715"/>
      <c r="AB12" s="715"/>
      <c r="AC12" s="715"/>
      <c r="AD12" s="716">
        <v>15832</v>
      </c>
      <c r="AE12" s="716"/>
      <c r="AF12" s="716"/>
      <c r="AG12" s="716"/>
      <c r="AH12" s="716"/>
      <c r="AI12" s="716"/>
      <c r="AJ12" s="716"/>
      <c r="AK12" s="716"/>
      <c r="AL12" s="681">
        <v>0.3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885524</v>
      </c>
      <c r="BH12" s="679"/>
      <c r="BI12" s="679"/>
      <c r="BJ12" s="679"/>
      <c r="BK12" s="679"/>
      <c r="BL12" s="679"/>
      <c r="BM12" s="679"/>
      <c r="BN12" s="680"/>
      <c r="BO12" s="715">
        <v>48.7</v>
      </c>
      <c r="BP12" s="715"/>
      <c r="BQ12" s="715"/>
      <c r="BR12" s="715"/>
      <c r="BS12" s="684" t="s">
        <v>179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521660</v>
      </c>
      <c r="CS12" s="679"/>
      <c r="CT12" s="679"/>
      <c r="CU12" s="679"/>
      <c r="CV12" s="679"/>
      <c r="CW12" s="679"/>
      <c r="CX12" s="679"/>
      <c r="CY12" s="680"/>
      <c r="CZ12" s="715">
        <v>5.0999999999999996</v>
      </c>
      <c r="DA12" s="715"/>
      <c r="DB12" s="715"/>
      <c r="DC12" s="715"/>
      <c r="DD12" s="684">
        <v>152636</v>
      </c>
      <c r="DE12" s="679"/>
      <c r="DF12" s="679"/>
      <c r="DG12" s="679"/>
      <c r="DH12" s="679"/>
      <c r="DI12" s="679"/>
      <c r="DJ12" s="679"/>
      <c r="DK12" s="679"/>
      <c r="DL12" s="679"/>
      <c r="DM12" s="679"/>
      <c r="DN12" s="679"/>
      <c r="DO12" s="679"/>
      <c r="DP12" s="680"/>
      <c r="DQ12" s="684">
        <v>150297</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179</v>
      </c>
      <c r="AA13" s="715"/>
      <c r="AB13" s="715"/>
      <c r="AC13" s="715"/>
      <c r="AD13" s="716" t="s">
        <v>179</v>
      </c>
      <c r="AE13" s="716"/>
      <c r="AF13" s="716"/>
      <c r="AG13" s="716"/>
      <c r="AH13" s="716"/>
      <c r="AI13" s="716"/>
      <c r="AJ13" s="716"/>
      <c r="AK13" s="716"/>
      <c r="AL13" s="681" t="s">
        <v>179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884444</v>
      </c>
      <c r="BH13" s="679"/>
      <c r="BI13" s="679"/>
      <c r="BJ13" s="679"/>
      <c r="BK13" s="679"/>
      <c r="BL13" s="679"/>
      <c r="BM13" s="679"/>
      <c r="BN13" s="680"/>
      <c r="BO13" s="715">
        <v>48.7</v>
      </c>
      <c r="BP13" s="715"/>
      <c r="BQ13" s="715"/>
      <c r="BR13" s="715"/>
      <c r="BS13" s="684" t="s">
        <v>179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812941</v>
      </c>
      <c r="CS13" s="679"/>
      <c r="CT13" s="679"/>
      <c r="CU13" s="679"/>
      <c r="CV13" s="679"/>
      <c r="CW13" s="679"/>
      <c r="CX13" s="679"/>
      <c r="CY13" s="680"/>
      <c r="CZ13" s="715">
        <v>8</v>
      </c>
      <c r="DA13" s="715"/>
      <c r="DB13" s="715"/>
      <c r="DC13" s="715"/>
      <c r="DD13" s="684">
        <v>280238</v>
      </c>
      <c r="DE13" s="679"/>
      <c r="DF13" s="679"/>
      <c r="DG13" s="679"/>
      <c r="DH13" s="679"/>
      <c r="DI13" s="679"/>
      <c r="DJ13" s="679"/>
      <c r="DK13" s="679"/>
      <c r="DL13" s="679"/>
      <c r="DM13" s="679"/>
      <c r="DN13" s="679"/>
      <c r="DO13" s="679"/>
      <c r="DP13" s="680"/>
      <c r="DQ13" s="684">
        <v>605843</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19062</v>
      </c>
      <c r="S14" s="679"/>
      <c r="T14" s="679"/>
      <c r="U14" s="679"/>
      <c r="V14" s="679"/>
      <c r="W14" s="679"/>
      <c r="X14" s="679"/>
      <c r="Y14" s="680"/>
      <c r="Z14" s="715">
        <v>0.2</v>
      </c>
      <c r="AA14" s="715"/>
      <c r="AB14" s="715"/>
      <c r="AC14" s="715"/>
      <c r="AD14" s="716">
        <v>19062</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56829</v>
      </c>
      <c r="BH14" s="679"/>
      <c r="BI14" s="679"/>
      <c r="BJ14" s="679"/>
      <c r="BK14" s="679"/>
      <c r="BL14" s="679"/>
      <c r="BM14" s="679"/>
      <c r="BN14" s="680"/>
      <c r="BO14" s="715">
        <v>3.1</v>
      </c>
      <c r="BP14" s="715"/>
      <c r="BQ14" s="715"/>
      <c r="BR14" s="715"/>
      <c r="BS14" s="684" t="s">
        <v>179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420643</v>
      </c>
      <c r="CS14" s="679"/>
      <c r="CT14" s="679"/>
      <c r="CU14" s="679"/>
      <c r="CV14" s="679"/>
      <c r="CW14" s="679"/>
      <c r="CX14" s="679"/>
      <c r="CY14" s="680"/>
      <c r="CZ14" s="715">
        <v>4.0999999999999996</v>
      </c>
      <c r="DA14" s="715"/>
      <c r="DB14" s="715"/>
      <c r="DC14" s="715"/>
      <c r="DD14" s="684" t="s">
        <v>179</v>
      </c>
      <c r="DE14" s="679"/>
      <c r="DF14" s="679"/>
      <c r="DG14" s="679"/>
      <c r="DH14" s="679"/>
      <c r="DI14" s="679"/>
      <c r="DJ14" s="679"/>
      <c r="DK14" s="679"/>
      <c r="DL14" s="679"/>
      <c r="DM14" s="679"/>
      <c r="DN14" s="679"/>
      <c r="DO14" s="679"/>
      <c r="DP14" s="680"/>
      <c r="DQ14" s="684">
        <v>420643</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179</v>
      </c>
      <c r="S15" s="679"/>
      <c r="T15" s="679"/>
      <c r="U15" s="679"/>
      <c r="V15" s="679"/>
      <c r="W15" s="679"/>
      <c r="X15" s="679"/>
      <c r="Y15" s="680"/>
      <c r="Z15" s="715" t="s">
        <v>129</v>
      </c>
      <c r="AA15" s="715"/>
      <c r="AB15" s="715"/>
      <c r="AC15" s="715"/>
      <c r="AD15" s="716" t="s">
        <v>230</v>
      </c>
      <c r="AE15" s="716"/>
      <c r="AF15" s="716"/>
      <c r="AG15" s="716"/>
      <c r="AH15" s="716"/>
      <c r="AI15" s="716"/>
      <c r="AJ15" s="716"/>
      <c r="AK15" s="716"/>
      <c r="AL15" s="681" t="s">
        <v>179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74400</v>
      </c>
      <c r="BH15" s="679"/>
      <c r="BI15" s="679"/>
      <c r="BJ15" s="679"/>
      <c r="BK15" s="679"/>
      <c r="BL15" s="679"/>
      <c r="BM15" s="679"/>
      <c r="BN15" s="680"/>
      <c r="BO15" s="715">
        <v>4.0999999999999996</v>
      </c>
      <c r="BP15" s="715"/>
      <c r="BQ15" s="715"/>
      <c r="BR15" s="715"/>
      <c r="BS15" s="684" t="s">
        <v>179</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829900</v>
      </c>
      <c r="CS15" s="679"/>
      <c r="CT15" s="679"/>
      <c r="CU15" s="679"/>
      <c r="CV15" s="679"/>
      <c r="CW15" s="679"/>
      <c r="CX15" s="679"/>
      <c r="CY15" s="680"/>
      <c r="CZ15" s="715">
        <v>8.1999999999999993</v>
      </c>
      <c r="DA15" s="715"/>
      <c r="DB15" s="715"/>
      <c r="DC15" s="715"/>
      <c r="DD15" s="684">
        <v>43798</v>
      </c>
      <c r="DE15" s="679"/>
      <c r="DF15" s="679"/>
      <c r="DG15" s="679"/>
      <c r="DH15" s="679"/>
      <c r="DI15" s="679"/>
      <c r="DJ15" s="679"/>
      <c r="DK15" s="679"/>
      <c r="DL15" s="679"/>
      <c r="DM15" s="679"/>
      <c r="DN15" s="679"/>
      <c r="DO15" s="679"/>
      <c r="DP15" s="680"/>
      <c r="DQ15" s="684">
        <v>662548</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6196</v>
      </c>
      <c r="S16" s="679"/>
      <c r="T16" s="679"/>
      <c r="U16" s="679"/>
      <c r="V16" s="679"/>
      <c r="W16" s="679"/>
      <c r="X16" s="679"/>
      <c r="Y16" s="680"/>
      <c r="Z16" s="715">
        <v>0.1</v>
      </c>
      <c r="AA16" s="715"/>
      <c r="AB16" s="715"/>
      <c r="AC16" s="715"/>
      <c r="AD16" s="716">
        <v>6196</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230</v>
      </c>
      <c r="BP16" s="715"/>
      <c r="BQ16" s="715"/>
      <c r="BR16" s="715"/>
      <c r="BS16" s="684" t="s">
        <v>230</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2600</v>
      </c>
      <c r="CS16" s="679"/>
      <c r="CT16" s="679"/>
      <c r="CU16" s="679"/>
      <c r="CV16" s="679"/>
      <c r="CW16" s="679"/>
      <c r="CX16" s="679"/>
      <c r="CY16" s="680"/>
      <c r="CZ16" s="715">
        <v>0</v>
      </c>
      <c r="DA16" s="715"/>
      <c r="DB16" s="715"/>
      <c r="DC16" s="715"/>
      <c r="DD16" s="684" t="s">
        <v>179</v>
      </c>
      <c r="DE16" s="679"/>
      <c r="DF16" s="679"/>
      <c r="DG16" s="679"/>
      <c r="DH16" s="679"/>
      <c r="DI16" s="679"/>
      <c r="DJ16" s="679"/>
      <c r="DK16" s="679"/>
      <c r="DL16" s="679"/>
      <c r="DM16" s="679"/>
      <c r="DN16" s="679"/>
      <c r="DO16" s="679"/>
      <c r="DP16" s="680"/>
      <c r="DQ16" s="684" t="s">
        <v>179</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57318</v>
      </c>
      <c r="S17" s="679"/>
      <c r="T17" s="679"/>
      <c r="U17" s="679"/>
      <c r="V17" s="679"/>
      <c r="W17" s="679"/>
      <c r="X17" s="679"/>
      <c r="Y17" s="680"/>
      <c r="Z17" s="715">
        <v>0.5</v>
      </c>
      <c r="AA17" s="715"/>
      <c r="AB17" s="715"/>
      <c r="AC17" s="715"/>
      <c r="AD17" s="716">
        <v>57318</v>
      </c>
      <c r="AE17" s="716"/>
      <c r="AF17" s="716"/>
      <c r="AG17" s="716"/>
      <c r="AH17" s="716"/>
      <c r="AI17" s="716"/>
      <c r="AJ17" s="716"/>
      <c r="AK17" s="716"/>
      <c r="AL17" s="681">
        <v>1</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230</v>
      </c>
      <c r="BH17" s="679"/>
      <c r="BI17" s="679"/>
      <c r="BJ17" s="679"/>
      <c r="BK17" s="679"/>
      <c r="BL17" s="679"/>
      <c r="BM17" s="679"/>
      <c r="BN17" s="680"/>
      <c r="BO17" s="715" t="s">
        <v>179</v>
      </c>
      <c r="BP17" s="715"/>
      <c r="BQ17" s="715"/>
      <c r="BR17" s="715"/>
      <c r="BS17" s="684" t="s">
        <v>230</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1261590</v>
      </c>
      <c r="CS17" s="679"/>
      <c r="CT17" s="679"/>
      <c r="CU17" s="679"/>
      <c r="CV17" s="679"/>
      <c r="CW17" s="679"/>
      <c r="CX17" s="679"/>
      <c r="CY17" s="680"/>
      <c r="CZ17" s="715">
        <v>12.4</v>
      </c>
      <c r="DA17" s="715"/>
      <c r="DB17" s="715"/>
      <c r="DC17" s="715"/>
      <c r="DD17" s="684" t="s">
        <v>179</v>
      </c>
      <c r="DE17" s="679"/>
      <c r="DF17" s="679"/>
      <c r="DG17" s="679"/>
      <c r="DH17" s="679"/>
      <c r="DI17" s="679"/>
      <c r="DJ17" s="679"/>
      <c r="DK17" s="679"/>
      <c r="DL17" s="679"/>
      <c r="DM17" s="679"/>
      <c r="DN17" s="679"/>
      <c r="DO17" s="679"/>
      <c r="DP17" s="680"/>
      <c r="DQ17" s="684">
        <v>1223788</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v>8392</v>
      </c>
      <c r="S18" s="679"/>
      <c r="T18" s="679"/>
      <c r="U18" s="679"/>
      <c r="V18" s="679"/>
      <c r="W18" s="679"/>
      <c r="X18" s="679"/>
      <c r="Y18" s="680"/>
      <c r="Z18" s="715">
        <v>0.1</v>
      </c>
      <c r="AA18" s="715"/>
      <c r="AB18" s="715"/>
      <c r="AC18" s="715"/>
      <c r="AD18" s="716">
        <v>8392</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715" t="s">
        <v>179</v>
      </c>
      <c r="BP18" s="715"/>
      <c r="BQ18" s="715"/>
      <c r="BR18" s="715"/>
      <c r="BS18" s="684" t="s">
        <v>179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179</v>
      </c>
      <c r="CS18" s="679"/>
      <c r="CT18" s="679"/>
      <c r="CU18" s="679"/>
      <c r="CV18" s="679"/>
      <c r="CW18" s="679"/>
      <c r="CX18" s="679"/>
      <c r="CY18" s="680"/>
      <c r="CZ18" s="715" t="s">
        <v>179</v>
      </c>
      <c r="DA18" s="715"/>
      <c r="DB18" s="715"/>
      <c r="DC18" s="715"/>
      <c r="DD18" s="684" t="s">
        <v>230</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v>2890</v>
      </c>
      <c r="S19" s="679"/>
      <c r="T19" s="679"/>
      <c r="U19" s="679"/>
      <c r="V19" s="679"/>
      <c r="W19" s="679"/>
      <c r="X19" s="679"/>
      <c r="Y19" s="680"/>
      <c r="Z19" s="715">
        <v>0</v>
      </c>
      <c r="AA19" s="715"/>
      <c r="AB19" s="715"/>
      <c r="AC19" s="715"/>
      <c r="AD19" s="716">
        <v>2890</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11958</v>
      </c>
      <c r="BH19" s="679"/>
      <c r="BI19" s="679"/>
      <c r="BJ19" s="679"/>
      <c r="BK19" s="679"/>
      <c r="BL19" s="679"/>
      <c r="BM19" s="679"/>
      <c r="BN19" s="680"/>
      <c r="BO19" s="715">
        <v>0.7</v>
      </c>
      <c r="BP19" s="715"/>
      <c r="BQ19" s="715"/>
      <c r="BR19" s="715"/>
      <c r="BS19" s="684" t="s">
        <v>179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230</v>
      </c>
      <c r="CS19" s="679"/>
      <c r="CT19" s="679"/>
      <c r="CU19" s="679"/>
      <c r="CV19" s="679"/>
      <c r="CW19" s="679"/>
      <c r="CX19" s="679"/>
      <c r="CY19" s="680"/>
      <c r="CZ19" s="715" t="s">
        <v>179</v>
      </c>
      <c r="DA19" s="715"/>
      <c r="DB19" s="715"/>
      <c r="DC19" s="715"/>
      <c r="DD19" s="684" t="s">
        <v>179</v>
      </c>
      <c r="DE19" s="679"/>
      <c r="DF19" s="679"/>
      <c r="DG19" s="679"/>
      <c r="DH19" s="679"/>
      <c r="DI19" s="679"/>
      <c r="DJ19" s="679"/>
      <c r="DK19" s="679"/>
      <c r="DL19" s="679"/>
      <c r="DM19" s="679"/>
      <c r="DN19" s="679"/>
      <c r="DO19" s="679"/>
      <c r="DP19" s="680"/>
      <c r="DQ19" s="684" t="s">
        <v>179</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v>360</v>
      </c>
      <c r="S20" s="679"/>
      <c r="T20" s="679"/>
      <c r="U20" s="679"/>
      <c r="V20" s="679"/>
      <c r="W20" s="679"/>
      <c r="X20" s="679"/>
      <c r="Y20" s="680"/>
      <c r="Z20" s="715">
        <v>0</v>
      </c>
      <c r="AA20" s="715"/>
      <c r="AB20" s="715"/>
      <c r="AC20" s="715"/>
      <c r="AD20" s="716">
        <v>360</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11958</v>
      </c>
      <c r="BH20" s="679"/>
      <c r="BI20" s="679"/>
      <c r="BJ20" s="679"/>
      <c r="BK20" s="679"/>
      <c r="BL20" s="679"/>
      <c r="BM20" s="679"/>
      <c r="BN20" s="680"/>
      <c r="BO20" s="715">
        <v>0.7</v>
      </c>
      <c r="BP20" s="715"/>
      <c r="BQ20" s="715"/>
      <c r="BR20" s="715"/>
      <c r="BS20" s="684" t="s">
        <v>179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10162379</v>
      </c>
      <c r="CS20" s="679"/>
      <c r="CT20" s="679"/>
      <c r="CU20" s="679"/>
      <c r="CV20" s="679"/>
      <c r="CW20" s="679"/>
      <c r="CX20" s="679"/>
      <c r="CY20" s="680"/>
      <c r="CZ20" s="715">
        <v>100</v>
      </c>
      <c r="DA20" s="715"/>
      <c r="DB20" s="715"/>
      <c r="DC20" s="715"/>
      <c r="DD20" s="684">
        <v>1018361</v>
      </c>
      <c r="DE20" s="679"/>
      <c r="DF20" s="679"/>
      <c r="DG20" s="679"/>
      <c r="DH20" s="679"/>
      <c r="DI20" s="679"/>
      <c r="DJ20" s="679"/>
      <c r="DK20" s="679"/>
      <c r="DL20" s="679"/>
      <c r="DM20" s="679"/>
      <c r="DN20" s="679"/>
      <c r="DO20" s="679"/>
      <c r="DP20" s="680"/>
      <c r="DQ20" s="684">
        <v>7308058</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45676</v>
      </c>
      <c r="S21" s="679"/>
      <c r="T21" s="679"/>
      <c r="U21" s="679"/>
      <c r="V21" s="679"/>
      <c r="W21" s="679"/>
      <c r="X21" s="679"/>
      <c r="Y21" s="680"/>
      <c r="Z21" s="715">
        <v>0.4</v>
      </c>
      <c r="AA21" s="715"/>
      <c r="AB21" s="715"/>
      <c r="AC21" s="715"/>
      <c r="AD21" s="716">
        <v>45676</v>
      </c>
      <c r="AE21" s="716"/>
      <c r="AF21" s="716"/>
      <c r="AG21" s="716"/>
      <c r="AH21" s="716"/>
      <c r="AI21" s="716"/>
      <c r="AJ21" s="716"/>
      <c r="AK21" s="716"/>
      <c r="AL21" s="681">
        <v>0.8</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11958</v>
      </c>
      <c r="BH21" s="679"/>
      <c r="BI21" s="679"/>
      <c r="BJ21" s="679"/>
      <c r="BK21" s="679"/>
      <c r="BL21" s="679"/>
      <c r="BM21" s="679"/>
      <c r="BN21" s="680"/>
      <c r="BO21" s="715">
        <v>0.7</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3956317</v>
      </c>
      <c r="S22" s="679"/>
      <c r="T22" s="679"/>
      <c r="U22" s="679"/>
      <c r="V22" s="679"/>
      <c r="W22" s="679"/>
      <c r="X22" s="679"/>
      <c r="Y22" s="680"/>
      <c r="Z22" s="715">
        <v>36.799999999999997</v>
      </c>
      <c r="AA22" s="715"/>
      <c r="AB22" s="715"/>
      <c r="AC22" s="715"/>
      <c r="AD22" s="716">
        <v>3514291</v>
      </c>
      <c r="AE22" s="716"/>
      <c r="AF22" s="716"/>
      <c r="AG22" s="716"/>
      <c r="AH22" s="716"/>
      <c r="AI22" s="716"/>
      <c r="AJ22" s="716"/>
      <c r="AK22" s="716"/>
      <c r="AL22" s="681">
        <v>59.9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179</v>
      </c>
      <c r="BH22" s="679"/>
      <c r="BI22" s="679"/>
      <c r="BJ22" s="679"/>
      <c r="BK22" s="679"/>
      <c r="BL22" s="679"/>
      <c r="BM22" s="679"/>
      <c r="BN22" s="680"/>
      <c r="BO22" s="715" t="s">
        <v>179</v>
      </c>
      <c r="BP22" s="715"/>
      <c r="BQ22" s="715"/>
      <c r="BR22" s="715"/>
      <c r="BS22" s="684" t="s">
        <v>179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v>3514291</v>
      </c>
      <c r="S23" s="679"/>
      <c r="T23" s="679"/>
      <c r="U23" s="679"/>
      <c r="V23" s="679"/>
      <c r="W23" s="679"/>
      <c r="X23" s="679"/>
      <c r="Y23" s="680"/>
      <c r="Z23" s="715">
        <v>32.700000000000003</v>
      </c>
      <c r="AA23" s="715"/>
      <c r="AB23" s="715"/>
      <c r="AC23" s="715"/>
      <c r="AD23" s="716">
        <v>3514291</v>
      </c>
      <c r="AE23" s="716"/>
      <c r="AF23" s="716"/>
      <c r="AG23" s="716"/>
      <c r="AH23" s="716"/>
      <c r="AI23" s="716"/>
      <c r="AJ23" s="716"/>
      <c r="AK23" s="716"/>
      <c r="AL23" s="681">
        <v>59.9</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179</v>
      </c>
      <c r="BH23" s="679"/>
      <c r="BI23" s="679"/>
      <c r="BJ23" s="679"/>
      <c r="BK23" s="679"/>
      <c r="BL23" s="679"/>
      <c r="BM23" s="679"/>
      <c r="BN23" s="680"/>
      <c r="BO23" s="715" t="s">
        <v>179</v>
      </c>
      <c r="BP23" s="715"/>
      <c r="BQ23" s="715"/>
      <c r="BR23" s="715"/>
      <c r="BS23" s="684" t="s">
        <v>230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442026</v>
      </c>
      <c r="S24" s="679"/>
      <c r="T24" s="679"/>
      <c r="U24" s="679"/>
      <c r="V24" s="679"/>
      <c r="W24" s="679"/>
      <c r="X24" s="679"/>
      <c r="Y24" s="680"/>
      <c r="Z24" s="715">
        <v>4.0999999999999996</v>
      </c>
      <c r="AA24" s="715"/>
      <c r="AB24" s="715"/>
      <c r="AC24" s="715"/>
      <c r="AD24" s="716" t="s">
        <v>179</v>
      </c>
      <c r="AE24" s="716"/>
      <c r="AF24" s="716"/>
      <c r="AG24" s="716"/>
      <c r="AH24" s="716"/>
      <c r="AI24" s="716"/>
      <c r="AJ24" s="716"/>
      <c r="AK24" s="716"/>
      <c r="AL24" s="681" t="s">
        <v>179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179</v>
      </c>
      <c r="BP24" s="715"/>
      <c r="BQ24" s="715"/>
      <c r="BR24" s="715"/>
      <c r="BS24" s="684" t="s">
        <v>179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3722837</v>
      </c>
      <c r="CS24" s="734"/>
      <c r="CT24" s="734"/>
      <c r="CU24" s="734"/>
      <c r="CV24" s="734"/>
      <c r="CW24" s="734"/>
      <c r="CX24" s="734"/>
      <c r="CY24" s="777"/>
      <c r="CZ24" s="778">
        <v>36.6</v>
      </c>
      <c r="DA24" s="749"/>
      <c r="DB24" s="749"/>
      <c r="DC24" s="781"/>
      <c r="DD24" s="776">
        <v>2964945</v>
      </c>
      <c r="DE24" s="734"/>
      <c r="DF24" s="734"/>
      <c r="DG24" s="734"/>
      <c r="DH24" s="734"/>
      <c r="DI24" s="734"/>
      <c r="DJ24" s="734"/>
      <c r="DK24" s="777"/>
      <c r="DL24" s="776">
        <v>2888798</v>
      </c>
      <c r="DM24" s="734"/>
      <c r="DN24" s="734"/>
      <c r="DO24" s="734"/>
      <c r="DP24" s="734"/>
      <c r="DQ24" s="734"/>
      <c r="DR24" s="734"/>
      <c r="DS24" s="734"/>
      <c r="DT24" s="734"/>
      <c r="DU24" s="734"/>
      <c r="DV24" s="777"/>
      <c r="DW24" s="778">
        <v>47.6</v>
      </c>
      <c r="DX24" s="749"/>
      <c r="DY24" s="749"/>
      <c r="DZ24" s="749"/>
      <c r="EA24" s="749"/>
      <c r="EB24" s="749"/>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t="s">
        <v>179</v>
      </c>
      <c r="S25" s="679"/>
      <c r="T25" s="679"/>
      <c r="U25" s="679"/>
      <c r="V25" s="679"/>
      <c r="W25" s="679"/>
      <c r="X25" s="679"/>
      <c r="Y25" s="680"/>
      <c r="Z25" s="715" t="s">
        <v>179</v>
      </c>
      <c r="AA25" s="715"/>
      <c r="AB25" s="715"/>
      <c r="AC25" s="715"/>
      <c r="AD25" s="716" t="s">
        <v>179</v>
      </c>
      <c r="AE25" s="716"/>
      <c r="AF25" s="716"/>
      <c r="AG25" s="716"/>
      <c r="AH25" s="716"/>
      <c r="AI25" s="716"/>
      <c r="AJ25" s="716"/>
      <c r="AK25" s="716"/>
      <c r="AL25" s="681" t="s">
        <v>179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230</v>
      </c>
      <c r="BH25" s="679"/>
      <c r="BI25" s="679"/>
      <c r="BJ25" s="679"/>
      <c r="BK25" s="679"/>
      <c r="BL25" s="679"/>
      <c r="BM25" s="679"/>
      <c r="BN25" s="680"/>
      <c r="BO25" s="715" t="s">
        <v>179</v>
      </c>
      <c r="BP25" s="715"/>
      <c r="BQ25" s="715"/>
      <c r="BR25" s="715"/>
      <c r="BS25" s="684" t="s">
        <v>179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1523180</v>
      </c>
      <c r="CS25" s="697"/>
      <c r="CT25" s="697"/>
      <c r="CU25" s="697"/>
      <c r="CV25" s="697"/>
      <c r="CW25" s="697"/>
      <c r="CX25" s="697"/>
      <c r="CY25" s="698"/>
      <c r="CZ25" s="681">
        <v>15</v>
      </c>
      <c r="DA25" s="699"/>
      <c r="DB25" s="699"/>
      <c r="DC25" s="700"/>
      <c r="DD25" s="684">
        <v>1420463</v>
      </c>
      <c r="DE25" s="697"/>
      <c r="DF25" s="697"/>
      <c r="DG25" s="697"/>
      <c r="DH25" s="697"/>
      <c r="DI25" s="697"/>
      <c r="DJ25" s="697"/>
      <c r="DK25" s="698"/>
      <c r="DL25" s="684">
        <v>1393209</v>
      </c>
      <c r="DM25" s="697"/>
      <c r="DN25" s="697"/>
      <c r="DO25" s="697"/>
      <c r="DP25" s="697"/>
      <c r="DQ25" s="697"/>
      <c r="DR25" s="697"/>
      <c r="DS25" s="697"/>
      <c r="DT25" s="697"/>
      <c r="DU25" s="697"/>
      <c r="DV25" s="698"/>
      <c r="DW25" s="681">
        <v>22.9</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6271645</v>
      </c>
      <c r="S26" s="679"/>
      <c r="T26" s="679"/>
      <c r="U26" s="679"/>
      <c r="V26" s="679"/>
      <c r="W26" s="679"/>
      <c r="X26" s="679"/>
      <c r="Y26" s="680"/>
      <c r="Z26" s="715">
        <v>58.3</v>
      </c>
      <c r="AA26" s="715"/>
      <c r="AB26" s="715"/>
      <c r="AC26" s="715"/>
      <c r="AD26" s="716">
        <v>5829619</v>
      </c>
      <c r="AE26" s="716"/>
      <c r="AF26" s="716"/>
      <c r="AG26" s="716"/>
      <c r="AH26" s="716"/>
      <c r="AI26" s="716"/>
      <c r="AJ26" s="716"/>
      <c r="AK26" s="716"/>
      <c r="AL26" s="681">
        <v>99.3</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230</v>
      </c>
      <c r="BP26" s="715"/>
      <c r="BQ26" s="715"/>
      <c r="BR26" s="715"/>
      <c r="BS26" s="684" t="s">
        <v>179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1045202</v>
      </c>
      <c r="CS26" s="679"/>
      <c r="CT26" s="679"/>
      <c r="CU26" s="679"/>
      <c r="CV26" s="679"/>
      <c r="CW26" s="679"/>
      <c r="CX26" s="679"/>
      <c r="CY26" s="680"/>
      <c r="CZ26" s="681">
        <v>10.3</v>
      </c>
      <c r="DA26" s="699"/>
      <c r="DB26" s="699"/>
      <c r="DC26" s="700"/>
      <c r="DD26" s="684">
        <v>950204</v>
      </c>
      <c r="DE26" s="679"/>
      <c r="DF26" s="679"/>
      <c r="DG26" s="679"/>
      <c r="DH26" s="679"/>
      <c r="DI26" s="679"/>
      <c r="DJ26" s="679"/>
      <c r="DK26" s="680"/>
      <c r="DL26" s="684" t="s">
        <v>179</v>
      </c>
      <c r="DM26" s="679"/>
      <c r="DN26" s="679"/>
      <c r="DO26" s="679"/>
      <c r="DP26" s="679"/>
      <c r="DQ26" s="679"/>
      <c r="DR26" s="679"/>
      <c r="DS26" s="679"/>
      <c r="DT26" s="679"/>
      <c r="DU26" s="679"/>
      <c r="DV26" s="680"/>
      <c r="DW26" s="681" t="s">
        <v>230</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v>1586</v>
      </c>
      <c r="S27" s="679"/>
      <c r="T27" s="679"/>
      <c r="U27" s="679"/>
      <c r="V27" s="679"/>
      <c r="W27" s="679"/>
      <c r="X27" s="679"/>
      <c r="Y27" s="680"/>
      <c r="Z27" s="715">
        <v>0</v>
      </c>
      <c r="AA27" s="715"/>
      <c r="AB27" s="715"/>
      <c r="AC27" s="715"/>
      <c r="AD27" s="716">
        <v>1586</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1817334</v>
      </c>
      <c r="BH27" s="679"/>
      <c r="BI27" s="679"/>
      <c r="BJ27" s="679"/>
      <c r="BK27" s="679"/>
      <c r="BL27" s="679"/>
      <c r="BM27" s="679"/>
      <c r="BN27" s="680"/>
      <c r="BO27" s="715">
        <v>100</v>
      </c>
      <c r="BP27" s="715"/>
      <c r="BQ27" s="715"/>
      <c r="BR27" s="715"/>
      <c r="BS27" s="684">
        <v>29732</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938067</v>
      </c>
      <c r="CS27" s="697"/>
      <c r="CT27" s="697"/>
      <c r="CU27" s="697"/>
      <c r="CV27" s="697"/>
      <c r="CW27" s="697"/>
      <c r="CX27" s="697"/>
      <c r="CY27" s="698"/>
      <c r="CZ27" s="681">
        <v>9.1999999999999993</v>
      </c>
      <c r="DA27" s="699"/>
      <c r="DB27" s="699"/>
      <c r="DC27" s="700"/>
      <c r="DD27" s="684">
        <v>320694</v>
      </c>
      <c r="DE27" s="697"/>
      <c r="DF27" s="697"/>
      <c r="DG27" s="697"/>
      <c r="DH27" s="697"/>
      <c r="DI27" s="697"/>
      <c r="DJ27" s="697"/>
      <c r="DK27" s="698"/>
      <c r="DL27" s="684">
        <v>271801</v>
      </c>
      <c r="DM27" s="697"/>
      <c r="DN27" s="697"/>
      <c r="DO27" s="697"/>
      <c r="DP27" s="697"/>
      <c r="DQ27" s="697"/>
      <c r="DR27" s="697"/>
      <c r="DS27" s="697"/>
      <c r="DT27" s="697"/>
      <c r="DU27" s="697"/>
      <c r="DV27" s="698"/>
      <c r="DW27" s="681">
        <v>4.5</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91166</v>
      </c>
      <c r="S28" s="679"/>
      <c r="T28" s="679"/>
      <c r="U28" s="679"/>
      <c r="V28" s="679"/>
      <c r="W28" s="679"/>
      <c r="X28" s="679"/>
      <c r="Y28" s="680"/>
      <c r="Z28" s="715">
        <v>0.8</v>
      </c>
      <c r="AA28" s="715"/>
      <c r="AB28" s="715"/>
      <c r="AC28" s="715"/>
      <c r="AD28" s="716">
        <v>649</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1261590</v>
      </c>
      <c r="CS28" s="679"/>
      <c r="CT28" s="679"/>
      <c r="CU28" s="679"/>
      <c r="CV28" s="679"/>
      <c r="CW28" s="679"/>
      <c r="CX28" s="679"/>
      <c r="CY28" s="680"/>
      <c r="CZ28" s="681">
        <v>12.4</v>
      </c>
      <c r="DA28" s="699"/>
      <c r="DB28" s="699"/>
      <c r="DC28" s="700"/>
      <c r="DD28" s="684">
        <v>1223788</v>
      </c>
      <c r="DE28" s="679"/>
      <c r="DF28" s="679"/>
      <c r="DG28" s="679"/>
      <c r="DH28" s="679"/>
      <c r="DI28" s="679"/>
      <c r="DJ28" s="679"/>
      <c r="DK28" s="680"/>
      <c r="DL28" s="684">
        <v>1223788</v>
      </c>
      <c r="DM28" s="679"/>
      <c r="DN28" s="679"/>
      <c r="DO28" s="679"/>
      <c r="DP28" s="679"/>
      <c r="DQ28" s="679"/>
      <c r="DR28" s="679"/>
      <c r="DS28" s="679"/>
      <c r="DT28" s="679"/>
      <c r="DU28" s="679"/>
      <c r="DV28" s="680"/>
      <c r="DW28" s="681">
        <v>20.2</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174194</v>
      </c>
      <c r="S29" s="679"/>
      <c r="T29" s="679"/>
      <c r="U29" s="679"/>
      <c r="V29" s="679"/>
      <c r="W29" s="679"/>
      <c r="X29" s="679"/>
      <c r="Y29" s="680"/>
      <c r="Z29" s="715">
        <v>1.6</v>
      </c>
      <c r="AA29" s="715"/>
      <c r="AB29" s="715"/>
      <c r="AC29" s="715"/>
      <c r="AD29" s="716">
        <v>20831</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1261582</v>
      </c>
      <c r="CS29" s="697"/>
      <c r="CT29" s="697"/>
      <c r="CU29" s="697"/>
      <c r="CV29" s="697"/>
      <c r="CW29" s="697"/>
      <c r="CX29" s="697"/>
      <c r="CY29" s="698"/>
      <c r="CZ29" s="681">
        <v>12.4</v>
      </c>
      <c r="DA29" s="699"/>
      <c r="DB29" s="699"/>
      <c r="DC29" s="700"/>
      <c r="DD29" s="684">
        <v>1223780</v>
      </c>
      <c r="DE29" s="697"/>
      <c r="DF29" s="697"/>
      <c r="DG29" s="697"/>
      <c r="DH29" s="697"/>
      <c r="DI29" s="697"/>
      <c r="DJ29" s="697"/>
      <c r="DK29" s="698"/>
      <c r="DL29" s="684">
        <v>1223780</v>
      </c>
      <c r="DM29" s="697"/>
      <c r="DN29" s="697"/>
      <c r="DO29" s="697"/>
      <c r="DP29" s="697"/>
      <c r="DQ29" s="697"/>
      <c r="DR29" s="697"/>
      <c r="DS29" s="697"/>
      <c r="DT29" s="697"/>
      <c r="DU29" s="697"/>
      <c r="DV29" s="698"/>
      <c r="DW29" s="681">
        <v>20.2</v>
      </c>
      <c r="DX29" s="699"/>
      <c r="DY29" s="699"/>
      <c r="DZ29" s="699"/>
      <c r="EA29" s="699"/>
      <c r="EB29" s="699"/>
      <c r="EC29" s="714"/>
    </row>
    <row r="30" spans="2:133" ht="11.25" customHeight="1" x14ac:dyDescent="0.2">
      <c r="B30" s="675" t="s">
        <v>301</v>
      </c>
      <c r="C30" s="676"/>
      <c r="D30" s="676"/>
      <c r="E30" s="676"/>
      <c r="F30" s="676"/>
      <c r="G30" s="676"/>
      <c r="H30" s="676"/>
      <c r="I30" s="676"/>
      <c r="J30" s="676"/>
      <c r="K30" s="676"/>
      <c r="L30" s="676"/>
      <c r="M30" s="676"/>
      <c r="N30" s="676"/>
      <c r="O30" s="676"/>
      <c r="P30" s="676"/>
      <c r="Q30" s="677"/>
      <c r="R30" s="678">
        <v>8528</v>
      </c>
      <c r="S30" s="679"/>
      <c r="T30" s="679"/>
      <c r="U30" s="679"/>
      <c r="V30" s="679"/>
      <c r="W30" s="679"/>
      <c r="X30" s="679"/>
      <c r="Y30" s="680"/>
      <c r="Z30" s="715">
        <v>0.1</v>
      </c>
      <c r="AA30" s="715"/>
      <c r="AB30" s="715"/>
      <c r="AC30" s="715"/>
      <c r="AD30" s="716" t="s">
        <v>179</v>
      </c>
      <c r="AE30" s="716"/>
      <c r="AF30" s="716"/>
      <c r="AG30" s="716"/>
      <c r="AH30" s="716"/>
      <c r="AI30" s="716"/>
      <c r="AJ30" s="716"/>
      <c r="AK30" s="716"/>
      <c r="AL30" s="681" t="s">
        <v>230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1162547</v>
      </c>
      <c r="CS30" s="679"/>
      <c r="CT30" s="679"/>
      <c r="CU30" s="679"/>
      <c r="CV30" s="679"/>
      <c r="CW30" s="679"/>
      <c r="CX30" s="679"/>
      <c r="CY30" s="680"/>
      <c r="CZ30" s="681">
        <v>11.4</v>
      </c>
      <c r="DA30" s="699"/>
      <c r="DB30" s="699"/>
      <c r="DC30" s="700"/>
      <c r="DD30" s="684">
        <v>1124745</v>
      </c>
      <c r="DE30" s="679"/>
      <c r="DF30" s="679"/>
      <c r="DG30" s="679"/>
      <c r="DH30" s="679"/>
      <c r="DI30" s="679"/>
      <c r="DJ30" s="679"/>
      <c r="DK30" s="680"/>
      <c r="DL30" s="684">
        <v>1124745</v>
      </c>
      <c r="DM30" s="679"/>
      <c r="DN30" s="679"/>
      <c r="DO30" s="679"/>
      <c r="DP30" s="679"/>
      <c r="DQ30" s="679"/>
      <c r="DR30" s="679"/>
      <c r="DS30" s="679"/>
      <c r="DT30" s="679"/>
      <c r="DU30" s="679"/>
      <c r="DV30" s="680"/>
      <c r="DW30" s="681">
        <v>18.5</v>
      </c>
      <c r="DX30" s="699"/>
      <c r="DY30" s="699"/>
      <c r="DZ30" s="699"/>
      <c r="EA30" s="699"/>
      <c r="EB30" s="699"/>
      <c r="EC30" s="714"/>
    </row>
    <row r="31" spans="2:133" ht="11.25" customHeight="1" x14ac:dyDescent="0.2">
      <c r="B31" s="675" t="s">
        <v>305</v>
      </c>
      <c r="C31" s="676"/>
      <c r="D31" s="676"/>
      <c r="E31" s="676"/>
      <c r="F31" s="676"/>
      <c r="G31" s="676"/>
      <c r="H31" s="676"/>
      <c r="I31" s="676"/>
      <c r="J31" s="676"/>
      <c r="K31" s="676"/>
      <c r="L31" s="676"/>
      <c r="M31" s="676"/>
      <c r="N31" s="676"/>
      <c r="O31" s="676"/>
      <c r="P31" s="676"/>
      <c r="Q31" s="677"/>
      <c r="R31" s="678">
        <v>664720</v>
      </c>
      <c r="S31" s="679"/>
      <c r="T31" s="679"/>
      <c r="U31" s="679"/>
      <c r="V31" s="679"/>
      <c r="W31" s="679"/>
      <c r="X31" s="679"/>
      <c r="Y31" s="680"/>
      <c r="Z31" s="715">
        <v>6.2</v>
      </c>
      <c r="AA31" s="715"/>
      <c r="AB31" s="715"/>
      <c r="AC31" s="715"/>
      <c r="AD31" s="716" t="s">
        <v>179</v>
      </c>
      <c r="AE31" s="716"/>
      <c r="AF31" s="716"/>
      <c r="AG31" s="716"/>
      <c r="AH31" s="716"/>
      <c r="AI31" s="716"/>
      <c r="AJ31" s="716"/>
      <c r="AK31" s="716"/>
      <c r="AL31" s="681" t="s">
        <v>179</v>
      </c>
      <c r="AM31" s="682"/>
      <c r="AN31" s="682"/>
      <c r="AO31" s="717"/>
      <c r="AP31" s="754" t="s">
        <v>306</v>
      </c>
      <c r="AQ31" s="755"/>
      <c r="AR31" s="755"/>
      <c r="AS31" s="755"/>
      <c r="AT31" s="760" t="s">
        <v>307</v>
      </c>
      <c r="AU31" s="231"/>
      <c r="AV31" s="231"/>
      <c r="AW31" s="231"/>
      <c r="AX31" s="744" t="s">
        <v>185</v>
      </c>
      <c r="AY31" s="745"/>
      <c r="AZ31" s="745"/>
      <c r="BA31" s="745"/>
      <c r="BB31" s="745"/>
      <c r="BC31" s="745"/>
      <c r="BD31" s="745"/>
      <c r="BE31" s="745"/>
      <c r="BF31" s="746"/>
      <c r="BG31" s="747">
        <v>99.5</v>
      </c>
      <c r="BH31" s="748"/>
      <c r="BI31" s="748"/>
      <c r="BJ31" s="748"/>
      <c r="BK31" s="748"/>
      <c r="BL31" s="748"/>
      <c r="BM31" s="749">
        <v>98.8</v>
      </c>
      <c r="BN31" s="748"/>
      <c r="BO31" s="748"/>
      <c r="BP31" s="748"/>
      <c r="BQ31" s="750"/>
      <c r="BR31" s="747">
        <v>99.5</v>
      </c>
      <c r="BS31" s="748"/>
      <c r="BT31" s="748"/>
      <c r="BU31" s="748"/>
      <c r="BV31" s="748"/>
      <c r="BW31" s="748"/>
      <c r="BX31" s="749">
        <v>98.8</v>
      </c>
      <c r="BY31" s="748"/>
      <c r="BZ31" s="748"/>
      <c r="CA31" s="748"/>
      <c r="CB31" s="750"/>
      <c r="CD31" s="765"/>
      <c r="CE31" s="766"/>
      <c r="CF31" s="711" t="s">
        <v>308</v>
      </c>
      <c r="CG31" s="712"/>
      <c r="CH31" s="712"/>
      <c r="CI31" s="712"/>
      <c r="CJ31" s="712"/>
      <c r="CK31" s="712"/>
      <c r="CL31" s="712"/>
      <c r="CM31" s="712"/>
      <c r="CN31" s="712"/>
      <c r="CO31" s="712"/>
      <c r="CP31" s="712"/>
      <c r="CQ31" s="713"/>
      <c r="CR31" s="678">
        <v>99035</v>
      </c>
      <c r="CS31" s="697"/>
      <c r="CT31" s="697"/>
      <c r="CU31" s="697"/>
      <c r="CV31" s="697"/>
      <c r="CW31" s="697"/>
      <c r="CX31" s="697"/>
      <c r="CY31" s="698"/>
      <c r="CZ31" s="681">
        <v>1</v>
      </c>
      <c r="DA31" s="699"/>
      <c r="DB31" s="699"/>
      <c r="DC31" s="700"/>
      <c r="DD31" s="684">
        <v>99035</v>
      </c>
      <c r="DE31" s="697"/>
      <c r="DF31" s="697"/>
      <c r="DG31" s="697"/>
      <c r="DH31" s="697"/>
      <c r="DI31" s="697"/>
      <c r="DJ31" s="697"/>
      <c r="DK31" s="698"/>
      <c r="DL31" s="684">
        <v>99035</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2">
      <c r="B32" s="769" t="s">
        <v>309</v>
      </c>
      <c r="C32" s="770"/>
      <c r="D32" s="770"/>
      <c r="E32" s="770"/>
      <c r="F32" s="770"/>
      <c r="G32" s="770"/>
      <c r="H32" s="770"/>
      <c r="I32" s="770"/>
      <c r="J32" s="770"/>
      <c r="K32" s="770"/>
      <c r="L32" s="770"/>
      <c r="M32" s="770"/>
      <c r="N32" s="770"/>
      <c r="O32" s="770"/>
      <c r="P32" s="770"/>
      <c r="Q32" s="771"/>
      <c r="R32" s="678" t="s">
        <v>179</v>
      </c>
      <c r="S32" s="679"/>
      <c r="T32" s="679"/>
      <c r="U32" s="679"/>
      <c r="V32" s="679"/>
      <c r="W32" s="679"/>
      <c r="X32" s="679"/>
      <c r="Y32" s="680"/>
      <c r="Z32" s="715" t="s">
        <v>179</v>
      </c>
      <c r="AA32" s="715"/>
      <c r="AB32" s="715"/>
      <c r="AC32" s="715"/>
      <c r="AD32" s="716" t="s">
        <v>179</v>
      </c>
      <c r="AE32" s="716"/>
      <c r="AF32" s="716"/>
      <c r="AG32" s="716"/>
      <c r="AH32" s="716"/>
      <c r="AI32" s="716"/>
      <c r="AJ32" s="716"/>
      <c r="AK32" s="716"/>
      <c r="AL32" s="681" t="s">
        <v>230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99.7</v>
      </c>
      <c r="BH32" s="697"/>
      <c r="BI32" s="697"/>
      <c r="BJ32" s="697"/>
      <c r="BK32" s="697"/>
      <c r="BL32" s="697"/>
      <c r="BM32" s="682">
        <v>99.5</v>
      </c>
      <c r="BN32" s="743"/>
      <c r="BO32" s="743"/>
      <c r="BP32" s="743"/>
      <c r="BQ32" s="721"/>
      <c r="BR32" s="751">
        <v>99.7</v>
      </c>
      <c r="BS32" s="697"/>
      <c r="BT32" s="697"/>
      <c r="BU32" s="697"/>
      <c r="BV32" s="697"/>
      <c r="BW32" s="697"/>
      <c r="BX32" s="682">
        <v>99.6</v>
      </c>
      <c r="BY32" s="743"/>
      <c r="BZ32" s="743"/>
      <c r="CA32" s="743"/>
      <c r="CB32" s="721"/>
      <c r="CD32" s="767"/>
      <c r="CE32" s="768"/>
      <c r="CF32" s="711" t="s">
        <v>312</v>
      </c>
      <c r="CG32" s="712"/>
      <c r="CH32" s="712"/>
      <c r="CI32" s="712"/>
      <c r="CJ32" s="712"/>
      <c r="CK32" s="712"/>
      <c r="CL32" s="712"/>
      <c r="CM32" s="712"/>
      <c r="CN32" s="712"/>
      <c r="CO32" s="712"/>
      <c r="CP32" s="712"/>
      <c r="CQ32" s="713"/>
      <c r="CR32" s="678">
        <v>8</v>
      </c>
      <c r="CS32" s="679"/>
      <c r="CT32" s="679"/>
      <c r="CU32" s="679"/>
      <c r="CV32" s="679"/>
      <c r="CW32" s="679"/>
      <c r="CX32" s="679"/>
      <c r="CY32" s="680"/>
      <c r="CZ32" s="681">
        <v>0</v>
      </c>
      <c r="DA32" s="699"/>
      <c r="DB32" s="699"/>
      <c r="DC32" s="700"/>
      <c r="DD32" s="684">
        <v>8</v>
      </c>
      <c r="DE32" s="679"/>
      <c r="DF32" s="679"/>
      <c r="DG32" s="679"/>
      <c r="DH32" s="679"/>
      <c r="DI32" s="679"/>
      <c r="DJ32" s="679"/>
      <c r="DK32" s="680"/>
      <c r="DL32" s="684">
        <v>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313</v>
      </c>
      <c r="C33" s="676"/>
      <c r="D33" s="676"/>
      <c r="E33" s="676"/>
      <c r="F33" s="676"/>
      <c r="G33" s="676"/>
      <c r="H33" s="676"/>
      <c r="I33" s="676"/>
      <c r="J33" s="676"/>
      <c r="K33" s="676"/>
      <c r="L33" s="676"/>
      <c r="M33" s="676"/>
      <c r="N33" s="676"/>
      <c r="O33" s="676"/>
      <c r="P33" s="676"/>
      <c r="Q33" s="677"/>
      <c r="R33" s="678">
        <v>1326124</v>
      </c>
      <c r="S33" s="679"/>
      <c r="T33" s="679"/>
      <c r="U33" s="679"/>
      <c r="V33" s="679"/>
      <c r="W33" s="679"/>
      <c r="X33" s="679"/>
      <c r="Y33" s="680"/>
      <c r="Z33" s="715">
        <v>12.3</v>
      </c>
      <c r="AA33" s="715"/>
      <c r="AB33" s="715"/>
      <c r="AC33" s="715"/>
      <c r="AD33" s="716" t="s">
        <v>230</v>
      </c>
      <c r="AE33" s="716"/>
      <c r="AF33" s="716"/>
      <c r="AG33" s="716"/>
      <c r="AH33" s="716"/>
      <c r="AI33" s="716"/>
      <c r="AJ33" s="716"/>
      <c r="AK33" s="716"/>
      <c r="AL33" s="681" t="s">
        <v>179</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99.2</v>
      </c>
      <c r="BH33" s="663"/>
      <c r="BI33" s="663"/>
      <c r="BJ33" s="663"/>
      <c r="BK33" s="663"/>
      <c r="BL33" s="663"/>
      <c r="BM33" s="706">
        <v>98</v>
      </c>
      <c r="BN33" s="663"/>
      <c r="BO33" s="663"/>
      <c r="BP33" s="663"/>
      <c r="BQ33" s="727"/>
      <c r="BR33" s="742">
        <v>99.2</v>
      </c>
      <c r="BS33" s="663"/>
      <c r="BT33" s="663"/>
      <c r="BU33" s="663"/>
      <c r="BV33" s="663"/>
      <c r="BW33" s="663"/>
      <c r="BX33" s="706">
        <v>98</v>
      </c>
      <c r="BY33" s="663"/>
      <c r="BZ33" s="663"/>
      <c r="CA33" s="663"/>
      <c r="CB33" s="727"/>
      <c r="CD33" s="711" t="s">
        <v>315</v>
      </c>
      <c r="CE33" s="712"/>
      <c r="CF33" s="712"/>
      <c r="CG33" s="712"/>
      <c r="CH33" s="712"/>
      <c r="CI33" s="712"/>
      <c r="CJ33" s="712"/>
      <c r="CK33" s="712"/>
      <c r="CL33" s="712"/>
      <c r="CM33" s="712"/>
      <c r="CN33" s="712"/>
      <c r="CO33" s="712"/>
      <c r="CP33" s="712"/>
      <c r="CQ33" s="713"/>
      <c r="CR33" s="678">
        <v>5418581</v>
      </c>
      <c r="CS33" s="697"/>
      <c r="CT33" s="697"/>
      <c r="CU33" s="697"/>
      <c r="CV33" s="697"/>
      <c r="CW33" s="697"/>
      <c r="CX33" s="697"/>
      <c r="CY33" s="698"/>
      <c r="CZ33" s="681">
        <v>53.3</v>
      </c>
      <c r="DA33" s="699"/>
      <c r="DB33" s="699"/>
      <c r="DC33" s="700"/>
      <c r="DD33" s="684">
        <v>4156370</v>
      </c>
      <c r="DE33" s="697"/>
      <c r="DF33" s="697"/>
      <c r="DG33" s="697"/>
      <c r="DH33" s="697"/>
      <c r="DI33" s="697"/>
      <c r="DJ33" s="697"/>
      <c r="DK33" s="698"/>
      <c r="DL33" s="684">
        <v>2624810</v>
      </c>
      <c r="DM33" s="697"/>
      <c r="DN33" s="697"/>
      <c r="DO33" s="697"/>
      <c r="DP33" s="697"/>
      <c r="DQ33" s="697"/>
      <c r="DR33" s="697"/>
      <c r="DS33" s="697"/>
      <c r="DT33" s="697"/>
      <c r="DU33" s="697"/>
      <c r="DV33" s="698"/>
      <c r="DW33" s="681">
        <v>43.2</v>
      </c>
      <c r="DX33" s="699"/>
      <c r="DY33" s="699"/>
      <c r="DZ33" s="699"/>
      <c r="EA33" s="699"/>
      <c r="EB33" s="699"/>
      <c r="EC33" s="714"/>
    </row>
    <row r="34" spans="2:133" ht="11.25" customHeight="1" x14ac:dyDescent="0.2">
      <c r="B34" s="675" t="s">
        <v>316</v>
      </c>
      <c r="C34" s="676"/>
      <c r="D34" s="676"/>
      <c r="E34" s="676"/>
      <c r="F34" s="676"/>
      <c r="G34" s="676"/>
      <c r="H34" s="676"/>
      <c r="I34" s="676"/>
      <c r="J34" s="676"/>
      <c r="K34" s="676"/>
      <c r="L34" s="676"/>
      <c r="M34" s="676"/>
      <c r="N34" s="676"/>
      <c r="O34" s="676"/>
      <c r="P34" s="676"/>
      <c r="Q34" s="677"/>
      <c r="R34" s="678">
        <v>222325</v>
      </c>
      <c r="S34" s="679"/>
      <c r="T34" s="679"/>
      <c r="U34" s="679"/>
      <c r="V34" s="679"/>
      <c r="W34" s="679"/>
      <c r="X34" s="679"/>
      <c r="Y34" s="680"/>
      <c r="Z34" s="715">
        <v>2.1</v>
      </c>
      <c r="AA34" s="715"/>
      <c r="AB34" s="715"/>
      <c r="AC34" s="715"/>
      <c r="AD34" s="716" t="s">
        <v>230</v>
      </c>
      <c r="AE34" s="716"/>
      <c r="AF34" s="716"/>
      <c r="AG34" s="716"/>
      <c r="AH34" s="716"/>
      <c r="AI34" s="716"/>
      <c r="AJ34" s="716"/>
      <c r="AK34" s="716"/>
      <c r="AL34" s="681" t="s">
        <v>230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1413957</v>
      </c>
      <c r="CS34" s="679"/>
      <c r="CT34" s="679"/>
      <c r="CU34" s="679"/>
      <c r="CV34" s="679"/>
      <c r="CW34" s="679"/>
      <c r="CX34" s="679"/>
      <c r="CY34" s="680"/>
      <c r="CZ34" s="681">
        <v>13.9</v>
      </c>
      <c r="DA34" s="699"/>
      <c r="DB34" s="699"/>
      <c r="DC34" s="700"/>
      <c r="DD34" s="684">
        <v>978304</v>
      </c>
      <c r="DE34" s="679"/>
      <c r="DF34" s="679"/>
      <c r="DG34" s="679"/>
      <c r="DH34" s="679"/>
      <c r="DI34" s="679"/>
      <c r="DJ34" s="679"/>
      <c r="DK34" s="680"/>
      <c r="DL34" s="684">
        <v>708456</v>
      </c>
      <c r="DM34" s="679"/>
      <c r="DN34" s="679"/>
      <c r="DO34" s="679"/>
      <c r="DP34" s="679"/>
      <c r="DQ34" s="679"/>
      <c r="DR34" s="679"/>
      <c r="DS34" s="679"/>
      <c r="DT34" s="679"/>
      <c r="DU34" s="679"/>
      <c r="DV34" s="680"/>
      <c r="DW34" s="681">
        <v>11.7</v>
      </c>
      <c r="DX34" s="699"/>
      <c r="DY34" s="699"/>
      <c r="DZ34" s="699"/>
      <c r="EA34" s="699"/>
      <c r="EB34" s="699"/>
      <c r="EC34" s="714"/>
    </row>
    <row r="35" spans="2:133" ht="11.25" customHeight="1" x14ac:dyDescent="0.2">
      <c r="B35" s="675" t="s">
        <v>318</v>
      </c>
      <c r="C35" s="676"/>
      <c r="D35" s="676"/>
      <c r="E35" s="676"/>
      <c r="F35" s="676"/>
      <c r="G35" s="676"/>
      <c r="H35" s="676"/>
      <c r="I35" s="676"/>
      <c r="J35" s="676"/>
      <c r="K35" s="676"/>
      <c r="L35" s="676"/>
      <c r="M35" s="676"/>
      <c r="N35" s="676"/>
      <c r="O35" s="676"/>
      <c r="P35" s="676"/>
      <c r="Q35" s="677"/>
      <c r="R35" s="678">
        <v>139155</v>
      </c>
      <c r="S35" s="679"/>
      <c r="T35" s="679"/>
      <c r="U35" s="679"/>
      <c r="V35" s="679"/>
      <c r="W35" s="679"/>
      <c r="X35" s="679"/>
      <c r="Y35" s="680"/>
      <c r="Z35" s="715">
        <v>1.3</v>
      </c>
      <c r="AA35" s="715"/>
      <c r="AB35" s="715"/>
      <c r="AC35" s="715"/>
      <c r="AD35" s="716" t="s">
        <v>179</v>
      </c>
      <c r="AE35" s="716"/>
      <c r="AF35" s="716"/>
      <c r="AG35" s="716"/>
      <c r="AH35" s="716"/>
      <c r="AI35" s="716"/>
      <c r="AJ35" s="716"/>
      <c r="AK35" s="716"/>
      <c r="AL35" s="681" t="s">
        <v>230</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96165</v>
      </c>
      <c r="CS35" s="697"/>
      <c r="CT35" s="697"/>
      <c r="CU35" s="697"/>
      <c r="CV35" s="697"/>
      <c r="CW35" s="697"/>
      <c r="CX35" s="697"/>
      <c r="CY35" s="698"/>
      <c r="CZ35" s="681">
        <v>0.9</v>
      </c>
      <c r="DA35" s="699"/>
      <c r="DB35" s="699"/>
      <c r="DC35" s="700"/>
      <c r="DD35" s="684">
        <v>88231</v>
      </c>
      <c r="DE35" s="697"/>
      <c r="DF35" s="697"/>
      <c r="DG35" s="697"/>
      <c r="DH35" s="697"/>
      <c r="DI35" s="697"/>
      <c r="DJ35" s="697"/>
      <c r="DK35" s="698"/>
      <c r="DL35" s="684">
        <v>88231</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2">
      <c r="B36" s="675" t="s">
        <v>322</v>
      </c>
      <c r="C36" s="676"/>
      <c r="D36" s="676"/>
      <c r="E36" s="676"/>
      <c r="F36" s="676"/>
      <c r="G36" s="676"/>
      <c r="H36" s="676"/>
      <c r="I36" s="676"/>
      <c r="J36" s="676"/>
      <c r="K36" s="676"/>
      <c r="L36" s="676"/>
      <c r="M36" s="676"/>
      <c r="N36" s="676"/>
      <c r="O36" s="676"/>
      <c r="P36" s="676"/>
      <c r="Q36" s="677"/>
      <c r="R36" s="678">
        <v>509380</v>
      </c>
      <c r="S36" s="679"/>
      <c r="T36" s="679"/>
      <c r="U36" s="679"/>
      <c r="V36" s="679"/>
      <c r="W36" s="679"/>
      <c r="X36" s="679"/>
      <c r="Y36" s="680"/>
      <c r="Z36" s="715">
        <v>4.7</v>
      </c>
      <c r="AA36" s="715"/>
      <c r="AB36" s="715"/>
      <c r="AC36" s="715"/>
      <c r="AD36" s="716" t="s">
        <v>129</v>
      </c>
      <c r="AE36" s="716"/>
      <c r="AF36" s="716"/>
      <c r="AG36" s="716"/>
      <c r="AH36" s="716"/>
      <c r="AI36" s="716"/>
      <c r="AJ36" s="716"/>
      <c r="AK36" s="716"/>
      <c r="AL36" s="681" t="s">
        <v>230</v>
      </c>
      <c r="AM36" s="682"/>
      <c r="AN36" s="682"/>
      <c r="AO36" s="717"/>
      <c r="AP36" s="235"/>
      <c r="AQ36" s="730" t="s">
        <v>323</v>
      </c>
      <c r="AR36" s="731"/>
      <c r="AS36" s="731"/>
      <c r="AT36" s="731"/>
      <c r="AU36" s="731"/>
      <c r="AV36" s="731"/>
      <c r="AW36" s="731"/>
      <c r="AX36" s="731"/>
      <c r="AY36" s="732"/>
      <c r="AZ36" s="733">
        <v>1781567</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6520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1983745</v>
      </c>
      <c r="CS36" s="679"/>
      <c r="CT36" s="679"/>
      <c r="CU36" s="679"/>
      <c r="CV36" s="679"/>
      <c r="CW36" s="679"/>
      <c r="CX36" s="679"/>
      <c r="CY36" s="680"/>
      <c r="CZ36" s="681">
        <v>19.5</v>
      </c>
      <c r="DA36" s="699"/>
      <c r="DB36" s="699"/>
      <c r="DC36" s="700"/>
      <c r="DD36" s="684">
        <v>1597723</v>
      </c>
      <c r="DE36" s="679"/>
      <c r="DF36" s="679"/>
      <c r="DG36" s="679"/>
      <c r="DH36" s="679"/>
      <c r="DI36" s="679"/>
      <c r="DJ36" s="679"/>
      <c r="DK36" s="680"/>
      <c r="DL36" s="684">
        <v>1201261</v>
      </c>
      <c r="DM36" s="679"/>
      <c r="DN36" s="679"/>
      <c r="DO36" s="679"/>
      <c r="DP36" s="679"/>
      <c r="DQ36" s="679"/>
      <c r="DR36" s="679"/>
      <c r="DS36" s="679"/>
      <c r="DT36" s="679"/>
      <c r="DU36" s="679"/>
      <c r="DV36" s="680"/>
      <c r="DW36" s="681">
        <v>19.8</v>
      </c>
      <c r="DX36" s="699"/>
      <c r="DY36" s="699"/>
      <c r="DZ36" s="699"/>
      <c r="EA36" s="699"/>
      <c r="EB36" s="699"/>
      <c r="EC36" s="714"/>
    </row>
    <row r="37" spans="2:133" ht="11.25" customHeight="1" x14ac:dyDescent="0.2">
      <c r="B37" s="675" t="s">
        <v>326</v>
      </c>
      <c r="C37" s="676"/>
      <c r="D37" s="676"/>
      <c r="E37" s="676"/>
      <c r="F37" s="676"/>
      <c r="G37" s="676"/>
      <c r="H37" s="676"/>
      <c r="I37" s="676"/>
      <c r="J37" s="676"/>
      <c r="K37" s="676"/>
      <c r="L37" s="676"/>
      <c r="M37" s="676"/>
      <c r="N37" s="676"/>
      <c r="O37" s="676"/>
      <c r="P37" s="676"/>
      <c r="Q37" s="677"/>
      <c r="R37" s="678">
        <v>600556</v>
      </c>
      <c r="S37" s="679"/>
      <c r="T37" s="679"/>
      <c r="U37" s="679"/>
      <c r="V37" s="679"/>
      <c r="W37" s="679"/>
      <c r="X37" s="679"/>
      <c r="Y37" s="680"/>
      <c r="Z37" s="715">
        <v>5.6</v>
      </c>
      <c r="AA37" s="715"/>
      <c r="AB37" s="715"/>
      <c r="AC37" s="715"/>
      <c r="AD37" s="716" t="s">
        <v>179</v>
      </c>
      <c r="AE37" s="716"/>
      <c r="AF37" s="716"/>
      <c r="AG37" s="716"/>
      <c r="AH37" s="716"/>
      <c r="AI37" s="716"/>
      <c r="AJ37" s="716"/>
      <c r="AK37" s="716"/>
      <c r="AL37" s="681" t="s">
        <v>129</v>
      </c>
      <c r="AM37" s="682"/>
      <c r="AN37" s="682"/>
      <c r="AO37" s="717"/>
      <c r="AQ37" s="718" t="s">
        <v>327</v>
      </c>
      <c r="AR37" s="719"/>
      <c r="AS37" s="719"/>
      <c r="AT37" s="719"/>
      <c r="AU37" s="719"/>
      <c r="AV37" s="719"/>
      <c r="AW37" s="719"/>
      <c r="AX37" s="719"/>
      <c r="AY37" s="720"/>
      <c r="AZ37" s="678">
        <v>626109</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6367</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711768</v>
      </c>
      <c r="CS37" s="697"/>
      <c r="CT37" s="697"/>
      <c r="CU37" s="697"/>
      <c r="CV37" s="697"/>
      <c r="CW37" s="697"/>
      <c r="CX37" s="697"/>
      <c r="CY37" s="698"/>
      <c r="CZ37" s="681">
        <v>7</v>
      </c>
      <c r="DA37" s="699"/>
      <c r="DB37" s="699"/>
      <c r="DC37" s="700"/>
      <c r="DD37" s="684">
        <v>709717</v>
      </c>
      <c r="DE37" s="697"/>
      <c r="DF37" s="697"/>
      <c r="DG37" s="697"/>
      <c r="DH37" s="697"/>
      <c r="DI37" s="697"/>
      <c r="DJ37" s="697"/>
      <c r="DK37" s="698"/>
      <c r="DL37" s="684">
        <v>687307</v>
      </c>
      <c r="DM37" s="697"/>
      <c r="DN37" s="697"/>
      <c r="DO37" s="697"/>
      <c r="DP37" s="697"/>
      <c r="DQ37" s="697"/>
      <c r="DR37" s="697"/>
      <c r="DS37" s="697"/>
      <c r="DT37" s="697"/>
      <c r="DU37" s="697"/>
      <c r="DV37" s="698"/>
      <c r="DW37" s="681">
        <v>11.3</v>
      </c>
      <c r="DX37" s="699"/>
      <c r="DY37" s="699"/>
      <c r="DZ37" s="699"/>
      <c r="EA37" s="699"/>
      <c r="EB37" s="699"/>
      <c r="EC37" s="714"/>
    </row>
    <row r="38" spans="2:133" ht="11.25" customHeight="1" x14ac:dyDescent="0.2">
      <c r="B38" s="675" t="s">
        <v>330</v>
      </c>
      <c r="C38" s="676"/>
      <c r="D38" s="676"/>
      <c r="E38" s="676"/>
      <c r="F38" s="676"/>
      <c r="G38" s="676"/>
      <c r="H38" s="676"/>
      <c r="I38" s="676"/>
      <c r="J38" s="676"/>
      <c r="K38" s="676"/>
      <c r="L38" s="676"/>
      <c r="M38" s="676"/>
      <c r="N38" s="676"/>
      <c r="O38" s="676"/>
      <c r="P38" s="676"/>
      <c r="Q38" s="677"/>
      <c r="R38" s="678">
        <v>274696</v>
      </c>
      <c r="S38" s="679"/>
      <c r="T38" s="679"/>
      <c r="U38" s="679"/>
      <c r="V38" s="679"/>
      <c r="W38" s="679"/>
      <c r="X38" s="679"/>
      <c r="Y38" s="680"/>
      <c r="Z38" s="715">
        <v>2.6</v>
      </c>
      <c r="AA38" s="715"/>
      <c r="AB38" s="715"/>
      <c r="AC38" s="715"/>
      <c r="AD38" s="716">
        <v>15359</v>
      </c>
      <c r="AE38" s="716"/>
      <c r="AF38" s="716"/>
      <c r="AG38" s="716"/>
      <c r="AH38" s="716"/>
      <c r="AI38" s="716"/>
      <c r="AJ38" s="716"/>
      <c r="AK38" s="716"/>
      <c r="AL38" s="681">
        <v>0.3</v>
      </c>
      <c r="AM38" s="682"/>
      <c r="AN38" s="682"/>
      <c r="AO38" s="717"/>
      <c r="AQ38" s="718" t="s">
        <v>331</v>
      </c>
      <c r="AR38" s="719"/>
      <c r="AS38" s="719"/>
      <c r="AT38" s="719"/>
      <c r="AU38" s="719"/>
      <c r="AV38" s="719"/>
      <c r="AW38" s="719"/>
      <c r="AX38" s="719"/>
      <c r="AY38" s="720"/>
      <c r="AZ38" s="678">
        <v>308666</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1882</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1283869</v>
      </c>
      <c r="CS38" s="679"/>
      <c r="CT38" s="679"/>
      <c r="CU38" s="679"/>
      <c r="CV38" s="679"/>
      <c r="CW38" s="679"/>
      <c r="CX38" s="679"/>
      <c r="CY38" s="680"/>
      <c r="CZ38" s="681">
        <v>12.6</v>
      </c>
      <c r="DA38" s="699"/>
      <c r="DB38" s="699"/>
      <c r="DC38" s="700"/>
      <c r="DD38" s="684">
        <v>1200740</v>
      </c>
      <c r="DE38" s="679"/>
      <c r="DF38" s="679"/>
      <c r="DG38" s="679"/>
      <c r="DH38" s="679"/>
      <c r="DI38" s="679"/>
      <c r="DJ38" s="679"/>
      <c r="DK38" s="680"/>
      <c r="DL38" s="684">
        <v>626862</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2">
      <c r="B39" s="675" t="s">
        <v>334</v>
      </c>
      <c r="C39" s="676"/>
      <c r="D39" s="676"/>
      <c r="E39" s="676"/>
      <c r="F39" s="676"/>
      <c r="G39" s="676"/>
      <c r="H39" s="676"/>
      <c r="I39" s="676"/>
      <c r="J39" s="676"/>
      <c r="K39" s="676"/>
      <c r="L39" s="676"/>
      <c r="M39" s="676"/>
      <c r="N39" s="676"/>
      <c r="O39" s="676"/>
      <c r="P39" s="676"/>
      <c r="Q39" s="677"/>
      <c r="R39" s="678">
        <v>467758</v>
      </c>
      <c r="S39" s="679"/>
      <c r="T39" s="679"/>
      <c r="U39" s="679"/>
      <c r="V39" s="679"/>
      <c r="W39" s="679"/>
      <c r="X39" s="679"/>
      <c r="Y39" s="680"/>
      <c r="Z39" s="715">
        <v>4.4000000000000004</v>
      </c>
      <c r="AA39" s="715"/>
      <c r="AB39" s="715"/>
      <c r="AC39" s="715"/>
      <c r="AD39" s="716" t="s">
        <v>179</v>
      </c>
      <c r="AE39" s="716"/>
      <c r="AF39" s="716"/>
      <c r="AG39" s="716"/>
      <c r="AH39" s="716"/>
      <c r="AI39" s="716"/>
      <c r="AJ39" s="716"/>
      <c r="AK39" s="716"/>
      <c r="AL39" s="681" t="s">
        <v>129</v>
      </c>
      <c r="AM39" s="682"/>
      <c r="AN39" s="682"/>
      <c r="AO39" s="717"/>
      <c r="AQ39" s="718" t="s">
        <v>335</v>
      </c>
      <c r="AR39" s="719"/>
      <c r="AS39" s="719"/>
      <c r="AT39" s="719"/>
      <c r="AU39" s="719"/>
      <c r="AV39" s="719"/>
      <c r="AW39" s="719"/>
      <c r="AX39" s="719"/>
      <c r="AY39" s="720"/>
      <c r="AZ39" s="678">
        <v>165000</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3123</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612980</v>
      </c>
      <c r="CS39" s="697"/>
      <c r="CT39" s="697"/>
      <c r="CU39" s="697"/>
      <c r="CV39" s="697"/>
      <c r="CW39" s="697"/>
      <c r="CX39" s="697"/>
      <c r="CY39" s="698"/>
      <c r="CZ39" s="681">
        <v>6</v>
      </c>
      <c r="DA39" s="699"/>
      <c r="DB39" s="699"/>
      <c r="DC39" s="700"/>
      <c r="DD39" s="684">
        <v>283468</v>
      </c>
      <c r="DE39" s="697"/>
      <c r="DF39" s="697"/>
      <c r="DG39" s="697"/>
      <c r="DH39" s="697"/>
      <c r="DI39" s="697"/>
      <c r="DJ39" s="697"/>
      <c r="DK39" s="698"/>
      <c r="DL39" s="684" t="s">
        <v>230</v>
      </c>
      <c r="DM39" s="697"/>
      <c r="DN39" s="697"/>
      <c r="DO39" s="697"/>
      <c r="DP39" s="697"/>
      <c r="DQ39" s="697"/>
      <c r="DR39" s="697"/>
      <c r="DS39" s="697"/>
      <c r="DT39" s="697"/>
      <c r="DU39" s="697"/>
      <c r="DV39" s="698"/>
      <c r="DW39" s="681" t="s">
        <v>179</v>
      </c>
      <c r="DX39" s="699"/>
      <c r="DY39" s="699"/>
      <c r="DZ39" s="699"/>
      <c r="EA39" s="699"/>
      <c r="EB39" s="699"/>
      <c r="EC39" s="714"/>
    </row>
    <row r="40" spans="2:133" ht="11.25" customHeight="1" x14ac:dyDescent="0.2">
      <c r="B40" s="675" t="s">
        <v>338</v>
      </c>
      <c r="C40" s="676"/>
      <c r="D40" s="676"/>
      <c r="E40" s="676"/>
      <c r="F40" s="676"/>
      <c r="G40" s="676"/>
      <c r="H40" s="676"/>
      <c r="I40" s="676"/>
      <c r="J40" s="676"/>
      <c r="K40" s="676"/>
      <c r="L40" s="676"/>
      <c r="M40" s="676"/>
      <c r="N40" s="676"/>
      <c r="O40" s="676"/>
      <c r="P40" s="676"/>
      <c r="Q40" s="677"/>
      <c r="R40" s="678" t="s">
        <v>179</v>
      </c>
      <c r="S40" s="679"/>
      <c r="T40" s="679"/>
      <c r="U40" s="679"/>
      <c r="V40" s="679"/>
      <c r="W40" s="679"/>
      <c r="X40" s="679"/>
      <c r="Y40" s="680"/>
      <c r="Z40" s="715" t="s">
        <v>179</v>
      </c>
      <c r="AA40" s="715"/>
      <c r="AB40" s="715"/>
      <c r="AC40" s="715"/>
      <c r="AD40" s="716" t="s">
        <v>179</v>
      </c>
      <c r="AE40" s="716"/>
      <c r="AF40" s="716"/>
      <c r="AG40" s="716"/>
      <c r="AH40" s="716"/>
      <c r="AI40" s="716"/>
      <c r="AJ40" s="716"/>
      <c r="AK40" s="716"/>
      <c r="AL40" s="681" t="s">
        <v>179</v>
      </c>
      <c r="AM40" s="682"/>
      <c r="AN40" s="682"/>
      <c r="AO40" s="717"/>
      <c r="AQ40" s="718" t="s">
        <v>339</v>
      </c>
      <c r="AR40" s="719"/>
      <c r="AS40" s="719"/>
      <c r="AT40" s="719"/>
      <c r="AU40" s="719"/>
      <c r="AV40" s="719"/>
      <c r="AW40" s="719"/>
      <c r="AX40" s="719"/>
      <c r="AY40" s="720"/>
      <c r="AZ40" s="678">
        <v>15843</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100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27865</v>
      </c>
      <c r="CS40" s="679"/>
      <c r="CT40" s="679"/>
      <c r="CU40" s="679"/>
      <c r="CV40" s="679"/>
      <c r="CW40" s="679"/>
      <c r="CX40" s="679"/>
      <c r="CY40" s="680"/>
      <c r="CZ40" s="681">
        <v>0.3</v>
      </c>
      <c r="DA40" s="699"/>
      <c r="DB40" s="699"/>
      <c r="DC40" s="700"/>
      <c r="DD40" s="684">
        <v>7904</v>
      </c>
      <c r="DE40" s="679"/>
      <c r="DF40" s="679"/>
      <c r="DG40" s="679"/>
      <c r="DH40" s="679"/>
      <c r="DI40" s="679"/>
      <c r="DJ40" s="679"/>
      <c r="DK40" s="680"/>
      <c r="DL40" s="684" t="s">
        <v>179</v>
      </c>
      <c r="DM40" s="679"/>
      <c r="DN40" s="679"/>
      <c r="DO40" s="679"/>
      <c r="DP40" s="679"/>
      <c r="DQ40" s="679"/>
      <c r="DR40" s="679"/>
      <c r="DS40" s="679"/>
      <c r="DT40" s="679"/>
      <c r="DU40" s="679"/>
      <c r="DV40" s="680"/>
      <c r="DW40" s="681" t="s">
        <v>179</v>
      </c>
      <c r="DX40" s="699"/>
      <c r="DY40" s="699"/>
      <c r="DZ40" s="699"/>
      <c r="EA40" s="699"/>
      <c r="EB40" s="699"/>
      <c r="EC40" s="714"/>
    </row>
    <row r="41" spans="2:133" ht="11.25" customHeight="1" x14ac:dyDescent="0.2">
      <c r="B41" s="675" t="s">
        <v>343</v>
      </c>
      <c r="C41" s="676"/>
      <c r="D41" s="676"/>
      <c r="E41" s="676"/>
      <c r="F41" s="676"/>
      <c r="G41" s="676"/>
      <c r="H41" s="676"/>
      <c r="I41" s="676"/>
      <c r="J41" s="676"/>
      <c r="K41" s="676"/>
      <c r="L41" s="676"/>
      <c r="M41" s="676"/>
      <c r="N41" s="676"/>
      <c r="O41" s="676"/>
      <c r="P41" s="676"/>
      <c r="Q41" s="677"/>
      <c r="R41" s="678">
        <v>202958</v>
      </c>
      <c r="S41" s="679"/>
      <c r="T41" s="679"/>
      <c r="U41" s="679"/>
      <c r="V41" s="679"/>
      <c r="W41" s="679"/>
      <c r="X41" s="679"/>
      <c r="Y41" s="680"/>
      <c r="Z41" s="715">
        <v>1.9</v>
      </c>
      <c r="AA41" s="715"/>
      <c r="AB41" s="715"/>
      <c r="AC41" s="715"/>
      <c r="AD41" s="716" t="s">
        <v>179</v>
      </c>
      <c r="AE41" s="716"/>
      <c r="AF41" s="716"/>
      <c r="AG41" s="716"/>
      <c r="AH41" s="716"/>
      <c r="AI41" s="716"/>
      <c r="AJ41" s="716"/>
      <c r="AK41" s="716"/>
      <c r="AL41" s="681" t="s">
        <v>129</v>
      </c>
      <c r="AM41" s="682"/>
      <c r="AN41" s="682"/>
      <c r="AO41" s="717"/>
      <c r="AQ41" s="718" t="s">
        <v>344</v>
      </c>
      <c r="AR41" s="719"/>
      <c r="AS41" s="719"/>
      <c r="AT41" s="719"/>
      <c r="AU41" s="719"/>
      <c r="AV41" s="719"/>
      <c r="AW41" s="719"/>
      <c r="AX41" s="719"/>
      <c r="AY41" s="720"/>
      <c r="AZ41" s="678">
        <v>115671</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179</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179</v>
      </c>
      <c r="CS41" s="697"/>
      <c r="CT41" s="697"/>
      <c r="CU41" s="697"/>
      <c r="CV41" s="697"/>
      <c r="CW41" s="697"/>
      <c r="CX41" s="697"/>
      <c r="CY41" s="698"/>
      <c r="CZ41" s="681" t="s">
        <v>230</v>
      </c>
      <c r="DA41" s="699"/>
      <c r="DB41" s="699"/>
      <c r="DC41" s="700"/>
      <c r="DD41" s="684" t="s">
        <v>179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347</v>
      </c>
      <c r="C42" s="660"/>
      <c r="D42" s="660"/>
      <c r="E42" s="660"/>
      <c r="F42" s="660"/>
      <c r="G42" s="660"/>
      <c r="H42" s="660"/>
      <c r="I42" s="660"/>
      <c r="J42" s="660"/>
      <c r="K42" s="660"/>
      <c r="L42" s="660"/>
      <c r="M42" s="660"/>
      <c r="N42" s="660"/>
      <c r="O42" s="660"/>
      <c r="P42" s="660"/>
      <c r="Q42" s="661"/>
      <c r="R42" s="662">
        <v>10751833</v>
      </c>
      <c r="S42" s="701"/>
      <c r="T42" s="701"/>
      <c r="U42" s="701"/>
      <c r="V42" s="701"/>
      <c r="W42" s="701"/>
      <c r="X42" s="701"/>
      <c r="Y42" s="703"/>
      <c r="Z42" s="704">
        <v>100</v>
      </c>
      <c r="AA42" s="704"/>
      <c r="AB42" s="704"/>
      <c r="AC42" s="704"/>
      <c r="AD42" s="705">
        <v>5868044</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550278</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426</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1020961</v>
      </c>
      <c r="CS42" s="679"/>
      <c r="CT42" s="679"/>
      <c r="CU42" s="679"/>
      <c r="CV42" s="679"/>
      <c r="CW42" s="679"/>
      <c r="CX42" s="679"/>
      <c r="CY42" s="680"/>
      <c r="CZ42" s="681">
        <v>10</v>
      </c>
      <c r="DA42" s="682"/>
      <c r="DB42" s="682"/>
      <c r="DC42" s="683"/>
      <c r="DD42" s="684">
        <v>186743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23366</v>
      </c>
      <c r="CS43" s="697"/>
      <c r="CT43" s="697"/>
      <c r="CU43" s="697"/>
      <c r="CV43" s="697"/>
      <c r="CW43" s="697"/>
      <c r="CX43" s="697"/>
      <c r="CY43" s="698"/>
      <c r="CZ43" s="681">
        <v>0.2</v>
      </c>
      <c r="DA43" s="699"/>
      <c r="DB43" s="699"/>
      <c r="DC43" s="700"/>
      <c r="DD43" s="684">
        <v>23366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352</v>
      </c>
      <c r="CG44" s="676"/>
      <c r="CH44" s="676"/>
      <c r="CI44" s="676"/>
      <c r="CJ44" s="676"/>
      <c r="CK44" s="676"/>
      <c r="CL44" s="676"/>
      <c r="CM44" s="676"/>
      <c r="CN44" s="676"/>
      <c r="CO44" s="676"/>
      <c r="CP44" s="676"/>
      <c r="CQ44" s="677"/>
      <c r="CR44" s="678">
        <v>1018361</v>
      </c>
      <c r="CS44" s="679"/>
      <c r="CT44" s="679"/>
      <c r="CU44" s="679"/>
      <c r="CV44" s="679"/>
      <c r="CW44" s="679"/>
      <c r="CX44" s="679"/>
      <c r="CY44" s="680"/>
      <c r="CZ44" s="681">
        <v>10</v>
      </c>
      <c r="DA44" s="682"/>
      <c r="DB44" s="682"/>
      <c r="DC44" s="683"/>
      <c r="DD44" s="684">
        <v>186743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353</v>
      </c>
      <c r="CG45" s="676"/>
      <c r="CH45" s="676"/>
      <c r="CI45" s="676"/>
      <c r="CJ45" s="676"/>
      <c r="CK45" s="676"/>
      <c r="CL45" s="676"/>
      <c r="CM45" s="676"/>
      <c r="CN45" s="676"/>
      <c r="CO45" s="676"/>
      <c r="CP45" s="676"/>
      <c r="CQ45" s="677"/>
      <c r="CR45" s="678">
        <v>580007</v>
      </c>
      <c r="CS45" s="697"/>
      <c r="CT45" s="697"/>
      <c r="CU45" s="697"/>
      <c r="CV45" s="697"/>
      <c r="CW45" s="697"/>
      <c r="CX45" s="697"/>
      <c r="CY45" s="698"/>
      <c r="CZ45" s="681">
        <v>5.7</v>
      </c>
      <c r="DA45" s="699"/>
      <c r="DB45" s="699"/>
      <c r="DC45" s="700"/>
      <c r="DD45" s="684">
        <v>52655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365405</v>
      </c>
      <c r="CS46" s="679"/>
      <c r="CT46" s="679"/>
      <c r="CU46" s="679"/>
      <c r="CV46" s="679"/>
      <c r="CW46" s="679"/>
      <c r="CX46" s="679"/>
      <c r="CY46" s="680"/>
      <c r="CZ46" s="681">
        <v>3.6</v>
      </c>
      <c r="DA46" s="682"/>
      <c r="DB46" s="682"/>
      <c r="DC46" s="683"/>
      <c r="DD46" s="684">
        <v>109536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2600</v>
      </c>
      <c r="CS47" s="697"/>
      <c r="CT47" s="697"/>
      <c r="CU47" s="697"/>
      <c r="CV47" s="697"/>
      <c r="CW47" s="697"/>
      <c r="CX47" s="697"/>
      <c r="CY47" s="698"/>
      <c r="CZ47" s="681">
        <v>0</v>
      </c>
      <c r="DA47" s="699"/>
      <c r="DB47" s="699"/>
      <c r="DC47" s="700"/>
      <c r="DD47" s="684" t="s">
        <v>230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358</v>
      </c>
      <c r="CD48" s="695"/>
      <c r="CE48" s="696"/>
      <c r="CF48" s="675" t="s">
        <v>359</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360</v>
      </c>
      <c r="CE49" s="660"/>
      <c r="CF49" s="660"/>
      <c r="CG49" s="660"/>
      <c r="CH49" s="660"/>
      <c r="CI49" s="660"/>
      <c r="CJ49" s="660"/>
      <c r="CK49" s="660"/>
      <c r="CL49" s="660"/>
      <c r="CM49" s="660"/>
      <c r="CN49" s="660"/>
      <c r="CO49" s="660"/>
      <c r="CP49" s="660"/>
      <c r="CQ49" s="661"/>
      <c r="CR49" s="662">
        <v>10162379</v>
      </c>
      <c r="CS49" s="663"/>
      <c r="CT49" s="663"/>
      <c r="CU49" s="663"/>
      <c r="CV49" s="663"/>
      <c r="CW49" s="663"/>
      <c r="CX49" s="663"/>
      <c r="CY49" s="664"/>
      <c r="CZ49" s="665">
        <v>100</v>
      </c>
      <c r="DA49" s="666"/>
      <c r="DB49" s="666"/>
      <c r="DC49" s="667"/>
      <c r="DD49" s="668">
        <v>7308058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qS5pvvqr+/xG6JvpOg3SXzhbZl2ybhBdPBPl+mDpR0RYWB3KaAeAbOzaI3HBiWMF+U2tKwgQPiOcdRNGItFmA==" saltValue="8Igllt7pWC4YNY4/3Z1P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383</v>
      </c>
      <c r="C7" s="1144"/>
      <c r="D7" s="1144"/>
      <c r="E7" s="1144"/>
      <c r="F7" s="1144"/>
      <c r="G7" s="1144"/>
      <c r="H7" s="1144"/>
      <c r="I7" s="1144"/>
      <c r="J7" s="1144"/>
      <c r="K7" s="1144"/>
      <c r="L7" s="1144"/>
      <c r="M7" s="1144"/>
      <c r="N7" s="1144"/>
      <c r="O7" s="1144"/>
      <c r="P7" s="1145"/>
      <c r="Q7" s="1197">
        <v>10721</v>
      </c>
      <c r="R7" s="1198"/>
      <c r="S7" s="1198"/>
      <c r="T7" s="1198"/>
      <c r="U7" s="1198"/>
      <c r="V7" s="1198">
        <v>10140</v>
      </c>
      <c r="W7" s="1198"/>
      <c r="X7" s="1198"/>
      <c r="Y7" s="1198"/>
      <c r="Z7" s="1198"/>
      <c r="AA7" s="1198">
        <v>581</v>
      </c>
      <c r="AB7" s="1198"/>
      <c r="AC7" s="1198"/>
      <c r="AD7" s="1198"/>
      <c r="AE7" s="1199"/>
      <c r="AF7" s="1200">
        <v>519</v>
      </c>
      <c r="AG7" s="1201"/>
      <c r="AH7" s="1201"/>
      <c r="AI7" s="1201"/>
      <c r="AJ7" s="1202"/>
      <c r="AK7" s="1184" t="s">
        <v>620</v>
      </c>
      <c r="AL7" s="1185"/>
      <c r="AM7" s="1185"/>
      <c r="AN7" s="1185"/>
      <c r="AO7" s="1185"/>
      <c r="AP7" s="1185">
        <v>10677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616</v>
      </c>
      <c r="BT7" s="1189"/>
      <c r="BU7" s="1189"/>
      <c r="BV7" s="1189"/>
      <c r="BW7" s="1189"/>
      <c r="BX7" s="1189"/>
      <c r="BY7" s="1189"/>
      <c r="BZ7" s="1189"/>
      <c r="CA7" s="1189"/>
      <c r="CB7" s="1189"/>
      <c r="CC7" s="1189"/>
      <c r="CD7" s="1189"/>
      <c r="CE7" s="1189"/>
      <c r="CF7" s="1189"/>
      <c r="CG7" s="1190"/>
      <c r="CH7" s="1181">
        <v>-2</v>
      </c>
      <c r="CI7" s="1182"/>
      <c r="CJ7" s="1182"/>
      <c r="CK7" s="1182"/>
      <c r="CL7" s="1183"/>
      <c r="CM7" s="1181">
        <v>113</v>
      </c>
      <c r="CN7" s="1182"/>
      <c r="CO7" s="1182"/>
      <c r="CP7" s="1182"/>
      <c r="CQ7" s="1183"/>
      <c r="CR7" s="1181">
        <v>3</v>
      </c>
      <c r="CS7" s="1182"/>
      <c r="CT7" s="1182"/>
      <c r="CU7" s="1182"/>
      <c r="CV7" s="1183"/>
      <c r="CW7" s="1181" t="s">
        <v>626</v>
      </c>
      <c r="CX7" s="1182"/>
      <c r="CY7" s="1182"/>
      <c r="CZ7" s="1182"/>
      <c r="DA7" s="1183"/>
      <c r="DB7" s="1181" t="s">
        <v>626</v>
      </c>
      <c r="DC7" s="1182"/>
      <c r="DD7" s="1182"/>
      <c r="DE7" s="1182"/>
      <c r="DF7" s="1183"/>
      <c r="DG7" s="1181" t="s">
        <v>626</v>
      </c>
      <c r="DH7" s="1182"/>
      <c r="DI7" s="1182"/>
      <c r="DJ7" s="1182"/>
      <c r="DK7" s="1183"/>
      <c r="DL7" s="1181">
        <v>54</v>
      </c>
      <c r="DM7" s="1182"/>
      <c r="DN7" s="1182"/>
      <c r="DO7" s="1182"/>
      <c r="DP7" s="1183"/>
      <c r="DQ7" s="1181" t="s">
        <v>626</v>
      </c>
      <c r="DR7" s="1182"/>
      <c r="DS7" s="1182"/>
      <c r="DT7" s="1182"/>
      <c r="DU7" s="1183"/>
      <c r="DV7" s="1208"/>
      <c r="DW7" s="1209"/>
      <c r="DX7" s="1209"/>
      <c r="DY7" s="1209"/>
      <c r="DZ7" s="1210"/>
      <c r="EA7" s="255"/>
    </row>
    <row r="8" spans="1:131" s="256" customFormat="1" ht="26.25" customHeight="1" x14ac:dyDescent="0.2">
      <c r="A8" s="262">
        <v>2</v>
      </c>
      <c r="B8" s="1130" t="s">
        <v>384</v>
      </c>
      <c r="C8" s="1131"/>
      <c r="D8" s="1131"/>
      <c r="E8" s="1131"/>
      <c r="F8" s="1131"/>
      <c r="G8" s="1131"/>
      <c r="H8" s="1131"/>
      <c r="I8" s="1131"/>
      <c r="J8" s="1131"/>
      <c r="K8" s="1131"/>
      <c r="L8" s="1131"/>
      <c r="M8" s="1131"/>
      <c r="N8" s="1131"/>
      <c r="O8" s="1131"/>
      <c r="P8" s="1132"/>
      <c r="Q8" s="1136">
        <v>2</v>
      </c>
      <c r="R8" s="1137"/>
      <c r="S8" s="1137"/>
      <c r="T8" s="1137"/>
      <c r="U8" s="1137"/>
      <c r="V8" s="1137">
        <v>1</v>
      </c>
      <c r="W8" s="1137"/>
      <c r="X8" s="1137"/>
      <c r="Y8" s="1137"/>
      <c r="Z8" s="1137"/>
      <c r="AA8" s="1137">
        <v>1</v>
      </c>
      <c r="AB8" s="1137"/>
      <c r="AC8" s="1137"/>
      <c r="AD8" s="1137"/>
      <c r="AE8" s="1138"/>
      <c r="AF8" s="1112">
        <v>1</v>
      </c>
      <c r="AG8" s="1113"/>
      <c r="AH8" s="1113"/>
      <c r="AI8" s="1113"/>
      <c r="AJ8" s="1114"/>
      <c r="AK8" s="1179" t="s">
        <v>620</v>
      </c>
      <c r="AL8" s="1180"/>
      <c r="AM8" s="1180"/>
      <c r="AN8" s="1180"/>
      <c r="AO8" s="1180"/>
      <c r="AP8" s="1180" t="s">
        <v>620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617</v>
      </c>
      <c r="BT8" s="1108"/>
      <c r="BU8" s="1108"/>
      <c r="BV8" s="1108"/>
      <c r="BW8" s="1108"/>
      <c r="BX8" s="1108"/>
      <c r="BY8" s="1108"/>
      <c r="BZ8" s="1108"/>
      <c r="CA8" s="1108"/>
      <c r="CB8" s="1108"/>
      <c r="CC8" s="1108"/>
      <c r="CD8" s="1108"/>
      <c r="CE8" s="1108"/>
      <c r="CF8" s="1108"/>
      <c r="CG8" s="1109"/>
      <c r="CH8" s="1082">
        <v>10</v>
      </c>
      <c r="CI8" s="1083"/>
      <c r="CJ8" s="1083"/>
      <c r="CK8" s="1083"/>
      <c r="CL8" s="1084"/>
      <c r="CM8" s="1082">
        <v>58</v>
      </c>
      <c r="CN8" s="1083"/>
      <c r="CO8" s="1083"/>
      <c r="CP8" s="1083"/>
      <c r="CQ8" s="1084"/>
      <c r="CR8" s="1082">
        <v>75</v>
      </c>
      <c r="CS8" s="1083"/>
      <c r="CT8" s="1083"/>
      <c r="CU8" s="1083"/>
      <c r="CV8" s="1084"/>
      <c r="CW8" s="1082" t="s">
        <v>626</v>
      </c>
      <c r="CX8" s="1083"/>
      <c r="CY8" s="1083"/>
      <c r="CZ8" s="1083"/>
      <c r="DA8" s="1084"/>
      <c r="DB8" s="1082" t="s">
        <v>626</v>
      </c>
      <c r="DC8" s="1083"/>
      <c r="DD8" s="1083"/>
      <c r="DE8" s="1083"/>
      <c r="DF8" s="1084"/>
      <c r="DG8" s="1082" t="s">
        <v>626</v>
      </c>
      <c r="DH8" s="1083"/>
      <c r="DI8" s="1083"/>
      <c r="DJ8" s="1083"/>
      <c r="DK8" s="1084"/>
      <c r="DL8" s="1082" t="s">
        <v>626</v>
      </c>
      <c r="DM8" s="1083"/>
      <c r="DN8" s="1083"/>
      <c r="DO8" s="1083"/>
      <c r="DP8" s="1084"/>
      <c r="DQ8" s="1082" t="s">
        <v>626</v>
      </c>
      <c r="DR8" s="1083"/>
      <c r="DS8" s="1083"/>
      <c r="DT8" s="1083"/>
      <c r="DU8" s="1084"/>
      <c r="DV8" s="1085"/>
      <c r="DW8" s="1086"/>
      <c r="DX8" s="1086"/>
      <c r="DY8" s="1086"/>
      <c r="DZ8" s="1087"/>
      <c r="EA8" s="255"/>
    </row>
    <row r="9" spans="1:131" s="256" customFormat="1" ht="26.25" customHeight="1" x14ac:dyDescent="0.2">
      <c r="A9" s="262">
        <v>3</v>
      </c>
      <c r="B9" s="1130" t="s">
        <v>385</v>
      </c>
      <c r="C9" s="1131"/>
      <c r="D9" s="1131"/>
      <c r="E9" s="1131"/>
      <c r="F9" s="1131"/>
      <c r="G9" s="1131"/>
      <c r="H9" s="1131"/>
      <c r="I9" s="1131"/>
      <c r="J9" s="1131"/>
      <c r="K9" s="1131"/>
      <c r="L9" s="1131"/>
      <c r="M9" s="1131"/>
      <c r="N9" s="1131"/>
      <c r="O9" s="1131"/>
      <c r="P9" s="1132"/>
      <c r="Q9" s="1136">
        <v>45</v>
      </c>
      <c r="R9" s="1137"/>
      <c r="S9" s="1137"/>
      <c r="T9" s="1137"/>
      <c r="U9" s="1137"/>
      <c r="V9" s="1137">
        <v>37</v>
      </c>
      <c r="W9" s="1137"/>
      <c r="X9" s="1137"/>
      <c r="Y9" s="1137"/>
      <c r="Z9" s="1137"/>
      <c r="AA9" s="1137">
        <v>8</v>
      </c>
      <c r="AB9" s="1137"/>
      <c r="AC9" s="1137"/>
      <c r="AD9" s="1137"/>
      <c r="AE9" s="1138"/>
      <c r="AF9" s="1112">
        <v>8</v>
      </c>
      <c r="AG9" s="1113"/>
      <c r="AH9" s="1113"/>
      <c r="AI9" s="1113"/>
      <c r="AJ9" s="1114"/>
      <c r="AK9" s="1179" t="s">
        <v>620</v>
      </c>
      <c r="AL9" s="1180"/>
      <c r="AM9" s="1180"/>
      <c r="AN9" s="1180"/>
      <c r="AO9" s="1180"/>
      <c r="AP9" s="1180">
        <v>58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618</v>
      </c>
      <c r="BT9" s="1108"/>
      <c r="BU9" s="1108"/>
      <c r="BV9" s="1108"/>
      <c r="BW9" s="1108"/>
      <c r="BX9" s="1108"/>
      <c r="BY9" s="1108"/>
      <c r="BZ9" s="1108"/>
      <c r="CA9" s="1108"/>
      <c r="CB9" s="1108"/>
      <c r="CC9" s="1108"/>
      <c r="CD9" s="1108"/>
      <c r="CE9" s="1108"/>
      <c r="CF9" s="1108"/>
      <c r="CG9" s="1109"/>
      <c r="CH9" s="1082">
        <v>1</v>
      </c>
      <c r="CI9" s="1083"/>
      <c r="CJ9" s="1083"/>
      <c r="CK9" s="1083"/>
      <c r="CL9" s="1084"/>
      <c r="CM9" s="1082">
        <v>33</v>
      </c>
      <c r="CN9" s="1083"/>
      <c r="CO9" s="1083"/>
      <c r="CP9" s="1083"/>
      <c r="CQ9" s="1084"/>
      <c r="CR9" s="1082">
        <v>9</v>
      </c>
      <c r="CS9" s="1083"/>
      <c r="CT9" s="1083"/>
      <c r="CU9" s="1083"/>
      <c r="CV9" s="1084"/>
      <c r="CW9" s="1082">
        <v>1</v>
      </c>
      <c r="CX9" s="1083"/>
      <c r="CY9" s="1083"/>
      <c r="CZ9" s="1083"/>
      <c r="DA9" s="1084"/>
      <c r="DB9" s="1082" t="s">
        <v>626</v>
      </c>
      <c r="DC9" s="1083"/>
      <c r="DD9" s="1083"/>
      <c r="DE9" s="1083"/>
      <c r="DF9" s="1084"/>
      <c r="DG9" s="1082" t="s">
        <v>626</v>
      </c>
      <c r="DH9" s="1083"/>
      <c r="DI9" s="1083"/>
      <c r="DJ9" s="1083"/>
      <c r="DK9" s="1084"/>
      <c r="DL9" s="1082" t="s">
        <v>626</v>
      </c>
      <c r="DM9" s="1083"/>
      <c r="DN9" s="1083"/>
      <c r="DO9" s="1083"/>
      <c r="DP9" s="1084"/>
      <c r="DQ9" s="1082" t="s">
        <v>626</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619</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45</v>
      </c>
      <c r="CN10" s="1083"/>
      <c r="CO10" s="1083"/>
      <c r="CP10" s="1083"/>
      <c r="CQ10" s="1084"/>
      <c r="CR10" s="1082">
        <v>5</v>
      </c>
      <c r="CS10" s="1083"/>
      <c r="CT10" s="1083"/>
      <c r="CU10" s="1083"/>
      <c r="CV10" s="1084"/>
      <c r="CW10" s="1082" t="s">
        <v>626</v>
      </c>
      <c r="CX10" s="1083"/>
      <c r="CY10" s="1083"/>
      <c r="CZ10" s="1083"/>
      <c r="DA10" s="1084"/>
      <c r="DB10" s="1082" t="s">
        <v>626</v>
      </c>
      <c r="DC10" s="1083"/>
      <c r="DD10" s="1083"/>
      <c r="DE10" s="1083"/>
      <c r="DF10" s="1084"/>
      <c r="DG10" s="1082" t="s">
        <v>626</v>
      </c>
      <c r="DH10" s="1083"/>
      <c r="DI10" s="1083"/>
      <c r="DJ10" s="1083"/>
      <c r="DK10" s="1084"/>
      <c r="DL10" s="1082" t="s">
        <v>626</v>
      </c>
      <c r="DM10" s="1083"/>
      <c r="DN10" s="1083"/>
      <c r="DO10" s="1083"/>
      <c r="DP10" s="1084"/>
      <c r="DQ10" s="1082" t="s">
        <v>626</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387</v>
      </c>
      <c r="B23" s="1037" t="s">
        <v>388</v>
      </c>
      <c r="C23" s="1038"/>
      <c r="D23" s="1038"/>
      <c r="E23" s="1038"/>
      <c r="F23" s="1038"/>
      <c r="G23" s="1038"/>
      <c r="H23" s="1038"/>
      <c r="I23" s="1038"/>
      <c r="J23" s="1038"/>
      <c r="K23" s="1038"/>
      <c r="L23" s="1038"/>
      <c r="M23" s="1038"/>
      <c r="N23" s="1038"/>
      <c r="O23" s="1038"/>
      <c r="P23" s="1039"/>
      <c r="Q23" s="1161">
        <f>Q7+Q8+Q9</f>
        <v>10768</v>
      </c>
      <c r="R23" s="1162"/>
      <c r="S23" s="1162"/>
      <c r="T23" s="1162"/>
      <c r="U23" s="1162"/>
      <c r="V23" s="1162">
        <f>V7+V8+V9</f>
        <v>10178</v>
      </c>
      <c r="W23" s="1162"/>
      <c r="X23" s="1162"/>
      <c r="Y23" s="1162"/>
      <c r="Z23" s="1162"/>
      <c r="AA23" s="1162">
        <f>AA7+AA8+AA9</f>
        <v>590</v>
      </c>
      <c r="AB23" s="1162"/>
      <c r="AC23" s="1162"/>
      <c r="AD23" s="1162"/>
      <c r="AE23" s="1163"/>
      <c r="AF23" s="1164">
        <v>527</v>
      </c>
      <c r="AG23" s="1162"/>
      <c r="AH23" s="1162"/>
      <c r="AI23" s="1162"/>
      <c r="AJ23" s="1165"/>
      <c r="AK23" s="1166"/>
      <c r="AL23" s="1167"/>
      <c r="AM23" s="1167"/>
      <c r="AN23" s="1167"/>
      <c r="AO23" s="1167"/>
      <c r="AP23" s="1162">
        <f>AP7+AP9</f>
        <v>10735</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366</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400</v>
      </c>
      <c r="C28" s="1144"/>
      <c r="D28" s="1144"/>
      <c r="E28" s="1144"/>
      <c r="F28" s="1144"/>
      <c r="G28" s="1144"/>
      <c r="H28" s="1144"/>
      <c r="I28" s="1144"/>
      <c r="J28" s="1144"/>
      <c r="K28" s="1144"/>
      <c r="L28" s="1144"/>
      <c r="M28" s="1144"/>
      <c r="N28" s="1144"/>
      <c r="O28" s="1144"/>
      <c r="P28" s="1145"/>
      <c r="Q28" s="1146">
        <v>1848</v>
      </c>
      <c r="R28" s="1147"/>
      <c r="S28" s="1147"/>
      <c r="T28" s="1147"/>
      <c r="U28" s="1147"/>
      <c r="V28" s="1147">
        <v>1841</v>
      </c>
      <c r="W28" s="1147"/>
      <c r="X28" s="1147"/>
      <c r="Y28" s="1147"/>
      <c r="Z28" s="1147"/>
      <c r="AA28" s="1147">
        <v>7</v>
      </c>
      <c r="AB28" s="1147"/>
      <c r="AC28" s="1147"/>
      <c r="AD28" s="1147"/>
      <c r="AE28" s="1148"/>
      <c r="AF28" s="1149">
        <v>7</v>
      </c>
      <c r="AG28" s="1147"/>
      <c r="AH28" s="1147"/>
      <c r="AI28" s="1147"/>
      <c r="AJ28" s="1150"/>
      <c r="AK28" s="1151">
        <v>117</v>
      </c>
      <c r="AL28" s="1139"/>
      <c r="AM28" s="1139"/>
      <c r="AN28" s="1139"/>
      <c r="AO28" s="1139"/>
      <c r="AP28" s="1139" t="s">
        <v>621</v>
      </c>
      <c r="AQ28" s="1139"/>
      <c r="AR28" s="1139"/>
      <c r="AS28" s="1139"/>
      <c r="AT28" s="1139"/>
      <c r="AU28" s="1139" t="s">
        <v>621</v>
      </c>
      <c r="AV28" s="1139"/>
      <c r="AW28" s="1139"/>
      <c r="AX28" s="1139"/>
      <c r="AY28" s="1139"/>
      <c r="AZ28" s="1140" t="s">
        <v>621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401</v>
      </c>
      <c r="C29" s="1131"/>
      <c r="D29" s="1131"/>
      <c r="E29" s="1131"/>
      <c r="F29" s="1131"/>
      <c r="G29" s="1131"/>
      <c r="H29" s="1131"/>
      <c r="I29" s="1131"/>
      <c r="J29" s="1131"/>
      <c r="K29" s="1131"/>
      <c r="L29" s="1131"/>
      <c r="M29" s="1131"/>
      <c r="N29" s="1131"/>
      <c r="O29" s="1131"/>
      <c r="P29" s="1132"/>
      <c r="Q29" s="1136">
        <v>88</v>
      </c>
      <c r="R29" s="1137"/>
      <c r="S29" s="1137"/>
      <c r="T29" s="1137"/>
      <c r="U29" s="1137"/>
      <c r="V29" s="1137">
        <v>81</v>
      </c>
      <c r="W29" s="1137"/>
      <c r="X29" s="1137"/>
      <c r="Y29" s="1137"/>
      <c r="Z29" s="1137"/>
      <c r="AA29" s="1137">
        <v>7</v>
      </c>
      <c r="AB29" s="1137"/>
      <c r="AC29" s="1137"/>
      <c r="AD29" s="1137"/>
      <c r="AE29" s="1138"/>
      <c r="AF29" s="1112">
        <v>7</v>
      </c>
      <c r="AG29" s="1113"/>
      <c r="AH29" s="1113"/>
      <c r="AI29" s="1113"/>
      <c r="AJ29" s="1114"/>
      <c r="AK29" s="1073">
        <v>12</v>
      </c>
      <c r="AL29" s="1064"/>
      <c r="AM29" s="1064"/>
      <c r="AN29" s="1064"/>
      <c r="AO29" s="1064"/>
      <c r="AP29" s="1064" t="s">
        <v>622</v>
      </c>
      <c r="AQ29" s="1064"/>
      <c r="AR29" s="1064"/>
      <c r="AS29" s="1064"/>
      <c r="AT29" s="1064"/>
      <c r="AU29" s="1064" t="s">
        <v>622</v>
      </c>
      <c r="AV29" s="1064"/>
      <c r="AW29" s="1064"/>
      <c r="AX29" s="1064"/>
      <c r="AY29" s="1064"/>
      <c r="AZ29" s="1135" t="s">
        <v>621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402</v>
      </c>
      <c r="C30" s="1131"/>
      <c r="D30" s="1131"/>
      <c r="E30" s="1131"/>
      <c r="F30" s="1131"/>
      <c r="G30" s="1131"/>
      <c r="H30" s="1131"/>
      <c r="I30" s="1131"/>
      <c r="J30" s="1131"/>
      <c r="K30" s="1131"/>
      <c r="L30" s="1131"/>
      <c r="M30" s="1131"/>
      <c r="N30" s="1131"/>
      <c r="O30" s="1131"/>
      <c r="P30" s="1132"/>
      <c r="Q30" s="1136">
        <v>1920</v>
      </c>
      <c r="R30" s="1137"/>
      <c r="S30" s="1137"/>
      <c r="T30" s="1137"/>
      <c r="U30" s="1137"/>
      <c r="V30" s="1137">
        <v>1898</v>
      </c>
      <c r="W30" s="1137"/>
      <c r="X30" s="1137"/>
      <c r="Y30" s="1137"/>
      <c r="Z30" s="1137"/>
      <c r="AA30" s="1137">
        <v>22</v>
      </c>
      <c r="AB30" s="1137"/>
      <c r="AC30" s="1137"/>
      <c r="AD30" s="1137"/>
      <c r="AE30" s="1138"/>
      <c r="AF30" s="1112">
        <v>22</v>
      </c>
      <c r="AG30" s="1113"/>
      <c r="AH30" s="1113"/>
      <c r="AI30" s="1113"/>
      <c r="AJ30" s="1114"/>
      <c r="AK30" s="1073">
        <v>273</v>
      </c>
      <c r="AL30" s="1064"/>
      <c r="AM30" s="1064"/>
      <c r="AN30" s="1064"/>
      <c r="AO30" s="1064"/>
      <c r="AP30" s="1064" t="s">
        <v>622</v>
      </c>
      <c r="AQ30" s="1064"/>
      <c r="AR30" s="1064"/>
      <c r="AS30" s="1064"/>
      <c r="AT30" s="1064"/>
      <c r="AU30" s="1064" t="s">
        <v>622</v>
      </c>
      <c r="AV30" s="1064"/>
      <c r="AW30" s="1064"/>
      <c r="AX30" s="1064"/>
      <c r="AY30" s="1064"/>
      <c r="AZ30" s="1135" t="s">
        <v>621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403</v>
      </c>
      <c r="C31" s="1131"/>
      <c r="D31" s="1131"/>
      <c r="E31" s="1131"/>
      <c r="F31" s="1131"/>
      <c r="G31" s="1131"/>
      <c r="H31" s="1131"/>
      <c r="I31" s="1131"/>
      <c r="J31" s="1131"/>
      <c r="K31" s="1131"/>
      <c r="L31" s="1131"/>
      <c r="M31" s="1131"/>
      <c r="N31" s="1131"/>
      <c r="O31" s="1131"/>
      <c r="P31" s="1132"/>
      <c r="Q31" s="1136">
        <v>21</v>
      </c>
      <c r="R31" s="1137"/>
      <c r="S31" s="1137"/>
      <c r="T31" s="1137"/>
      <c r="U31" s="1137"/>
      <c r="V31" s="1137">
        <v>21</v>
      </c>
      <c r="W31" s="1137"/>
      <c r="X31" s="1137"/>
      <c r="Y31" s="1137"/>
      <c r="Z31" s="1137"/>
      <c r="AA31" s="1137">
        <v>0</v>
      </c>
      <c r="AB31" s="1137"/>
      <c r="AC31" s="1137"/>
      <c r="AD31" s="1137"/>
      <c r="AE31" s="1138"/>
      <c r="AF31" s="1112">
        <v>0</v>
      </c>
      <c r="AG31" s="1113"/>
      <c r="AH31" s="1113"/>
      <c r="AI31" s="1113"/>
      <c r="AJ31" s="1114"/>
      <c r="AK31" s="1073">
        <v>16</v>
      </c>
      <c r="AL31" s="1064"/>
      <c r="AM31" s="1064"/>
      <c r="AN31" s="1064"/>
      <c r="AO31" s="1064"/>
      <c r="AP31" s="1064">
        <v>182</v>
      </c>
      <c r="AQ31" s="1064"/>
      <c r="AR31" s="1064"/>
      <c r="AS31" s="1064"/>
      <c r="AT31" s="1064"/>
      <c r="AU31" s="1064" t="s">
        <v>622</v>
      </c>
      <c r="AV31" s="1064"/>
      <c r="AW31" s="1064"/>
      <c r="AX31" s="1064"/>
      <c r="AY31" s="1064"/>
      <c r="AZ31" s="1135" t="s">
        <v>621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404</v>
      </c>
      <c r="C32" s="1131"/>
      <c r="D32" s="1131"/>
      <c r="E32" s="1131"/>
      <c r="F32" s="1131"/>
      <c r="G32" s="1131"/>
      <c r="H32" s="1131"/>
      <c r="I32" s="1131"/>
      <c r="J32" s="1131"/>
      <c r="K32" s="1131"/>
      <c r="L32" s="1131"/>
      <c r="M32" s="1131"/>
      <c r="N32" s="1131"/>
      <c r="O32" s="1131"/>
      <c r="P32" s="1132"/>
      <c r="Q32" s="1136">
        <v>201</v>
      </c>
      <c r="R32" s="1137"/>
      <c r="S32" s="1137"/>
      <c r="T32" s="1137"/>
      <c r="U32" s="1137"/>
      <c r="V32" s="1137">
        <v>201</v>
      </c>
      <c r="W32" s="1137"/>
      <c r="X32" s="1137"/>
      <c r="Y32" s="1137"/>
      <c r="Z32" s="1137"/>
      <c r="AA32" s="1137">
        <v>0</v>
      </c>
      <c r="AB32" s="1137"/>
      <c r="AC32" s="1137"/>
      <c r="AD32" s="1137"/>
      <c r="AE32" s="1138"/>
      <c r="AF32" s="1112">
        <v>0</v>
      </c>
      <c r="AG32" s="1113"/>
      <c r="AH32" s="1113"/>
      <c r="AI32" s="1113"/>
      <c r="AJ32" s="1114"/>
      <c r="AK32" s="1073">
        <v>40</v>
      </c>
      <c r="AL32" s="1064"/>
      <c r="AM32" s="1064"/>
      <c r="AN32" s="1064"/>
      <c r="AO32" s="1064"/>
      <c r="AP32" s="1064" t="s">
        <v>622</v>
      </c>
      <c r="AQ32" s="1064"/>
      <c r="AR32" s="1064"/>
      <c r="AS32" s="1064"/>
      <c r="AT32" s="1064"/>
      <c r="AU32" s="1064" t="s">
        <v>622</v>
      </c>
      <c r="AV32" s="1064"/>
      <c r="AW32" s="1064"/>
      <c r="AX32" s="1064"/>
      <c r="AY32" s="1064"/>
      <c r="AZ32" s="1135" t="s">
        <v>621</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405</v>
      </c>
      <c r="C33" s="1131"/>
      <c r="D33" s="1131"/>
      <c r="E33" s="1131"/>
      <c r="F33" s="1131"/>
      <c r="G33" s="1131"/>
      <c r="H33" s="1131"/>
      <c r="I33" s="1131"/>
      <c r="J33" s="1131"/>
      <c r="K33" s="1131"/>
      <c r="L33" s="1131"/>
      <c r="M33" s="1131"/>
      <c r="N33" s="1131"/>
      <c r="O33" s="1131"/>
      <c r="P33" s="1132"/>
      <c r="Q33" s="1136">
        <v>164</v>
      </c>
      <c r="R33" s="1137"/>
      <c r="S33" s="1137"/>
      <c r="T33" s="1137"/>
      <c r="U33" s="1137"/>
      <c r="V33" s="1137">
        <v>161</v>
      </c>
      <c r="W33" s="1137"/>
      <c r="X33" s="1137"/>
      <c r="Y33" s="1137"/>
      <c r="Z33" s="1137"/>
      <c r="AA33" s="1137">
        <v>3</v>
      </c>
      <c r="AB33" s="1137"/>
      <c r="AC33" s="1137"/>
      <c r="AD33" s="1137"/>
      <c r="AE33" s="1138"/>
      <c r="AF33" s="1112">
        <v>762</v>
      </c>
      <c r="AG33" s="1113"/>
      <c r="AH33" s="1113"/>
      <c r="AI33" s="1113"/>
      <c r="AJ33" s="1114"/>
      <c r="AK33" s="1073">
        <v>10</v>
      </c>
      <c r="AL33" s="1064"/>
      <c r="AM33" s="1064"/>
      <c r="AN33" s="1064"/>
      <c r="AO33" s="1064"/>
      <c r="AP33" s="1064">
        <v>895</v>
      </c>
      <c r="AQ33" s="1064"/>
      <c r="AR33" s="1064"/>
      <c r="AS33" s="1064"/>
      <c r="AT33" s="1064"/>
      <c r="AU33" s="1064">
        <v>58</v>
      </c>
      <c r="AV33" s="1064"/>
      <c r="AW33" s="1064"/>
      <c r="AX33" s="1064"/>
      <c r="AY33" s="1064"/>
      <c r="AZ33" s="1135" t="s">
        <v>621</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407</v>
      </c>
      <c r="C34" s="1131"/>
      <c r="D34" s="1131"/>
      <c r="E34" s="1131"/>
      <c r="F34" s="1131"/>
      <c r="G34" s="1131"/>
      <c r="H34" s="1131"/>
      <c r="I34" s="1131"/>
      <c r="J34" s="1131"/>
      <c r="K34" s="1131"/>
      <c r="L34" s="1131"/>
      <c r="M34" s="1131"/>
      <c r="N34" s="1131"/>
      <c r="O34" s="1131"/>
      <c r="P34" s="1132"/>
      <c r="Q34" s="1136">
        <v>25</v>
      </c>
      <c r="R34" s="1137"/>
      <c r="S34" s="1137"/>
      <c r="T34" s="1137"/>
      <c r="U34" s="1137"/>
      <c r="V34" s="1137">
        <v>34</v>
      </c>
      <c r="W34" s="1137"/>
      <c r="X34" s="1137"/>
      <c r="Y34" s="1137"/>
      <c r="Z34" s="1137"/>
      <c r="AA34" s="1137">
        <v>-9</v>
      </c>
      <c r="AB34" s="1137"/>
      <c r="AC34" s="1137"/>
      <c r="AD34" s="1137"/>
      <c r="AE34" s="1138"/>
      <c r="AF34" s="1112">
        <v>244</v>
      </c>
      <c r="AG34" s="1113"/>
      <c r="AH34" s="1113"/>
      <c r="AI34" s="1113"/>
      <c r="AJ34" s="1114"/>
      <c r="AK34" s="1073" t="s">
        <v>625</v>
      </c>
      <c r="AL34" s="1064"/>
      <c r="AM34" s="1064"/>
      <c r="AN34" s="1064"/>
      <c r="AO34" s="1064"/>
      <c r="AP34" s="1064" t="s">
        <v>624</v>
      </c>
      <c r="AQ34" s="1064"/>
      <c r="AR34" s="1064"/>
      <c r="AS34" s="1064"/>
      <c r="AT34" s="1064"/>
      <c r="AU34" s="1064" t="s">
        <v>624</v>
      </c>
      <c r="AV34" s="1064"/>
      <c r="AW34" s="1064"/>
      <c r="AX34" s="1064"/>
      <c r="AY34" s="1064"/>
      <c r="AZ34" s="1135" t="s">
        <v>621</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409</v>
      </c>
      <c r="C35" s="1131"/>
      <c r="D35" s="1131"/>
      <c r="E35" s="1131"/>
      <c r="F35" s="1131"/>
      <c r="G35" s="1131"/>
      <c r="H35" s="1131"/>
      <c r="I35" s="1131"/>
      <c r="J35" s="1131"/>
      <c r="K35" s="1131"/>
      <c r="L35" s="1131"/>
      <c r="M35" s="1131"/>
      <c r="N35" s="1131"/>
      <c r="O35" s="1131"/>
      <c r="P35" s="1132"/>
      <c r="Q35" s="1136">
        <v>508</v>
      </c>
      <c r="R35" s="1137"/>
      <c r="S35" s="1137"/>
      <c r="T35" s="1137"/>
      <c r="U35" s="1137"/>
      <c r="V35" s="1137">
        <v>500</v>
      </c>
      <c r="W35" s="1137"/>
      <c r="X35" s="1137"/>
      <c r="Y35" s="1137"/>
      <c r="Z35" s="1137"/>
      <c r="AA35" s="1137">
        <v>8</v>
      </c>
      <c r="AB35" s="1137"/>
      <c r="AC35" s="1137"/>
      <c r="AD35" s="1137"/>
      <c r="AE35" s="1138"/>
      <c r="AF35" s="1112">
        <v>20</v>
      </c>
      <c r="AG35" s="1113"/>
      <c r="AH35" s="1113"/>
      <c r="AI35" s="1113"/>
      <c r="AJ35" s="1114"/>
      <c r="AK35" s="1073">
        <v>168</v>
      </c>
      <c r="AL35" s="1064"/>
      <c r="AM35" s="1064"/>
      <c r="AN35" s="1064"/>
      <c r="AO35" s="1064"/>
      <c r="AP35" s="1064">
        <v>556</v>
      </c>
      <c r="AQ35" s="1064"/>
      <c r="AR35" s="1064"/>
      <c r="AS35" s="1064"/>
      <c r="AT35" s="1064"/>
      <c r="AU35" s="1064">
        <v>149</v>
      </c>
      <c r="AV35" s="1064"/>
      <c r="AW35" s="1064"/>
      <c r="AX35" s="1064"/>
      <c r="AY35" s="1064"/>
      <c r="AZ35" s="1135" t="s">
        <v>621</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411</v>
      </c>
      <c r="C36" s="1131"/>
      <c r="D36" s="1131"/>
      <c r="E36" s="1131"/>
      <c r="F36" s="1131"/>
      <c r="G36" s="1131"/>
      <c r="H36" s="1131"/>
      <c r="I36" s="1131"/>
      <c r="J36" s="1131"/>
      <c r="K36" s="1131"/>
      <c r="L36" s="1131"/>
      <c r="M36" s="1131"/>
      <c r="N36" s="1131"/>
      <c r="O36" s="1131"/>
      <c r="P36" s="1132"/>
      <c r="Q36" s="1136">
        <v>195</v>
      </c>
      <c r="R36" s="1137"/>
      <c r="S36" s="1137"/>
      <c r="T36" s="1137"/>
      <c r="U36" s="1137"/>
      <c r="V36" s="1137">
        <v>172</v>
      </c>
      <c r="W36" s="1137"/>
      <c r="X36" s="1137"/>
      <c r="Y36" s="1137"/>
      <c r="Z36" s="1137"/>
      <c r="AA36" s="1137">
        <v>23</v>
      </c>
      <c r="AB36" s="1137"/>
      <c r="AC36" s="1137"/>
      <c r="AD36" s="1137"/>
      <c r="AE36" s="1138"/>
      <c r="AF36" s="1112">
        <v>23</v>
      </c>
      <c r="AG36" s="1113"/>
      <c r="AH36" s="1113"/>
      <c r="AI36" s="1113"/>
      <c r="AJ36" s="1114"/>
      <c r="AK36" s="1073">
        <v>8</v>
      </c>
      <c r="AL36" s="1064"/>
      <c r="AM36" s="1064"/>
      <c r="AN36" s="1064"/>
      <c r="AO36" s="1064"/>
      <c r="AP36" s="1064">
        <v>280</v>
      </c>
      <c r="AQ36" s="1064"/>
      <c r="AR36" s="1064"/>
      <c r="AS36" s="1064"/>
      <c r="AT36" s="1064"/>
      <c r="AU36" s="1064">
        <v>61</v>
      </c>
      <c r="AV36" s="1064"/>
      <c r="AW36" s="1064"/>
      <c r="AX36" s="1064"/>
      <c r="AY36" s="1064"/>
      <c r="AZ36" s="1135" t="s">
        <v>621</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413</v>
      </c>
      <c r="C37" s="1131"/>
      <c r="D37" s="1131"/>
      <c r="E37" s="1131"/>
      <c r="F37" s="1131"/>
      <c r="G37" s="1131"/>
      <c r="H37" s="1131"/>
      <c r="I37" s="1131"/>
      <c r="J37" s="1131"/>
      <c r="K37" s="1131"/>
      <c r="L37" s="1131"/>
      <c r="M37" s="1131"/>
      <c r="N37" s="1131"/>
      <c r="O37" s="1131"/>
      <c r="P37" s="1132"/>
      <c r="Q37" s="1136">
        <v>400</v>
      </c>
      <c r="R37" s="1137"/>
      <c r="S37" s="1137"/>
      <c r="T37" s="1137"/>
      <c r="U37" s="1137"/>
      <c r="V37" s="1137">
        <v>400</v>
      </c>
      <c r="W37" s="1137"/>
      <c r="X37" s="1137"/>
      <c r="Y37" s="1137"/>
      <c r="Z37" s="1137"/>
      <c r="AA37" s="1137">
        <v>0</v>
      </c>
      <c r="AB37" s="1137"/>
      <c r="AC37" s="1137"/>
      <c r="AD37" s="1137"/>
      <c r="AE37" s="1138"/>
      <c r="AF37" s="1112">
        <v>0</v>
      </c>
      <c r="AG37" s="1113"/>
      <c r="AH37" s="1113"/>
      <c r="AI37" s="1113"/>
      <c r="AJ37" s="1114"/>
      <c r="AK37" s="1073">
        <v>246</v>
      </c>
      <c r="AL37" s="1064"/>
      <c r="AM37" s="1064"/>
      <c r="AN37" s="1064"/>
      <c r="AO37" s="1064"/>
      <c r="AP37" s="1064">
        <v>1043</v>
      </c>
      <c r="AQ37" s="1064"/>
      <c r="AR37" s="1064"/>
      <c r="AS37" s="1064"/>
      <c r="AT37" s="1064"/>
      <c r="AU37" s="1064">
        <v>686</v>
      </c>
      <c r="AV37" s="1064"/>
      <c r="AW37" s="1064"/>
      <c r="AX37" s="1064"/>
      <c r="AY37" s="1064"/>
      <c r="AZ37" s="1135" t="s">
        <v>621</v>
      </c>
      <c r="BA37" s="1135"/>
      <c r="BB37" s="1135"/>
      <c r="BC37" s="1135"/>
      <c r="BD37" s="1135"/>
      <c r="BE37" s="1125" t="s">
        <v>414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415</v>
      </c>
      <c r="C38" s="1131"/>
      <c r="D38" s="1131"/>
      <c r="E38" s="1131"/>
      <c r="F38" s="1131"/>
      <c r="G38" s="1131"/>
      <c r="H38" s="1131"/>
      <c r="I38" s="1131"/>
      <c r="J38" s="1131"/>
      <c r="K38" s="1131"/>
      <c r="L38" s="1131"/>
      <c r="M38" s="1131"/>
      <c r="N38" s="1131"/>
      <c r="O38" s="1131"/>
      <c r="P38" s="1132"/>
      <c r="Q38" s="1136">
        <v>36</v>
      </c>
      <c r="R38" s="1137"/>
      <c r="S38" s="1137"/>
      <c r="T38" s="1137"/>
      <c r="U38" s="1137"/>
      <c r="V38" s="1137">
        <v>35</v>
      </c>
      <c r="W38" s="1137"/>
      <c r="X38" s="1137"/>
      <c r="Y38" s="1137"/>
      <c r="Z38" s="1137"/>
      <c r="AA38" s="1137">
        <v>1</v>
      </c>
      <c r="AB38" s="1137"/>
      <c r="AC38" s="1137"/>
      <c r="AD38" s="1137"/>
      <c r="AE38" s="1138"/>
      <c r="AF38" s="1112">
        <v>1</v>
      </c>
      <c r="AG38" s="1113"/>
      <c r="AH38" s="1113"/>
      <c r="AI38" s="1113"/>
      <c r="AJ38" s="1114"/>
      <c r="AK38" s="1073">
        <v>18</v>
      </c>
      <c r="AL38" s="1064"/>
      <c r="AM38" s="1064"/>
      <c r="AN38" s="1064"/>
      <c r="AO38" s="1064"/>
      <c r="AP38" s="1064">
        <v>57</v>
      </c>
      <c r="AQ38" s="1064"/>
      <c r="AR38" s="1064"/>
      <c r="AS38" s="1064"/>
      <c r="AT38" s="1064"/>
      <c r="AU38" s="1064">
        <v>35</v>
      </c>
      <c r="AV38" s="1064"/>
      <c r="AW38" s="1064"/>
      <c r="AX38" s="1064"/>
      <c r="AY38" s="1064"/>
      <c r="AZ38" s="1135" t="s">
        <v>621</v>
      </c>
      <c r="BA38" s="1135"/>
      <c r="BB38" s="1135"/>
      <c r="BC38" s="1135"/>
      <c r="BD38" s="1135"/>
      <c r="BE38" s="1125" t="s">
        <v>414</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t="s">
        <v>416</v>
      </c>
      <c r="C39" s="1131"/>
      <c r="D39" s="1131"/>
      <c r="E39" s="1131"/>
      <c r="F39" s="1131"/>
      <c r="G39" s="1131"/>
      <c r="H39" s="1131"/>
      <c r="I39" s="1131"/>
      <c r="J39" s="1131"/>
      <c r="K39" s="1131"/>
      <c r="L39" s="1131"/>
      <c r="M39" s="1131"/>
      <c r="N39" s="1131"/>
      <c r="O39" s="1131"/>
      <c r="P39" s="1132"/>
      <c r="Q39" s="1136">
        <v>546</v>
      </c>
      <c r="R39" s="1137"/>
      <c r="S39" s="1137"/>
      <c r="T39" s="1137"/>
      <c r="U39" s="1137"/>
      <c r="V39" s="1137">
        <v>545</v>
      </c>
      <c r="W39" s="1137"/>
      <c r="X39" s="1137"/>
      <c r="Y39" s="1137"/>
      <c r="Z39" s="1137"/>
      <c r="AA39" s="1137">
        <v>1</v>
      </c>
      <c r="AB39" s="1137"/>
      <c r="AC39" s="1137"/>
      <c r="AD39" s="1137"/>
      <c r="AE39" s="1138"/>
      <c r="AF39" s="1112">
        <v>1</v>
      </c>
      <c r="AG39" s="1113"/>
      <c r="AH39" s="1113"/>
      <c r="AI39" s="1113"/>
      <c r="AJ39" s="1114"/>
      <c r="AK39" s="1073">
        <v>396</v>
      </c>
      <c r="AL39" s="1064"/>
      <c r="AM39" s="1064"/>
      <c r="AN39" s="1064"/>
      <c r="AO39" s="1064"/>
      <c r="AP39" s="1064">
        <v>2882</v>
      </c>
      <c r="AQ39" s="1064"/>
      <c r="AR39" s="1064"/>
      <c r="AS39" s="1064"/>
      <c r="AT39" s="1064"/>
      <c r="AU39" s="1064">
        <v>2182</v>
      </c>
      <c r="AV39" s="1064"/>
      <c r="AW39" s="1064"/>
      <c r="AX39" s="1064"/>
      <c r="AY39" s="1064"/>
      <c r="AZ39" s="1135" t="s">
        <v>621</v>
      </c>
      <c r="BA39" s="1135"/>
      <c r="BB39" s="1135"/>
      <c r="BC39" s="1135"/>
      <c r="BD39" s="1135"/>
      <c r="BE39" s="1125" t="s">
        <v>412</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t="s">
        <v>417</v>
      </c>
      <c r="C40" s="1131"/>
      <c r="D40" s="1131"/>
      <c r="E40" s="1131"/>
      <c r="F40" s="1131"/>
      <c r="G40" s="1131"/>
      <c r="H40" s="1131"/>
      <c r="I40" s="1131"/>
      <c r="J40" s="1131"/>
      <c r="K40" s="1131"/>
      <c r="L40" s="1131"/>
      <c r="M40" s="1131"/>
      <c r="N40" s="1131"/>
      <c r="O40" s="1131"/>
      <c r="P40" s="1132"/>
      <c r="Q40" s="1136">
        <v>70</v>
      </c>
      <c r="R40" s="1137"/>
      <c r="S40" s="1137"/>
      <c r="T40" s="1137"/>
      <c r="U40" s="1137"/>
      <c r="V40" s="1137">
        <v>64</v>
      </c>
      <c r="W40" s="1137"/>
      <c r="X40" s="1137"/>
      <c r="Y40" s="1137"/>
      <c r="Z40" s="1137"/>
      <c r="AA40" s="1137">
        <v>6</v>
      </c>
      <c r="AB40" s="1137"/>
      <c r="AC40" s="1137"/>
      <c r="AD40" s="1137"/>
      <c r="AE40" s="1138"/>
      <c r="AF40" s="1112">
        <v>22</v>
      </c>
      <c r="AG40" s="1113"/>
      <c r="AH40" s="1113"/>
      <c r="AI40" s="1113"/>
      <c r="AJ40" s="1114"/>
      <c r="AK40" s="1073">
        <v>51</v>
      </c>
      <c r="AL40" s="1064"/>
      <c r="AM40" s="1064"/>
      <c r="AN40" s="1064"/>
      <c r="AO40" s="1064"/>
      <c r="AP40" s="1064" t="s">
        <v>623</v>
      </c>
      <c r="AQ40" s="1064"/>
      <c r="AR40" s="1064"/>
      <c r="AS40" s="1064"/>
      <c r="AT40" s="1064"/>
      <c r="AU40" s="1064" t="s">
        <v>623</v>
      </c>
      <c r="AV40" s="1064"/>
      <c r="AW40" s="1064"/>
      <c r="AX40" s="1064"/>
      <c r="AY40" s="1064"/>
      <c r="AZ40" s="1135" t="s">
        <v>621</v>
      </c>
      <c r="BA40" s="1135"/>
      <c r="BB40" s="1135"/>
      <c r="BC40" s="1135"/>
      <c r="BD40" s="1135"/>
      <c r="BE40" s="1125" t="s">
        <v>418</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387</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f>AF28+AF29+AF30+AF31+AF32+AF33+AF34+AF35+AF36+AF37+AF38+AF39+AF40</f>
        <v>1109</v>
      </c>
      <c r="AG63" s="1052"/>
      <c r="AH63" s="1052"/>
      <c r="AI63" s="1052"/>
      <c r="AJ63" s="1123"/>
      <c r="AK63" s="1124"/>
      <c r="AL63" s="1056"/>
      <c r="AM63" s="1056"/>
      <c r="AN63" s="1056"/>
      <c r="AO63" s="1056"/>
      <c r="AP63" s="1052">
        <f>AP31+AP33+AP35+AP36+AP37+AP38+AP39</f>
        <v>5895</v>
      </c>
      <c r="AQ63" s="1052"/>
      <c r="AR63" s="1052"/>
      <c r="AS63" s="1052"/>
      <c r="AT63" s="1052"/>
      <c r="AU63" s="1052">
        <f>AU33+AU35+AU36+AU37+AU38+AU39</f>
        <v>3171</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605</v>
      </c>
      <c r="C68" s="1079"/>
      <c r="D68" s="1079"/>
      <c r="E68" s="1079"/>
      <c r="F68" s="1079"/>
      <c r="G68" s="1079"/>
      <c r="H68" s="1079"/>
      <c r="I68" s="1079"/>
      <c r="J68" s="1079"/>
      <c r="K68" s="1079"/>
      <c r="L68" s="1079"/>
      <c r="M68" s="1079"/>
      <c r="N68" s="1079"/>
      <c r="O68" s="1079"/>
      <c r="P68" s="1080"/>
      <c r="Q68" s="1081">
        <v>9670</v>
      </c>
      <c r="R68" s="1075"/>
      <c r="S68" s="1075"/>
      <c r="T68" s="1075"/>
      <c r="U68" s="1075"/>
      <c r="V68" s="1075">
        <v>9715</v>
      </c>
      <c r="W68" s="1075"/>
      <c r="X68" s="1075"/>
      <c r="Y68" s="1075"/>
      <c r="Z68" s="1075"/>
      <c r="AA68" s="1075">
        <v>-45</v>
      </c>
      <c r="AB68" s="1075"/>
      <c r="AC68" s="1075"/>
      <c r="AD68" s="1075"/>
      <c r="AE68" s="1075"/>
      <c r="AF68" s="1075">
        <v>-485</v>
      </c>
      <c r="AG68" s="1075"/>
      <c r="AH68" s="1075"/>
      <c r="AI68" s="1075"/>
      <c r="AJ68" s="1075"/>
      <c r="AK68" s="1075" t="s">
        <v>630</v>
      </c>
      <c r="AL68" s="1075"/>
      <c r="AM68" s="1075"/>
      <c r="AN68" s="1075"/>
      <c r="AO68" s="1075"/>
      <c r="AP68" s="1075">
        <v>8266</v>
      </c>
      <c r="AQ68" s="1075"/>
      <c r="AR68" s="1075"/>
      <c r="AS68" s="1075"/>
      <c r="AT68" s="1075"/>
      <c r="AU68" s="1075">
        <v>1038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606</v>
      </c>
      <c r="C69" s="1068"/>
      <c r="D69" s="1068"/>
      <c r="E69" s="1068"/>
      <c r="F69" s="1068"/>
      <c r="G69" s="1068"/>
      <c r="H69" s="1068"/>
      <c r="I69" s="1068"/>
      <c r="J69" s="1068"/>
      <c r="K69" s="1068"/>
      <c r="L69" s="1068"/>
      <c r="M69" s="1068"/>
      <c r="N69" s="1068"/>
      <c r="O69" s="1068"/>
      <c r="P69" s="1069"/>
      <c r="Q69" s="1070">
        <v>1453</v>
      </c>
      <c r="R69" s="1064"/>
      <c r="S69" s="1064"/>
      <c r="T69" s="1064"/>
      <c r="U69" s="1064"/>
      <c r="V69" s="1064">
        <v>1427</v>
      </c>
      <c r="W69" s="1064"/>
      <c r="X69" s="1064"/>
      <c r="Y69" s="1064"/>
      <c r="Z69" s="1064"/>
      <c r="AA69" s="1064">
        <v>26</v>
      </c>
      <c r="AB69" s="1064"/>
      <c r="AC69" s="1064"/>
      <c r="AD69" s="1064"/>
      <c r="AE69" s="1064"/>
      <c r="AF69" s="1064">
        <v>26</v>
      </c>
      <c r="AG69" s="1064"/>
      <c r="AH69" s="1064"/>
      <c r="AI69" s="1064"/>
      <c r="AJ69" s="1064"/>
      <c r="AK69" s="1064">
        <v>20</v>
      </c>
      <c r="AL69" s="1064"/>
      <c r="AM69" s="1064"/>
      <c r="AN69" s="1064"/>
      <c r="AO69" s="1064"/>
      <c r="AP69" s="1064">
        <v>531</v>
      </c>
      <c r="AQ69" s="1064"/>
      <c r="AR69" s="1064"/>
      <c r="AS69" s="1064"/>
      <c r="AT69" s="1064"/>
      <c r="AU69" s="1064">
        <v>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607</v>
      </c>
      <c r="C70" s="1068"/>
      <c r="D70" s="1068"/>
      <c r="E70" s="1068"/>
      <c r="F70" s="1068"/>
      <c r="G70" s="1068"/>
      <c r="H70" s="1068"/>
      <c r="I70" s="1068"/>
      <c r="J70" s="1068"/>
      <c r="K70" s="1068"/>
      <c r="L70" s="1068"/>
      <c r="M70" s="1068"/>
      <c r="N70" s="1068"/>
      <c r="O70" s="1068"/>
      <c r="P70" s="1069"/>
      <c r="Q70" s="1070">
        <v>1619</v>
      </c>
      <c r="R70" s="1064"/>
      <c r="S70" s="1064"/>
      <c r="T70" s="1064"/>
      <c r="U70" s="1064"/>
      <c r="V70" s="1064">
        <v>1607</v>
      </c>
      <c r="W70" s="1064"/>
      <c r="X70" s="1064"/>
      <c r="Y70" s="1064"/>
      <c r="Z70" s="1064"/>
      <c r="AA70" s="1064">
        <v>12</v>
      </c>
      <c r="AB70" s="1064"/>
      <c r="AC70" s="1064"/>
      <c r="AD70" s="1064"/>
      <c r="AE70" s="1064"/>
      <c r="AF70" s="1064">
        <v>12</v>
      </c>
      <c r="AG70" s="1064"/>
      <c r="AH70" s="1064"/>
      <c r="AI70" s="1064"/>
      <c r="AJ70" s="1064"/>
      <c r="AK70" s="1064" t="s">
        <v>627</v>
      </c>
      <c r="AL70" s="1064"/>
      <c r="AM70" s="1064"/>
      <c r="AN70" s="1064"/>
      <c r="AO70" s="1064"/>
      <c r="AP70" s="1064">
        <v>745</v>
      </c>
      <c r="AQ70" s="1064"/>
      <c r="AR70" s="1064"/>
      <c r="AS70" s="1064"/>
      <c r="AT70" s="1064"/>
      <c r="AU70" s="1064">
        <v>114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608</v>
      </c>
      <c r="C71" s="1068"/>
      <c r="D71" s="1068"/>
      <c r="E71" s="1068"/>
      <c r="F71" s="1068"/>
      <c r="G71" s="1068"/>
      <c r="H71" s="1068"/>
      <c r="I71" s="1068"/>
      <c r="J71" s="1068"/>
      <c r="K71" s="1068"/>
      <c r="L71" s="1068"/>
      <c r="M71" s="1068"/>
      <c r="N71" s="1068"/>
      <c r="O71" s="1068"/>
      <c r="P71" s="1069"/>
      <c r="Q71" s="1070">
        <v>654</v>
      </c>
      <c r="R71" s="1064"/>
      <c r="S71" s="1064"/>
      <c r="T71" s="1064"/>
      <c r="U71" s="1064"/>
      <c r="V71" s="1064">
        <v>598</v>
      </c>
      <c r="W71" s="1064"/>
      <c r="X71" s="1064"/>
      <c r="Y71" s="1064"/>
      <c r="Z71" s="1064"/>
      <c r="AA71" s="1064">
        <v>56</v>
      </c>
      <c r="AB71" s="1064"/>
      <c r="AC71" s="1064"/>
      <c r="AD71" s="1064"/>
      <c r="AE71" s="1064"/>
      <c r="AF71" s="1064">
        <v>56</v>
      </c>
      <c r="AG71" s="1064"/>
      <c r="AH71" s="1064"/>
      <c r="AI71" s="1064"/>
      <c r="AJ71" s="1064"/>
      <c r="AK71" s="1064" t="s">
        <v>629</v>
      </c>
      <c r="AL71" s="1064"/>
      <c r="AM71" s="1064"/>
      <c r="AN71" s="1064"/>
      <c r="AO71" s="1064"/>
      <c r="AP71" s="1064">
        <v>771</v>
      </c>
      <c r="AQ71" s="1064"/>
      <c r="AR71" s="1064"/>
      <c r="AS71" s="1064"/>
      <c r="AT71" s="1064"/>
      <c r="AU71" s="1064">
        <v>289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609</v>
      </c>
      <c r="C72" s="1068"/>
      <c r="D72" s="1068"/>
      <c r="E72" s="1068"/>
      <c r="F72" s="1068"/>
      <c r="G72" s="1068"/>
      <c r="H72" s="1068"/>
      <c r="I72" s="1068"/>
      <c r="J72" s="1068"/>
      <c r="K72" s="1068"/>
      <c r="L72" s="1068"/>
      <c r="M72" s="1068"/>
      <c r="N72" s="1068"/>
      <c r="O72" s="1068"/>
      <c r="P72" s="1069"/>
      <c r="Q72" s="1070">
        <v>529</v>
      </c>
      <c r="R72" s="1064"/>
      <c r="S72" s="1064"/>
      <c r="T72" s="1064"/>
      <c r="U72" s="1064"/>
      <c r="V72" s="1064">
        <v>507</v>
      </c>
      <c r="W72" s="1064"/>
      <c r="X72" s="1064"/>
      <c r="Y72" s="1064"/>
      <c r="Z72" s="1064"/>
      <c r="AA72" s="1064">
        <v>22</v>
      </c>
      <c r="AB72" s="1064"/>
      <c r="AC72" s="1064"/>
      <c r="AD72" s="1064"/>
      <c r="AE72" s="1064"/>
      <c r="AF72" s="1064">
        <v>22</v>
      </c>
      <c r="AG72" s="1064"/>
      <c r="AH72" s="1064"/>
      <c r="AI72" s="1064"/>
      <c r="AJ72" s="1064"/>
      <c r="AK72" s="1064" t="s">
        <v>629</v>
      </c>
      <c r="AL72" s="1064"/>
      <c r="AM72" s="1064"/>
      <c r="AN72" s="1064"/>
      <c r="AO72" s="1064"/>
      <c r="AP72" s="1064" t="s">
        <v>627</v>
      </c>
      <c r="AQ72" s="1064"/>
      <c r="AR72" s="1064"/>
      <c r="AS72" s="1064"/>
      <c r="AT72" s="1064"/>
      <c r="AU72" s="1064" t="s">
        <v>627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610</v>
      </c>
      <c r="C73" s="1068"/>
      <c r="D73" s="1068"/>
      <c r="E73" s="1068"/>
      <c r="F73" s="1068"/>
      <c r="G73" s="1068"/>
      <c r="H73" s="1068"/>
      <c r="I73" s="1068"/>
      <c r="J73" s="1068"/>
      <c r="K73" s="1068"/>
      <c r="L73" s="1068"/>
      <c r="M73" s="1068"/>
      <c r="N73" s="1068"/>
      <c r="O73" s="1068"/>
      <c r="P73" s="1069"/>
      <c r="Q73" s="1070">
        <v>109616</v>
      </c>
      <c r="R73" s="1064"/>
      <c r="S73" s="1064"/>
      <c r="T73" s="1064"/>
      <c r="U73" s="1064"/>
      <c r="V73" s="1064">
        <v>107064</v>
      </c>
      <c r="W73" s="1064"/>
      <c r="X73" s="1064"/>
      <c r="Y73" s="1064"/>
      <c r="Z73" s="1064"/>
      <c r="AA73" s="1064">
        <v>2552</v>
      </c>
      <c r="AB73" s="1064"/>
      <c r="AC73" s="1064"/>
      <c r="AD73" s="1064"/>
      <c r="AE73" s="1064"/>
      <c r="AF73" s="1064">
        <v>2552</v>
      </c>
      <c r="AG73" s="1064"/>
      <c r="AH73" s="1064"/>
      <c r="AI73" s="1064"/>
      <c r="AJ73" s="1064"/>
      <c r="AK73" s="1064">
        <v>861</v>
      </c>
      <c r="AL73" s="1064"/>
      <c r="AM73" s="1064"/>
      <c r="AN73" s="1064"/>
      <c r="AO73" s="1064"/>
      <c r="AP73" s="1064" t="s">
        <v>627</v>
      </c>
      <c r="AQ73" s="1064"/>
      <c r="AR73" s="1064"/>
      <c r="AS73" s="1064"/>
      <c r="AT73" s="1064"/>
      <c r="AU73" s="1064" t="s">
        <v>627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611</v>
      </c>
      <c r="C74" s="1068"/>
      <c r="D74" s="1068"/>
      <c r="E74" s="1068"/>
      <c r="F74" s="1068"/>
      <c r="G74" s="1068"/>
      <c r="H74" s="1068"/>
      <c r="I74" s="1068"/>
      <c r="J74" s="1068"/>
      <c r="K74" s="1068"/>
      <c r="L74" s="1068"/>
      <c r="M74" s="1068"/>
      <c r="N74" s="1068"/>
      <c r="O74" s="1068"/>
      <c r="P74" s="1069"/>
      <c r="Q74" s="1070">
        <v>91</v>
      </c>
      <c r="R74" s="1064"/>
      <c r="S74" s="1064"/>
      <c r="T74" s="1064"/>
      <c r="U74" s="1064"/>
      <c r="V74" s="1064">
        <v>88</v>
      </c>
      <c r="W74" s="1064"/>
      <c r="X74" s="1064"/>
      <c r="Y74" s="1064"/>
      <c r="Z74" s="1064"/>
      <c r="AA74" s="1064">
        <v>3</v>
      </c>
      <c r="AB74" s="1064"/>
      <c r="AC74" s="1064"/>
      <c r="AD74" s="1064"/>
      <c r="AE74" s="1064"/>
      <c r="AF74" s="1064">
        <v>3</v>
      </c>
      <c r="AG74" s="1064"/>
      <c r="AH74" s="1064"/>
      <c r="AI74" s="1064"/>
      <c r="AJ74" s="1064"/>
      <c r="AK74" s="1064" t="s">
        <v>629</v>
      </c>
      <c r="AL74" s="1064"/>
      <c r="AM74" s="1064"/>
      <c r="AN74" s="1064"/>
      <c r="AO74" s="1064"/>
      <c r="AP74" s="1064" t="s">
        <v>627</v>
      </c>
      <c r="AQ74" s="1064"/>
      <c r="AR74" s="1064"/>
      <c r="AS74" s="1064"/>
      <c r="AT74" s="1064"/>
      <c r="AU74" s="1064" t="s">
        <v>627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612</v>
      </c>
      <c r="C75" s="1068"/>
      <c r="D75" s="1068"/>
      <c r="E75" s="1068"/>
      <c r="F75" s="1068"/>
      <c r="G75" s="1068"/>
      <c r="H75" s="1068"/>
      <c r="I75" s="1068"/>
      <c r="J75" s="1068"/>
      <c r="K75" s="1068"/>
      <c r="L75" s="1068"/>
      <c r="M75" s="1068"/>
      <c r="N75" s="1068"/>
      <c r="O75" s="1068"/>
      <c r="P75" s="1069"/>
      <c r="Q75" s="1071">
        <v>4311</v>
      </c>
      <c r="R75" s="1072"/>
      <c r="S75" s="1072"/>
      <c r="T75" s="1072"/>
      <c r="U75" s="1073"/>
      <c r="V75" s="1074">
        <v>3658</v>
      </c>
      <c r="W75" s="1072"/>
      <c r="X75" s="1072"/>
      <c r="Y75" s="1072"/>
      <c r="Z75" s="1073"/>
      <c r="AA75" s="1074">
        <v>653</v>
      </c>
      <c r="AB75" s="1072"/>
      <c r="AC75" s="1072"/>
      <c r="AD75" s="1072"/>
      <c r="AE75" s="1073"/>
      <c r="AF75" s="1074">
        <v>653</v>
      </c>
      <c r="AG75" s="1072"/>
      <c r="AH75" s="1072"/>
      <c r="AI75" s="1072"/>
      <c r="AJ75" s="1073"/>
      <c r="AK75" s="1074" t="s">
        <v>629</v>
      </c>
      <c r="AL75" s="1072"/>
      <c r="AM75" s="1072"/>
      <c r="AN75" s="1072"/>
      <c r="AO75" s="1073"/>
      <c r="AP75" s="1074" t="s">
        <v>627</v>
      </c>
      <c r="AQ75" s="1072"/>
      <c r="AR75" s="1072"/>
      <c r="AS75" s="1072"/>
      <c r="AT75" s="1073"/>
      <c r="AU75" s="1074" t="s">
        <v>627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613</v>
      </c>
      <c r="C76" s="1068"/>
      <c r="D76" s="1068"/>
      <c r="E76" s="1068"/>
      <c r="F76" s="1068"/>
      <c r="G76" s="1068"/>
      <c r="H76" s="1068"/>
      <c r="I76" s="1068"/>
      <c r="J76" s="1068"/>
      <c r="K76" s="1068"/>
      <c r="L76" s="1068"/>
      <c r="M76" s="1068"/>
      <c r="N76" s="1068"/>
      <c r="O76" s="1068"/>
      <c r="P76" s="1069"/>
      <c r="Q76" s="1071">
        <v>162</v>
      </c>
      <c r="R76" s="1072"/>
      <c r="S76" s="1072"/>
      <c r="T76" s="1072"/>
      <c r="U76" s="1073"/>
      <c r="V76" s="1074">
        <v>149</v>
      </c>
      <c r="W76" s="1072"/>
      <c r="X76" s="1072"/>
      <c r="Y76" s="1072"/>
      <c r="Z76" s="1073"/>
      <c r="AA76" s="1074">
        <v>13</v>
      </c>
      <c r="AB76" s="1072"/>
      <c r="AC76" s="1072"/>
      <c r="AD76" s="1072"/>
      <c r="AE76" s="1073"/>
      <c r="AF76" s="1074">
        <v>13</v>
      </c>
      <c r="AG76" s="1072"/>
      <c r="AH76" s="1072"/>
      <c r="AI76" s="1072"/>
      <c r="AJ76" s="1073"/>
      <c r="AK76" s="1074">
        <v>38</v>
      </c>
      <c r="AL76" s="1072"/>
      <c r="AM76" s="1072"/>
      <c r="AN76" s="1072"/>
      <c r="AO76" s="1073"/>
      <c r="AP76" s="1074" t="s">
        <v>627</v>
      </c>
      <c r="AQ76" s="1072"/>
      <c r="AR76" s="1072"/>
      <c r="AS76" s="1072"/>
      <c r="AT76" s="1073"/>
      <c r="AU76" s="1074" t="s">
        <v>627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614</v>
      </c>
      <c r="C77" s="1068"/>
      <c r="D77" s="1068"/>
      <c r="E77" s="1068"/>
      <c r="F77" s="1068"/>
      <c r="G77" s="1068"/>
      <c r="H77" s="1068"/>
      <c r="I77" s="1068"/>
      <c r="J77" s="1068"/>
      <c r="K77" s="1068"/>
      <c r="L77" s="1068"/>
      <c r="M77" s="1068"/>
      <c r="N77" s="1068"/>
      <c r="O77" s="1068"/>
      <c r="P77" s="1069"/>
      <c r="Q77" s="1071">
        <v>1031</v>
      </c>
      <c r="R77" s="1072"/>
      <c r="S77" s="1072"/>
      <c r="T77" s="1072"/>
      <c r="U77" s="1073"/>
      <c r="V77" s="1074">
        <v>1029</v>
      </c>
      <c r="W77" s="1072"/>
      <c r="X77" s="1072"/>
      <c r="Y77" s="1072"/>
      <c r="Z77" s="1073"/>
      <c r="AA77" s="1074">
        <v>2</v>
      </c>
      <c r="AB77" s="1072"/>
      <c r="AC77" s="1072"/>
      <c r="AD77" s="1072"/>
      <c r="AE77" s="1073"/>
      <c r="AF77" s="1074">
        <v>2</v>
      </c>
      <c r="AG77" s="1072"/>
      <c r="AH77" s="1072"/>
      <c r="AI77" s="1072"/>
      <c r="AJ77" s="1073"/>
      <c r="AK77" s="1074">
        <v>452</v>
      </c>
      <c r="AL77" s="1072"/>
      <c r="AM77" s="1072"/>
      <c r="AN77" s="1072"/>
      <c r="AO77" s="1073"/>
      <c r="AP77" s="1074" t="s">
        <v>627</v>
      </c>
      <c r="AQ77" s="1072"/>
      <c r="AR77" s="1072"/>
      <c r="AS77" s="1072"/>
      <c r="AT77" s="1073"/>
      <c r="AU77" s="1074" t="s">
        <v>627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615</v>
      </c>
      <c r="C78" s="1068"/>
      <c r="D78" s="1068"/>
      <c r="E78" s="1068"/>
      <c r="F78" s="1068"/>
      <c r="G78" s="1068"/>
      <c r="H78" s="1068"/>
      <c r="I78" s="1068"/>
      <c r="J78" s="1068"/>
      <c r="K78" s="1068"/>
      <c r="L78" s="1068"/>
      <c r="M78" s="1068"/>
      <c r="N78" s="1068"/>
      <c r="O78" s="1068"/>
      <c r="P78" s="1069"/>
      <c r="Q78" s="1070">
        <v>252</v>
      </c>
      <c r="R78" s="1064"/>
      <c r="S78" s="1064"/>
      <c r="T78" s="1064"/>
      <c r="U78" s="1064"/>
      <c r="V78" s="1064">
        <v>214</v>
      </c>
      <c r="W78" s="1064"/>
      <c r="X78" s="1064"/>
      <c r="Y78" s="1064"/>
      <c r="Z78" s="1064"/>
      <c r="AA78" s="1064">
        <v>38</v>
      </c>
      <c r="AB78" s="1064"/>
      <c r="AC78" s="1064"/>
      <c r="AD78" s="1064"/>
      <c r="AE78" s="1064"/>
      <c r="AF78" s="1064" t="s">
        <v>628</v>
      </c>
      <c r="AG78" s="1064"/>
      <c r="AH78" s="1064"/>
      <c r="AI78" s="1064"/>
      <c r="AJ78" s="1064"/>
      <c r="AK78" s="1064" t="s">
        <v>629</v>
      </c>
      <c r="AL78" s="1064"/>
      <c r="AM78" s="1064"/>
      <c r="AN78" s="1064"/>
      <c r="AO78" s="1064"/>
      <c r="AP78" s="1064">
        <v>7</v>
      </c>
      <c r="AQ78" s="1064"/>
      <c r="AR78" s="1064"/>
      <c r="AS78" s="1064"/>
      <c r="AT78" s="1064"/>
      <c r="AU78" s="1064">
        <v>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387</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AF68+AF69+AF70+AF71+AF72+AF73+AF74+AF75+AF76+AF77</f>
        <v>2854</v>
      </c>
      <c r="AG88" s="1052"/>
      <c r="AH88" s="1052"/>
      <c r="AI88" s="1052"/>
      <c r="AJ88" s="1052"/>
      <c r="AK88" s="1056"/>
      <c r="AL88" s="1056"/>
      <c r="AM88" s="1056"/>
      <c r="AN88" s="1056"/>
      <c r="AO88" s="1056"/>
      <c r="AP88" s="1052">
        <f>AP68+AP69+AP70+AP71+AP78</f>
        <v>10320</v>
      </c>
      <c r="AQ88" s="1052"/>
      <c r="AR88" s="1052"/>
      <c r="AS88" s="1052"/>
      <c r="AT88" s="1052"/>
      <c r="AU88" s="1052">
        <f>AU68+AU69+AU70+AU71+AU78</f>
        <v>1532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CR7+CR8+CR9+CR10</f>
        <v>92</v>
      </c>
      <c r="CS102" s="1044"/>
      <c r="CT102" s="1044"/>
      <c r="CU102" s="1044"/>
      <c r="CV102" s="1045"/>
      <c r="CW102" s="1043">
        <f>CW9</f>
        <v>1</v>
      </c>
      <c r="CX102" s="1044"/>
      <c r="CY102" s="1044"/>
      <c r="CZ102" s="1044"/>
      <c r="DA102" s="1045"/>
      <c r="DB102" s="1043"/>
      <c r="DC102" s="1044"/>
      <c r="DD102" s="1044"/>
      <c r="DE102" s="1044"/>
      <c r="DF102" s="1045"/>
      <c r="DG102" s="1043"/>
      <c r="DH102" s="1044"/>
      <c r="DI102" s="1044"/>
      <c r="DJ102" s="1044"/>
      <c r="DK102" s="1045"/>
      <c r="DL102" s="1043">
        <f>DL7</f>
        <v>54</v>
      </c>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303</v>
      </c>
      <c r="AG109" s="987"/>
      <c r="AH109" s="987"/>
      <c r="AI109" s="987"/>
      <c r="AJ109" s="988"/>
      <c r="AK109" s="989" t="s">
        <v>302</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303</v>
      </c>
      <c r="BW109" s="987"/>
      <c r="BX109" s="987"/>
      <c r="BY109" s="987"/>
      <c r="BZ109" s="988"/>
      <c r="CA109" s="989" t="s">
        <v>302</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303</v>
      </c>
      <c r="DM109" s="987"/>
      <c r="DN109" s="987"/>
      <c r="DO109" s="987"/>
      <c r="DP109" s="988"/>
      <c r="DQ109" s="989" t="s">
        <v>302</v>
      </c>
      <c r="DR109" s="987"/>
      <c r="DS109" s="987"/>
      <c r="DT109" s="987"/>
      <c r="DU109" s="988"/>
      <c r="DV109" s="989" t="s">
        <v>441</v>
      </c>
      <c r="DW109" s="987"/>
      <c r="DX109" s="987"/>
      <c r="DY109" s="987"/>
      <c r="DZ109" s="1018"/>
    </row>
    <row r="110" spans="1:131" s="247" customFormat="1" ht="26.25" customHeight="1" x14ac:dyDescent="0.2">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1303236</v>
      </c>
      <c r="AB110" s="980"/>
      <c r="AC110" s="980"/>
      <c r="AD110" s="980"/>
      <c r="AE110" s="981"/>
      <c r="AF110" s="982">
        <v>1252532</v>
      </c>
      <c r="AG110" s="980"/>
      <c r="AH110" s="980"/>
      <c r="AI110" s="980"/>
      <c r="AJ110" s="981"/>
      <c r="AK110" s="982">
        <v>1261590</v>
      </c>
      <c r="AL110" s="980"/>
      <c r="AM110" s="980"/>
      <c r="AN110" s="980"/>
      <c r="AO110" s="981"/>
      <c r="AP110" s="983">
        <v>26</v>
      </c>
      <c r="AQ110" s="984"/>
      <c r="AR110" s="984"/>
      <c r="AS110" s="984"/>
      <c r="AT110" s="985"/>
      <c r="AU110" s="1019" t="s">
        <v>72</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11992595</v>
      </c>
      <c r="BR110" s="927"/>
      <c r="BS110" s="927"/>
      <c r="BT110" s="927"/>
      <c r="BU110" s="927"/>
      <c r="BV110" s="927">
        <v>11429404</v>
      </c>
      <c r="BW110" s="927"/>
      <c r="BX110" s="927"/>
      <c r="BY110" s="927"/>
      <c r="BZ110" s="927"/>
      <c r="CA110" s="927">
        <v>10734615</v>
      </c>
      <c r="CB110" s="927"/>
      <c r="CC110" s="927"/>
      <c r="CD110" s="927"/>
      <c r="CE110" s="927"/>
      <c r="CF110" s="951">
        <v>221.1</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421</v>
      </c>
      <c r="DH110" s="927"/>
      <c r="DI110" s="927"/>
      <c r="DJ110" s="927"/>
      <c r="DK110" s="927"/>
      <c r="DL110" s="927" t="s">
        <v>421</v>
      </c>
      <c r="DM110" s="927"/>
      <c r="DN110" s="927"/>
      <c r="DO110" s="927"/>
      <c r="DP110" s="927"/>
      <c r="DQ110" s="927" t="s">
        <v>447</v>
      </c>
      <c r="DR110" s="927"/>
      <c r="DS110" s="927"/>
      <c r="DT110" s="927"/>
      <c r="DU110" s="927"/>
      <c r="DV110" s="928" t="s">
        <v>421</v>
      </c>
      <c r="DW110" s="928"/>
      <c r="DX110" s="928"/>
      <c r="DY110" s="928"/>
      <c r="DZ110" s="929"/>
    </row>
    <row r="111" spans="1:131" s="247" customFormat="1" ht="26.25" customHeight="1" x14ac:dyDescent="0.2">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449</v>
      </c>
      <c r="AB111" s="1008"/>
      <c r="AC111" s="1008"/>
      <c r="AD111" s="1008"/>
      <c r="AE111" s="1009"/>
      <c r="AF111" s="1010" t="s">
        <v>449</v>
      </c>
      <c r="AG111" s="1008"/>
      <c r="AH111" s="1008"/>
      <c r="AI111" s="1008"/>
      <c r="AJ111" s="1009"/>
      <c r="AK111" s="1010" t="s">
        <v>449</v>
      </c>
      <c r="AL111" s="1008"/>
      <c r="AM111" s="1008"/>
      <c r="AN111" s="1008"/>
      <c r="AO111" s="1009"/>
      <c r="AP111" s="1011" t="s">
        <v>449</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145000</v>
      </c>
      <c r="BR111" s="899"/>
      <c r="BS111" s="899"/>
      <c r="BT111" s="899"/>
      <c r="BU111" s="899"/>
      <c r="BV111" s="899">
        <v>70000</v>
      </c>
      <c r="BW111" s="899"/>
      <c r="BX111" s="899"/>
      <c r="BY111" s="899"/>
      <c r="BZ111" s="899"/>
      <c r="CA111" s="899">
        <v>35000</v>
      </c>
      <c r="CB111" s="899"/>
      <c r="CC111" s="899"/>
      <c r="CD111" s="899"/>
      <c r="CE111" s="899"/>
      <c r="CF111" s="960">
        <v>0.7</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452</v>
      </c>
      <c r="DH111" s="899"/>
      <c r="DI111" s="899"/>
      <c r="DJ111" s="899"/>
      <c r="DK111" s="899"/>
      <c r="DL111" s="899" t="s">
        <v>452</v>
      </c>
      <c r="DM111" s="899"/>
      <c r="DN111" s="899"/>
      <c r="DO111" s="899"/>
      <c r="DP111" s="899"/>
      <c r="DQ111" s="899" t="s">
        <v>453</v>
      </c>
      <c r="DR111" s="899"/>
      <c r="DS111" s="899"/>
      <c r="DT111" s="899"/>
      <c r="DU111" s="899"/>
      <c r="DV111" s="876" t="s">
        <v>452</v>
      </c>
      <c r="DW111" s="876"/>
      <c r="DX111" s="876"/>
      <c r="DY111" s="876"/>
      <c r="DZ111" s="877"/>
    </row>
    <row r="112" spans="1:131" s="247" customFormat="1" ht="26.25" customHeight="1" x14ac:dyDescent="0.2">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456</v>
      </c>
      <c r="AB112" s="862"/>
      <c r="AC112" s="862"/>
      <c r="AD112" s="862"/>
      <c r="AE112" s="863"/>
      <c r="AF112" s="864" t="s">
        <v>457</v>
      </c>
      <c r="AG112" s="862"/>
      <c r="AH112" s="862"/>
      <c r="AI112" s="862"/>
      <c r="AJ112" s="863"/>
      <c r="AK112" s="864" t="s">
        <v>458</v>
      </c>
      <c r="AL112" s="862"/>
      <c r="AM112" s="862"/>
      <c r="AN112" s="862"/>
      <c r="AO112" s="863"/>
      <c r="AP112" s="909" t="s">
        <v>452</v>
      </c>
      <c r="AQ112" s="910"/>
      <c r="AR112" s="910"/>
      <c r="AS112" s="910"/>
      <c r="AT112" s="911"/>
      <c r="AU112" s="1021"/>
      <c r="AV112" s="1022"/>
      <c r="AW112" s="1022"/>
      <c r="AX112" s="1022"/>
      <c r="AY112" s="1022"/>
      <c r="AZ112" s="897" t="s">
        <v>459</v>
      </c>
      <c r="BA112" s="832"/>
      <c r="BB112" s="832"/>
      <c r="BC112" s="832"/>
      <c r="BD112" s="832"/>
      <c r="BE112" s="832"/>
      <c r="BF112" s="832"/>
      <c r="BG112" s="832"/>
      <c r="BH112" s="832"/>
      <c r="BI112" s="832"/>
      <c r="BJ112" s="832"/>
      <c r="BK112" s="832"/>
      <c r="BL112" s="832"/>
      <c r="BM112" s="832"/>
      <c r="BN112" s="832"/>
      <c r="BO112" s="832"/>
      <c r="BP112" s="833"/>
      <c r="BQ112" s="898">
        <v>4262582</v>
      </c>
      <c r="BR112" s="899"/>
      <c r="BS112" s="899"/>
      <c r="BT112" s="899"/>
      <c r="BU112" s="899"/>
      <c r="BV112" s="899">
        <v>3855176</v>
      </c>
      <c r="BW112" s="899"/>
      <c r="BX112" s="899"/>
      <c r="BY112" s="899"/>
      <c r="BZ112" s="899"/>
      <c r="CA112" s="899">
        <v>3300761</v>
      </c>
      <c r="CB112" s="899"/>
      <c r="CC112" s="899"/>
      <c r="CD112" s="899"/>
      <c r="CE112" s="899"/>
      <c r="CF112" s="960">
        <v>68</v>
      </c>
      <c r="CG112" s="961"/>
      <c r="CH112" s="961"/>
      <c r="CI112" s="961"/>
      <c r="CJ112" s="961"/>
      <c r="CK112" s="1016"/>
      <c r="CL112" s="90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461</v>
      </c>
      <c r="DH112" s="899"/>
      <c r="DI112" s="899"/>
      <c r="DJ112" s="899"/>
      <c r="DK112" s="899"/>
      <c r="DL112" s="899" t="s">
        <v>452</v>
      </c>
      <c r="DM112" s="899"/>
      <c r="DN112" s="899"/>
      <c r="DO112" s="899"/>
      <c r="DP112" s="899"/>
      <c r="DQ112" s="899" t="s">
        <v>462</v>
      </c>
      <c r="DR112" s="899"/>
      <c r="DS112" s="899"/>
      <c r="DT112" s="899"/>
      <c r="DU112" s="899"/>
      <c r="DV112" s="876" t="s">
        <v>452</v>
      </c>
      <c r="DW112" s="876"/>
      <c r="DX112" s="876"/>
      <c r="DY112" s="876"/>
      <c r="DZ112" s="877"/>
    </row>
    <row r="113" spans="1:130" s="247" customFormat="1" ht="26.25" customHeight="1" x14ac:dyDescent="0.2">
      <c r="A113" s="1003"/>
      <c r="B113" s="1004"/>
      <c r="C113" s="832" t="s">
        <v>463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479950</v>
      </c>
      <c r="AB113" s="1008"/>
      <c r="AC113" s="1008"/>
      <c r="AD113" s="1008"/>
      <c r="AE113" s="1009"/>
      <c r="AF113" s="1010">
        <v>466327</v>
      </c>
      <c r="AG113" s="1008"/>
      <c r="AH113" s="1008"/>
      <c r="AI113" s="1008"/>
      <c r="AJ113" s="1009"/>
      <c r="AK113" s="1010">
        <v>469646</v>
      </c>
      <c r="AL113" s="1008"/>
      <c r="AM113" s="1008"/>
      <c r="AN113" s="1008"/>
      <c r="AO113" s="1009"/>
      <c r="AP113" s="1011">
        <v>9.6999999999999993</v>
      </c>
      <c r="AQ113" s="1012"/>
      <c r="AR113" s="1012"/>
      <c r="AS113" s="1012"/>
      <c r="AT113" s="1013"/>
      <c r="AU113" s="1021"/>
      <c r="AV113" s="1022"/>
      <c r="AW113" s="1022"/>
      <c r="AX113" s="1022"/>
      <c r="AY113" s="1022"/>
      <c r="AZ113" s="897" t="s">
        <v>464</v>
      </c>
      <c r="BA113" s="832"/>
      <c r="BB113" s="832"/>
      <c r="BC113" s="832"/>
      <c r="BD113" s="832"/>
      <c r="BE113" s="832"/>
      <c r="BF113" s="832"/>
      <c r="BG113" s="832"/>
      <c r="BH113" s="832"/>
      <c r="BI113" s="832"/>
      <c r="BJ113" s="832"/>
      <c r="BK113" s="832"/>
      <c r="BL113" s="832"/>
      <c r="BM113" s="832"/>
      <c r="BN113" s="832"/>
      <c r="BO113" s="832"/>
      <c r="BP113" s="833"/>
      <c r="BQ113" s="898">
        <v>1724773</v>
      </c>
      <c r="BR113" s="899"/>
      <c r="BS113" s="899"/>
      <c r="BT113" s="899"/>
      <c r="BU113" s="899"/>
      <c r="BV113" s="899">
        <v>1621824</v>
      </c>
      <c r="BW113" s="899"/>
      <c r="BX113" s="899"/>
      <c r="BY113" s="899"/>
      <c r="BZ113" s="899"/>
      <c r="CA113" s="899">
        <v>1532673</v>
      </c>
      <c r="CB113" s="899"/>
      <c r="CC113" s="899"/>
      <c r="CD113" s="899"/>
      <c r="CE113" s="899"/>
      <c r="CF113" s="960">
        <v>31.6</v>
      </c>
      <c r="CG113" s="961"/>
      <c r="CH113" s="961"/>
      <c r="CI113" s="961"/>
      <c r="CJ113" s="961"/>
      <c r="CK113" s="1016"/>
      <c r="CL113" s="903"/>
      <c r="CM113" s="906" t="s">
        <v>465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466</v>
      </c>
      <c r="DH113" s="862"/>
      <c r="DI113" s="862"/>
      <c r="DJ113" s="862"/>
      <c r="DK113" s="863"/>
      <c r="DL113" s="864" t="s">
        <v>461</v>
      </c>
      <c r="DM113" s="862"/>
      <c r="DN113" s="862"/>
      <c r="DO113" s="862"/>
      <c r="DP113" s="863"/>
      <c r="DQ113" s="864" t="s">
        <v>467</v>
      </c>
      <c r="DR113" s="862"/>
      <c r="DS113" s="862"/>
      <c r="DT113" s="862"/>
      <c r="DU113" s="863"/>
      <c r="DV113" s="909" t="s">
        <v>453</v>
      </c>
      <c r="DW113" s="910"/>
      <c r="DX113" s="910"/>
      <c r="DY113" s="910"/>
      <c r="DZ113" s="911"/>
    </row>
    <row r="114" spans="1:130" s="247" customFormat="1" ht="26.25" customHeight="1" x14ac:dyDescent="0.2">
      <c r="A114" s="1003"/>
      <c r="B114" s="1004"/>
      <c r="C114" s="832" t="s">
        <v>468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199862</v>
      </c>
      <c r="AB114" s="862"/>
      <c r="AC114" s="862"/>
      <c r="AD114" s="862"/>
      <c r="AE114" s="863"/>
      <c r="AF114" s="864">
        <v>207887</v>
      </c>
      <c r="AG114" s="862"/>
      <c r="AH114" s="862"/>
      <c r="AI114" s="862"/>
      <c r="AJ114" s="863"/>
      <c r="AK114" s="864">
        <v>218955</v>
      </c>
      <c r="AL114" s="862"/>
      <c r="AM114" s="862"/>
      <c r="AN114" s="862"/>
      <c r="AO114" s="863"/>
      <c r="AP114" s="909">
        <v>4.5</v>
      </c>
      <c r="AQ114" s="910"/>
      <c r="AR114" s="910"/>
      <c r="AS114" s="910"/>
      <c r="AT114" s="911"/>
      <c r="AU114" s="1021"/>
      <c r="AV114" s="1022"/>
      <c r="AW114" s="1022"/>
      <c r="AX114" s="1022"/>
      <c r="AY114" s="1022"/>
      <c r="AZ114" s="897" t="s">
        <v>469</v>
      </c>
      <c r="BA114" s="832"/>
      <c r="BB114" s="832"/>
      <c r="BC114" s="832"/>
      <c r="BD114" s="832"/>
      <c r="BE114" s="832"/>
      <c r="BF114" s="832"/>
      <c r="BG114" s="832"/>
      <c r="BH114" s="832"/>
      <c r="BI114" s="832"/>
      <c r="BJ114" s="832"/>
      <c r="BK114" s="832"/>
      <c r="BL114" s="832"/>
      <c r="BM114" s="832"/>
      <c r="BN114" s="832"/>
      <c r="BO114" s="832"/>
      <c r="BP114" s="833"/>
      <c r="BQ114" s="898">
        <v>1559817</v>
      </c>
      <c r="BR114" s="899"/>
      <c r="BS114" s="899"/>
      <c r="BT114" s="899"/>
      <c r="BU114" s="899"/>
      <c r="BV114" s="899">
        <v>1508758</v>
      </c>
      <c r="BW114" s="899"/>
      <c r="BX114" s="899"/>
      <c r="BY114" s="899"/>
      <c r="BZ114" s="899"/>
      <c r="CA114" s="899">
        <v>1811208</v>
      </c>
      <c r="CB114" s="899"/>
      <c r="CC114" s="899"/>
      <c r="CD114" s="899"/>
      <c r="CE114" s="899"/>
      <c r="CF114" s="960">
        <v>37.299999999999997</v>
      </c>
      <c r="CG114" s="961"/>
      <c r="CH114" s="961"/>
      <c r="CI114" s="961"/>
      <c r="CJ114" s="961"/>
      <c r="CK114" s="1016"/>
      <c r="CL114" s="903"/>
      <c r="CM114" s="906" t="s">
        <v>470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466</v>
      </c>
      <c r="DH114" s="862"/>
      <c r="DI114" s="862"/>
      <c r="DJ114" s="862"/>
      <c r="DK114" s="863"/>
      <c r="DL114" s="864" t="s">
        <v>466</v>
      </c>
      <c r="DM114" s="862"/>
      <c r="DN114" s="862"/>
      <c r="DO114" s="862"/>
      <c r="DP114" s="863"/>
      <c r="DQ114" s="864" t="s">
        <v>179</v>
      </c>
      <c r="DR114" s="862"/>
      <c r="DS114" s="862"/>
      <c r="DT114" s="862"/>
      <c r="DU114" s="863"/>
      <c r="DV114" s="909" t="s">
        <v>466</v>
      </c>
      <c r="DW114" s="910"/>
      <c r="DX114" s="910"/>
      <c r="DY114" s="910"/>
      <c r="DZ114" s="911"/>
    </row>
    <row r="115" spans="1:130" s="247" customFormat="1" ht="26.25" customHeight="1" x14ac:dyDescent="0.2">
      <c r="A115" s="1003"/>
      <c r="B115" s="1004"/>
      <c r="C115" s="832" t="s">
        <v>471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55000</v>
      </c>
      <c r="AB115" s="1008"/>
      <c r="AC115" s="1008"/>
      <c r="AD115" s="1008"/>
      <c r="AE115" s="1009"/>
      <c r="AF115" s="1010" t="s">
        <v>452</v>
      </c>
      <c r="AG115" s="1008"/>
      <c r="AH115" s="1008"/>
      <c r="AI115" s="1008"/>
      <c r="AJ115" s="1009"/>
      <c r="AK115" s="1010" t="s">
        <v>453</v>
      </c>
      <c r="AL115" s="1008"/>
      <c r="AM115" s="1008"/>
      <c r="AN115" s="1008"/>
      <c r="AO115" s="1009"/>
      <c r="AP115" s="1011" t="s">
        <v>461</v>
      </c>
      <c r="AQ115" s="1012"/>
      <c r="AR115" s="1012"/>
      <c r="AS115" s="1012"/>
      <c r="AT115" s="1013"/>
      <c r="AU115" s="1021"/>
      <c r="AV115" s="1022"/>
      <c r="AW115" s="1022"/>
      <c r="AX115" s="1022"/>
      <c r="AY115" s="1022"/>
      <c r="AZ115" s="897" t="s">
        <v>472</v>
      </c>
      <c r="BA115" s="832"/>
      <c r="BB115" s="832"/>
      <c r="BC115" s="832"/>
      <c r="BD115" s="832"/>
      <c r="BE115" s="832"/>
      <c r="BF115" s="832"/>
      <c r="BG115" s="832"/>
      <c r="BH115" s="832"/>
      <c r="BI115" s="832"/>
      <c r="BJ115" s="832"/>
      <c r="BK115" s="832"/>
      <c r="BL115" s="832"/>
      <c r="BM115" s="832"/>
      <c r="BN115" s="832"/>
      <c r="BO115" s="832"/>
      <c r="BP115" s="833"/>
      <c r="BQ115" s="898">
        <v>1279</v>
      </c>
      <c r="BR115" s="899"/>
      <c r="BS115" s="899"/>
      <c r="BT115" s="899"/>
      <c r="BU115" s="899"/>
      <c r="BV115" s="899">
        <v>2658</v>
      </c>
      <c r="BW115" s="899"/>
      <c r="BX115" s="899"/>
      <c r="BY115" s="899"/>
      <c r="BZ115" s="899"/>
      <c r="CA115" s="899">
        <v>5434</v>
      </c>
      <c r="CB115" s="899"/>
      <c r="CC115" s="899"/>
      <c r="CD115" s="899"/>
      <c r="CE115" s="899"/>
      <c r="CF115" s="960">
        <v>0.1</v>
      </c>
      <c r="CG115" s="961"/>
      <c r="CH115" s="961"/>
      <c r="CI115" s="961"/>
      <c r="CJ115" s="961"/>
      <c r="CK115" s="1016"/>
      <c r="CL115" s="903"/>
      <c r="CM115" s="897" t="s">
        <v>473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466</v>
      </c>
      <c r="DH115" s="862"/>
      <c r="DI115" s="862"/>
      <c r="DJ115" s="862"/>
      <c r="DK115" s="863"/>
      <c r="DL115" s="864" t="s">
        <v>466</v>
      </c>
      <c r="DM115" s="862"/>
      <c r="DN115" s="862"/>
      <c r="DO115" s="862"/>
      <c r="DP115" s="863"/>
      <c r="DQ115" s="864" t="s">
        <v>456</v>
      </c>
      <c r="DR115" s="862"/>
      <c r="DS115" s="862"/>
      <c r="DT115" s="862"/>
      <c r="DU115" s="863"/>
      <c r="DV115" s="909" t="s">
        <v>452</v>
      </c>
      <c r="DW115" s="910"/>
      <c r="DX115" s="910"/>
      <c r="DY115" s="910"/>
      <c r="DZ115" s="911"/>
    </row>
    <row r="116" spans="1:130" s="247" customFormat="1" ht="26.25" customHeight="1" x14ac:dyDescent="0.2">
      <c r="A116" s="1005"/>
      <c r="B116" s="1006"/>
      <c r="C116" s="965" t="s">
        <v>474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62</v>
      </c>
      <c r="AB116" s="862"/>
      <c r="AC116" s="862"/>
      <c r="AD116" s="862"/>
      <c r="AE116" s="863"/>
      <c r="AF116" s="864">
        <v>3</v>
      </c>
      <c r="AG116" s="862"/>
      <c r="AH116" s="862"/>
      <c r="AI116" s="862"/>
      <c r="AJ116" s="863"/>
      <c r="AK116" s="864">
        <v>8</v>
      </c>
      <c r="AL116" s="862"/>
      <c r="AM116" s="862"/>
      <c r="AN116" s="862"/>
      <c r="AO116" s="863"/>
      <c r="AP116" s="909">
        <v>0</v>
      </c>
      <c r="AQ116" s="910"/>
      <c r="AR116" s="910"/>
      <c r="AS116" s="910"/>
      <c r="AT116" s="911"/>
      <c r="AU116" s="1021"/>
      <c r="AV116" s="1022"/>
      <c r="AW116" s="1022"/>
      <c r="AX116" s="1022"/>
      <c r="AY116" s="1022"/>
      <c r="AZ116" s="948" t="s">
        <v>475</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453</v>
      </c>
      <c r="BW116" s="899"/>
      <c r="BX116" s="899"/>
      <c r="BY116" s="899"/>
      <c r="BZ116" s="899"/>
      <c r="CA116" s="899" t="s">
        <v>453</v>
      </c>
      <c r="CB116" s="899"/>
      <c r="CC116" s="899"/>
      <c r="CD116" s="899"/>
      <c r="CE116" s="899"/>
      <c r="CF116" s="960" t="s">
        <v>466</v>
      </c>
      <c r="CG116" s="961"/>
      <c r="CH116" s="961"/>
      <c r="CI116" s="961"/>
      <c r="CJ116" s="961"/>
      <c r="CK116" s="1016"/>
      <c r="CL116" s="903"/>
      <c r="CM116" s="906" t="s">
        <v>476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466</v>
      </c>
      <c r="DH116" s="862"/>
      <c r="DI116" s="862"/>
      <c r="DJ116" s="862"/>
      <c r="DK116" s="863"/>
      <c r="DL116" s="864" t="s">
        <v>458</v>
      </c>
      <c r="DM116" s="862"/>
      <c r="DN116" s="862"/>
      <c r="DO116" s="862"/>
      <c r="DP116" s="863"/>
      <c r="DQ116" s="864" t="s">
        <v>466</v>
      </c>
      <c r="DR116" s="862"/>
      <c r="DS116" s="862"/>
      <c r="DT116" s="862"/>
      <c r="DU116" s="863"/>
      <c r="DV116" s="909" t="s">
        <v>179</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477</v>
      </c>
      <c r="Z117" s="988"/>
      <c r="AA117" s="993">
        <v>2038110</v>
      </c>
      <c r="AB117" s="994"/>
      <c r="AC117" s="994"/>
      <c r="AD117" s="994"/>
      <c r="AE117" s="995"/>
      <c r="AF117" s="996">
        <v>1926749</v>
      </c>
      <c r="AG117" s="994"/>
      <c r="AH117" s="994"/>
      <c r="AI117" s="994"/>
      <c r="AJ117" s="995"/>
      <c r="AK117" s="996">
        <v>1950199</v>
      </c>
      <c r="AL117" s="994"/>
      <c r="AM117" s="994"/>
      <c r="AN117" s="994"/>
      <c r="AO117" s="995"/>
      <c r="AP117" s="997"/>
      <c r="AQ117" s="998"/>
      <c r="AR117" s="998"/>
      <c r="AS117" s="998"/>
      <c r="AT117" s="999"/>
      <c r="AU117" s="1021"/>
      <c r="AV117" s="1022"/>
      <c r="AW117" s="1022"/>
      <c r="AX117" s="1022"/>
      <c r="AY117" s="1022"/>
      <c r="AZ117" s="948" t="s">
        <v>478</v>
      </c>
      <c r="BA117" s="949"/>
      <c r="BB117" s="949"/>
      <c r="BC117" s="949"/>
      <c r="BD117" s="949"/>
      <c r="BE117" s="949"/>
      <c r="BF117" s="949"/>
      <c r="BG117" s="949"/>
      <c r="BH117" s="949"/>
      <c r="BI117" s="949"/>
      <c r="BJ117" s="949"/>
      <c r="BK117" s="949"/>
      <c r="BL117" s="949"/>
      <c r="BM117" s="949"/>
      <c r="BN117" s="949"/>
      <c r="BO117" s="949"/>
      <c r="BP117" s="950"/>
      <c r="BQ117" s="898" t="s">
        <v>179</v>
      </c>
      <c r="BR117" s="899"/>
      <c r="BS117" s="899"/>
      <c r="BT117" s="899"/>
      <c r="BU117" s="899"/>
      <c r="BV117" s="899" t="s">
        <v>458</v>
      </c>
      <c r="BW117" s="899"/>
      <c r="BX117" s="899"/>
      <c r="BY117" s="899"/>
      <c r="BZ117" s="899"/>
      <c r="CA117" s="899" t="s">
        <v>467</v>
      </c>
      <c r="CB117" s="899"/>
      <c r="CC117" s="899"/>
      <c r="CD117" s="899"/>
      <c r="CE117" s="899"/>
      <c r="CF117" s="960" t="s">
        <v>479</v>
      </c>
      <c r="CG117" s="961"/>
      <c r="CH117" s="961"/>
      <c r="CI117" s="961"/>
      <c r="CJ117" s="961"/>
      <c r="CK117" s="1016"/>
      <c r="CL117" s="903"/>
      <c r="CM117" s="906" t="s">
        <v>480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479</v>
      </c>
      <c r="DH117" s="862"/>
      <c r="DI117" s="862"/>
      <c r="DJ117" s="862"/>
      <c r="DK117" s="863"/>
      <c r="DL117" s="864" t="s">
        <v>452</v>
      </c>
      <c r="DM117" s="862"/>
      <c r="DN117" s="862"/>
      <c r="DO117" s="862"/>
      <c r="DP117" s="863"/>
      <c r="DQ117" s="864" t="s">
        <v>452</v>
      </c>
      <c r="DR117" s="862"/>
      <c r="DS117" s="862"/>
      <c r="DT117" s="862"/>
      <c r="DU117" s="863"/>
      <c r="DV117" s="909" t="s">
        <v>466</v>
      </c>
      <c r="DW117" s="910"/>
      <c r="DX117" s="910"/>
      <c r="DY117" s="910"/>
      <c r="DZ117" s="911"/>
    </row>
    <row r="118" spans="1:130" s="247" customFormat="1" ht="26.25" customHeight="1" x14ac:dyDescent="0.2">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303</v>
      </c>
      <c r="AG118" s="987"/>
      <c r="AH118" s="987"/>
      <c r="AI118" s="987"/>
      <c r="AJ118" s="988"/>
      <c r="AK118" s="989" t="s">
        <v>302</v>
      </c>
      <c r="AL118" s="987"/>
      <c r="AM118" s="987"/>
      <c r="AN118" s="987"/>
      <c r="AO118" s="988"/>
      <c r="AP118" s="990" t="s">
        <v>441</v>
      </c>
      <c r="AQ118" s="991"/>
      <c r="AR118" s="991"/>
      <c r="AS118" s="991"/>
      <c r="AT118" s="992"/>
      <c r="AU118" s="1021"/>
      <c r="AV118" s="1022"/>
      <c r="AW118" s="1022"/>
      <c r="AX118" s="1022"/>
      <c r="AY118" s="1022"/>
      <c r="AZ118" s="964" t="s">
        <v>481</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v>95436</v>
      </c>
      <c r="BW118" s="930"/>
      <c r="BX118" s="930"/>
      <c r="BY118" s="930"/>
      <c r="BZ118" s="930"/>
      <c r="CA118" s="930">
        <v>121482</v>
      </c>
      <c r="CB118" s="930"/>
      <c r="CC118" s="930"/>
      <c r="CD118" s="930"/>
      <c r="CE118" s="930"/>
      <c r="CF118" s="960">
        <v>2.5</v>
      </c>
      <c r="CG118" s="961"/>
      <c r="CH118" s="961"/>
      <c r="CI118" s="961"/>
      <c r="CJ118" s="961"/>
      <c r="CK118" s="1016"/>
      <c r="CL118" s="903"/>
      <c r="CM118" s="906" t="s">
        <v>482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179</v>
      </c>
      <c r="DM118" s="862"/>
      <c r="DN118" s="862"/>
      <c r="DO118" s="862"/>
      <c r="DP118" s="863"/>
      <c r="DQ118" s="864" t="s">
        <v>483</v>
      </c>
      <c r="DR118" s="862"/>
      <c r="DS118" s="862"/>
      <c r="DT118" s="862"/>
      <c r="DU118" s="863"/>
      <c r="DV118" s="909" t="s">
        <v>467</v>
      </c>
      <c r="DW118" s="910"/>
      <c r="DX118" s="910"/>
      <c r="DY118" s="910"/>
      <c r="DZ118" s="911"/>
    </row>
    <row r="119" spans="1:130" s="247" customFormat="1" ht="26.25" customHeight="1" x14ac:dyDescent="0.2">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466</v>
      </c>
      <c r="AB119" s="980"/>
      <c r="AC119" s="980"/>
      <c r="AD119" s="980"/>
      <c r="AE119" s="981"/>
      <c r="AF119" s="982" t="s">
        <v>179</v>
      </c>
      <c r="AG119" s="980"/>
      <c r="AH119" s="980"/>
      <c r="AI119" s="980"/>
      <c r="AJ119" s="981"/>
      <c r="AK119" s="982" t="s">
        <v>179</v>
      </c>
      <c r="AL119" s="980"/>
      <c r="AM119" s="980"/>
      <c r="AN119" s="980"/>
      <c r="AO119" s="981"/>
      <c r="AP119" s="983" t="s">
        <v>466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484</v>
      </c>
      <c r="BP119" s="963"/>
      <c r="BQ119" s="967">
        <v>19686046</v>
      </c>
      <c r="BR119" s="930"/>
      <c r="BS119" s="930"/>
      <c r="BT119" s="930"/>
      <c r="BU119" s="930"/>
      <c r="BV119" s="930">
        <v>18583256</v>
      </c>
      <c r="BW119" s="930"/>
      <c r="BX119" s="930"/>
      <c r="BY119" s="930"/>
      <c r="BZ119" s="930"/>
      <c r="CA119" s="930">
        <v>17541173</v>
      </c>
      <c r="CB119" s="930"/>
      <c r="CC119" s="930"/>
      <c r="CD119" s="930"/>
      <c r="CE119" s="930"/>
      <c r="CF119" s="828"/>
      <c r="CG119" s="829"/>
      <c r="CH119" s="829"/>
      <c r="CI119" s="829"/>
      <c r="CJ119" s="919"/>
      <c r="CK119" s="1017"/>
      <c r="CL119" s="905"/>
      <c r="CM119" s="923" t="s">
        <v>485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145000</v>
      </c>
      <c r="DH119" s="845"/>
      <c r="DI119" s="845"/>
      <c r="DJ119" s="845"/>
      <c r="DK119" s="846"/>
      <c r="DL119" s="847">
        <v>70000</v>
      </c>
      <c r="DM119" s="845"/>
      <c r="DN119" s="845"/>
      <c r="DO119" s="845"/>
      <c r="DP119" s="846"/>
      <c r="DQ119" s="847">
        <v>35000</v>
      </c>
      <c r="DR119" s="845"/>
      <c r="DS119" s="845"/>
      <c r="DT119" s="845"/>
      <c r="DU119" s="846"/>
      <c r="DV119" s="933">
        <v>0.7</v>
      </c>
      <c r="DW119" s="934"/>
      <c r="DX119" s="934"/>
      <c r="DY119" s="934"/>
      <c r="DZ119" s="935"/>
    </row>
    <row r="120" spans="1:130" s="247" customFormat="1" ht="26.25" customHeight="1" x14ac:dyDescent="0.2">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479</v>
      </c>
      <c r="AG120" s="862"/>
      <c r="AH120" s="862"/>
      <c r="AI120" s="862"/>
      <c r="AJ120" s="863"/>
      <c r="AK120" s="864" t="s">
        <v>179</v>
      </c>
      <c r="AL120" s="862"/>
      <c r="AM120" s="862"/>
      <c r="AN120" s="862"/>
      <c r="AO120" s="863"/>
      <c r="AP120" s="909" t="s">
        <v>461</v>
      </c>
      <c r="AQ120" s="910"/>
      <c r="AR120" s="910"/>
      <c r="AS120" s="910"/>
      <c r="AT120" s="911"/>
      <c r="AU120" s="968" t="s">
        <v>486</v>
      </c>
      <c r="AV120" s="969"/>
      <c r="AW120" s="969"/>
      <c r="AX120" s="969"/>
      <c r="AY120" s="970"/>
      <c r="AZ120" s="945" t="s">
        <v>487</v>
      </c>
      <c r="BA120" s="890"/>
      <c r="BB120" s="890"/>
      <c r="BC120" s="890"/>
      <c r="BD120" s="890"/>
      <c r="BE120" s="890"/>
      <c r="BF120" s="890"/>
      <c r="BG120" s="890"/>
      <c r="BH120" s="890"/>
      <c r="BI120" s="890"/>
      <c r="BJ120" s="890"/>
      <c r="BK120" s="890"/>
      <c r="BL120" s="890"/>
      <c r="BM120" s="890"/>
      <c r="BN120" s="890"/>
      <c r="BO120" s="890"/>
      <c r="BP120" s="891"/>
      <c r="BQ120" s="946">
        <v>1678892</v>
      </c>
      <c r="BR120" s="927"/>
      <c r="BS120" s="927"/>
      <c r="BT120" s="927"/>
      <c r="BU120" s="927"/>
      <c r="BV120" s="927">
        <v>1838797</v>
      </c>
      <c r="BW120" s="927"/>
      <c r="BX120" s="927"/>
      <c r="BY120" s="927"/>
      <c r="BZ120" s="927"/>
      <c r="CA120" s="927">
        <v>2015401</v>
      </c>
      <c r="CB120" s="927"/>
      <c r="CC120" s="927"/>
      <c r="CD120" s="927"/>
      <c r="CE120" s="927"/>
      <c r="CF120" s="951">
        <v>41.5</v>
      </c>
      <c r="CG120" s="952"/>
      <c r="CH120" s="952"/>
      <c r="CI120" s="952"/>
      <c r="CJ120" s="952"/>
      <c r="CK120" s="953" t="s">
        <v>488</v>
      </c>
      <c r="CL120" s="937"/>
      <c r="CM120" s="937"/>
      <c r="CN120" s="937"/>
      <c r="CO120" s="938"/>
      <c r="CP120" s="957" t="s">
        <v>489</v>
      </c>
      <c r="CQ120" s="958"/>
      <c r="CR120" s="958"/>
      <c r="CS120" s="958"/>
      <c r="CT120" s="958"/>
      <c r="CU120" s="958"/>
      <c r="CV120" s="958"/>
      <c r="CW120" s="958"/>
      <c r="CX120" s="958"/>
      <c r="CY120" s="958"/>
      <c r="CZ120" s="958"/>
      <c r="DA120" s="958"/>
      <c r="DB120" s="958"/>
      <c r="DC120" s="958"/>
      <c r="DD120" s="958"/>
      <c r="DE120" s="958"/>
      <c r="DF120" s="959"/>
      <c r="DG120" s="946">
        <v>2645395</v>
      </c>
      <c r="DH120" s="927"/>
      <c r="DI120" s="927"/>
      <c r="DJ120" s="927"/>
      <c r="DK120" s="927"/>
      <c r="DL120" s="927">
        <v>2405144</v>
      </c>
      <c r="DM120" s="927"/>
      <c r="DN120" s="927"/>
      <c r="DO120" s="927"/>
      <c r="DP120" s="927"/>
      <c r="DQ120" s="927">
        <v>2181974</v>
      </c>
      <c r="DR120" s="927"/>
      <c r="DS120" s="927"/>
      <c r="DT120" s="927"/>
      <c r="DU120" s="927"/>
      <c r="DV120" s="928">
        <v>45</v>
      </c>
      <c r="DW120" s="928"/>
      <c r="DX120" s="928"/>
      <c r="DY120" s="928"/>
      <c r="DZ120" s="929"/>
    </row>
    <row r="121" spans="1:130" s="247" customFormat="1" ht="26.25" customHeight="1" x14ac:dyDescent="0.2">
      <c r="A121" s="902"/>
      <c r="B121" s="903"/>
      <c r="C121" s="948" t="s">
        <v>490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179</v>
      </c>
      <c r="AB121" s="862"/>
      <c r="AC121" s="862"/>
      <c r="AD121" s="862"/>
      <c r="AE121" s="863"/>
      <c r="AF121" s="864" t="s">
        <v>452</v>
      </c>
      <c r="AG121" s="862"/>
      <c r="AH121" s="862"/>
      <c r="AI121" s="862"/>
      <c r="AJ121" s="863"/>
      <c r="AK121" s="864" t="s">
        <v>466</v>
      </c>
      <c r="AL121" s="862"/>
      <c r="AM121" s="862"/>
      <c r="AN121" s="862"/>
      <c r="AO121" s="863"/>
      <c r="AP121" s="909" t="s">
        <v>458</v>
      </c>
      <c r="AQ121" s="910"/>
      <c r="AR121" s="910"/>
      <c r="AS121" s="910"/>
      <c r="AT121" s="911"/>
      <c r="AU121" s="971"/>
      <c r="AV121" s="972"/>
      <c r="AW121" s="972"/>
      <c r="AX121" s="972"/>
      <c r="AY121" s="973"/>
      <c r="AZ121" s="897" t="s">
        <v>491</v>
      </c>
      <c r="BA121" s="832"/>
      <c r="BB121" s="832"/>
      <c r="BC121" s="832"/>
      <c r="BD121" s="832"/>
      <c r="BE121" s="832"/>
      <c r="BF121" s="832"/>
      <c r="BG121" s="832"/>
      <c r="BH121" s="832"/>
      <c r="BI121" s="832"/>
      <c r="BJ121" s="832"/>
      <c r="BK121" s="832"/>
      <c r="BL121" s="832"/>
      <c r="BM121" s="832"/>
      <c r="BN121" s="832"/>
      <c r="BO121" s="832"/>
      <c r="BP121" s="833"/>
      <c r="BQ121" s="898">
        <v>148185</v>
      </c>
      <c r="BR121" s="899"/>
      <c r="BS121" s="899"/>
      <c r="BT121" s="899"/>
      <c r="BU121" s="899"/>
      <c r="BV121" s="899">
        <v>299177</v>
      </c>
      <c r="BW121" s="899"/>
      <c r="BX121" s="899"/>
      <c r="BY121" s="899"/>
      <c r="BZ121" s="899"/>
      <c r="CA121" s="899">
        <v>271679</v>
      </c>
      <c r="CB121" s="899"/>
      <c r="CC121" s="899"/>
      <c r="CD121" s="899"/>
      <c r="CE121" s="899"/>
      <c r="CF121" s="960">
        <v>5.6</v>
      </c>
      <c r="CG121" s="961"/>
      <c r="CH121" s="961"/>
      <c r="CI121" s="961"/>
      <c r="CJ121" s="961"/>
      <c r="CK121" s="954"/>
      <c r="CL121" s="940"/>
      <c r="CM121" s="940"/>
      <c r="CN121" s="940"/>
      <c r="CO121" s="941"/>
      <c r="CP121" s="920" t="s">
        <v>492</v>
      </c>
      <c r="CQ121" s="921"/>
      <c r="CR121" s="921"/>
      <c r="CS121" s="921"/>
      <c r="CT121" s="921"/>
      <c r="CU121" s="921"/>
      <c r="CV121" s="921"/>
      <c r="CW121" s="921"/>
      <c r="CX121" s="921"/>
      <c r="CY121" s="921"/>
      <c r="CZ121" s="921"/>
      <c r="DA121" s="921"/>
      <c r="DB121" s="921"/>
      <c r="DC121" s="921"/>
      <c r="DD121" s="921"/>
      <c r="DE121" s="921"/>
      <c r="DF121" s="922"/>
      <c r="DG121" s="898">
        <v>1065187</v>
      </c>
      <c r="DH121" s="899"/>
      <c r="DI121" s="899"/>
      <c r="DJ121" s="899"/>
      <c r="DK121" s="899"/>
      <c r="DL121" s="899">
        <v>799038</v>
      </c>
      <c r="DM121" s="899"/>
      <c r="DN121" s="899"/>
      <c r="DO121" s="899"/>
      <c r="DP121" s="899"/>
      <c r="DQ121" s="899">
        <v>685965</v>
      </c>
      <c r="DR121" s="899"/>
      <c r="DS121" s="899"/>
      <c r="DT121" s="899"/>
      <c r="DU121" s="899"/>
      <c r="DV121" s="876">
        <v>14.1</v>
      </c>
      <c r="DW121" s="876"/>
      <c r="DX121" s="876"/>
      <c r="DY121" s="876"/>
      <c r="DZ121" s="877"/>
    </row>
    <row r="122" spans="1:130" s="247" customFormat="1" ht="26.25" customHeight="1" x14ac:dyDescent="0.2">
      <c r="A122" s="902"/>
      <c r="B122" s="903"/>
      <c r="C122" s="906" t="s">
        <v>470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179</v>
      </c>
      <c r="AB122" s="862"/>
      <c r="AC122" s="862"/>
      <c r="AD122" s="862"/>
      <c r="AE122" s="863"/>
      <c r="AF122" s="864" t="s">
        <v>458</v>
      </c>
      <c r="AG122" s="862"/>
      <c r="AH122" s="862"/>
      <c r="AI122" s="862"/>
      <c r="AJ122" s="863"/>
      <c r="AK122" s="864" t="s">
        <v>458</v>
      </c>
      <c r="AL122" s="862"/>
      <c r="AM122" s="862"/>
      <c r="AN122" s="862"/>
      <c r="AO122" s="863"/>
      <c r="AP122" s="909" t="s">
        <v>458</v>
      </c>
      <c r="AQ122" s="910"/>
      <c r="AR122" s="910"/>
      <c r="AS122" s="910"/>
      <c r="AT122" s="911"/>
      <c r="AU122" s="971"/>
      <c r="AV122" s="972"/>
      <c r="AW122" s="972"/>
      <c r="AX122" s="972"/>
      <c r="AY122" s="973"/>
      <c r="AZ122" s="964" t="s">
        <v>493</v>
      </c>
      <c r="BA122" s="965"/>
      <c r="BB122" s="965"/>
      <c r="BC122" s="965"/>
      <c r="BD122" s="965"/>
      <c r="BE122" s="965"/>
      <c r="BF122" s="965"/>
      <c r="BG122" s="965"/>
      <c r="BH122" s="965"/>
      <c r="BI122" s="965"/>
      <c r="BJ122" s="965"/>
      <c r="BK122" s="965"/>
      <c r="BL122" s="965"/>
      <c r="BM122" s="965"/>
      <c r="BN122" s="965"/>
      <c r="BO122" s="965"/>
      <c r="BP122" s="966"/>
      <c r="BQ122" s="967">
        <v>11524745</v>
      </c>
      <c r="BR122" s="930"/>
      <c r="BS122" s="930"/>
      <c r="BT122" s="930"/>
      <c r="BU122" s="930"/>
      <c r="BV122" s="930">
        <v>11064676</v>
      </c>
      <c r="BW122" s="930"/>
      <c r="BX122" s="930"/>
      <c r="BY122" s="930"/>
      <c r="BZ122" s="930"/>
      <c r="CA122" s="930">
        <v>10517019</v>
      </c>
      <c r="CB122" s="930"/>
      <c r="CC122" s="930"/>
      <c r="CD122" s="930"/>
      <c r="CE122" s="930"/>
      <c r="CF122" s="931">
        <v>216.7</v>
      </c>
      <c r="CG122" s="932"/>
      <c r="CH122" s="932"/>
      <c r="CI122" s="932"/>
      <c r="CJ122" s="932"/>
      <c r="CK122" s="954"/>
      <c r="CL122" s="940"/>
      <c r="CM122" s="940"/>
      <c r="CN122" s="940"/>
      <c r="CO122" s="941"/>
      <c r="CP122" s="920" t="s">
        <v>494</v>
      </c>
      <c r="CQ122" s="921"/>
      <c r="CR122" s="921"/>
      <c r="CS122" s="921"/>
      <c r="CT122" s="921"/>
      <c r="CU122" s="921"/>
      <c r="CV122" s="921"/>
      <c r="CW122" s="921"/>
      <c r="CX122" s="921"/>
      <c r="CY122" s="921"/>
      <c r="CZ122" s="921"/>
      <c r="DA122" s="921"/>
      <c r="DB122" s="921"/>
      <c r="DC122" s="921"/>
      <c r="DD122" s="921"/>
      <c r="DE122" s="921"/>
      <c r="DF122" s="922"/>
      <c r="DG122" s="898">
        <v>219545</v>
      </c>
      <c r="DH122" s="899"/>
      <c r="DI122" s="899"/>
      <c r="DJ122" s="899"/>
      <c r="DK122" s="899"/>
      <c r="DL122" s="899">
        <v>310992</v>
      </c>
      <c r="DM122" s="899"/>
      <c r="DN122" s="899"/>
      <c r="DO122" s="899"/>
      <c r="DP122" s="899"/>
      <c r="DQ122" s="899">
        <v>148913</v>
      </c>
      <c r="DR122" s="899"/>
      <c r="DS122" s="899"/>
      <c r="DT122" s="899"/>
      <c r="DU122" s="899"/>
      <c r="DV122" s="876">
        <v>3.1</v>
      </c>
      <c r="DW122" s="876"/>
      <c r="DX122" s="876"/>
      <c r="DY122" s="876"/>
      <c r="DZ122" s="877"/>
    </row>
    <row r="123" spans="1:130" s="247" customFormat="1" ht="26.25" customHeight="1" x14ac:dyDescent="0.2">
      <c r="A123" s="902"/>
      <c r="B123" s="903"/>
      <c r="C123" s="906" t="s">
        <v>476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452</v>
      </c>
      <c r="AB123" s="862"/>
      <c r="AC123" s="862"/>
      <c r="AD123" s="862"/>
      <c r="AE123" s="863"/>
      <c r="AF123" s="864" t="s">
        <v>466</v>
      </c>
      <c r="AG123" s="862"/>
      <c r="AH123" s="862"/>
      <c r="AI123" s="862"/>
      <c r="AJ123" s="863"/>
      <c r="AK123" s="864" t="s">
        <v>467</v>
      </c>
      <c r="AL123" s="862"/>
      <c r="AM123" s="862"/>
      <c r="AN123" s="862"/>
      <c r="AO123" s="863"/>
      <c r="AP123" s="909" t="s">
        <v>467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495</v>
      </c>
      <c r="BP123" s="963"/>
      <c r="BQ123" s="917">
        <v>13351822</v>
      </c>
      <c r="BR123" s="918"/>
      <c r="BS123" s="918"/>
      <c r="BT123" s="918"/>
      <c r="BU123" s="918"/>
      <c r="BV123" s="918">
        <v>13202650</v>
      </c>
      <c r="BW123" s="918"/>
      <c r="BX123" s="918"/>
      <c r="BY123" s="918"/>
      <c r="BZ123" s="918"/>
      <c r="CA123" s="918">
        <v>12804099</v>
      </c>
      <c r="CB123" s="918"/>
      <c r="CC123" s="918"/>
      <c r="CD123" s="918"/>
      <c r="CE123" s="918"/>
      <c r="CF123" s="828"/>
      <c r="CG123" s="829"/>
      <c r="CH123" s="829"/>
      <c r="CI123" s="829"/>
      <c r="CJ123" s="919"/>
      <c r="CK123" s="954"/>
      <c r="CL123" s="940"/>
      <c r="CM123" s="940"/>
      <c r="CN123" s="940"/>
      <c r="CO123" s="941"/>
      <c r="CP123" s="920" t="s">
        <v>496</v>
      </c>
      <c r="CQ123" s="921"/>
      <c r="CR123" s="921"/>
      <c r="CS123" s="921"/>
      <c r="CT123" s="921"/>
      <c r="CU123" s="921"/>
      <c r="CV123" s="921"/>
      <c r="CW123" s="921"/>
      <c r="CX123" s="921"/>
      <c r="CY123" s="921"/>
      <c r="CZ123" s="921"/>
      <c r="DA123" s="921"/>
      <c r="DB123" s="921"/>
      <c r="DC123" s="921"/>
      <c r="DD123" s="921"/>
      <c r="DE123" s="921"/>
      <c r="DF123" s="922"/>
      <c r="DG123" s="861">
        <v>151068</v>
      </c>
      <c r="DH123" s="862"/>
      <c r="DI123" s="862"/>
      <c r="DJ123" s="862"/>
      <c r="DK123" s="863"/>
      <c r="DL123" s="864">
        <v>140311</v>
      </c>
      <c r="DM123" s="862"/>
      <c r="DN123" s="862"/>
      <c r="DO123" s="862"/>
      <c r="DP123" s="863"/>
      <c r="DQ123" s="864">
        <v>129332</v>
      </c>
      <c r="DR123" s="862"/>
      <c r="DS123" s="862"/>
      <c r="DT123" s="862"/>
      <c r="DU123" s="863"/>
      <c r="DV123" s="909">
        <v>2.7</v>
      </c>
      <c r="DW123" s="910"/>
      <c r="DX123" s="910"/>
      <c r="DY123" s="910"/>
      <c r="DZ123" s="911"/>
    </row>
    <row r="124" spans="1:130" s="247" customFormat="1" ht="26.25" customHeight="1" thickBot="1" x14ac:dyDescent="0.25">
      <c r="A124" s="902"/>
      <c r="B124" s="903"/>
      <c r="C124" s="906" t="s">
        <v>480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461</v>
      </c>
      <c r="AB124" s="862"/>
      <c r="AC124" s="862"/>
      <c r="AD124" s="862"/>
      <c r="AE124" s="863"/>
      <c r="AF124" s="864" t="s">
        <v>461</v>
      </c>
      <c r="AG124" s="862"/>
      <c r="AH124" s="862"/>
      <c r="AI124" s="862"/>
      <c r="AJ124" s="863"/>
      <c r="AK124" s="864" t="s">
        <v>452</v>
      </c>
      <c r="AL124" s="862"/>
      <c r="AM124" s="862"/>
      <c r="AN124" s="862"/>
      <c r="AO124" s="863"/>
      <c r="AP124" s="909" t="s">
        <v>466</v>
      </c>
      <c r="AQ124" s="910"/>
      <c r="AR124" s="910"/>
      <c r="AS124" s="910"/>
      <c r="AT124" s="911"/>
      <c r="AU124" s="912" t="s">
        <v>497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131.30000000000001</v>
      </c>
      <c r="BR124" s="916"/>
      <c r="BS124" s="916"/>
      <c r="BT124" s="916"/>
      <c r="BU124" s="916"/>
      <c r="BV124" s="916">
        <v>113.1</v>
      </c>
      <c r="BW124" s="916"/>
      <c r="BX124" s="916"/>
      <c r="BY124" s="916"/>
      <c r="BZ124" s="916"/>
      <c r="CA124" s="916">
        <v>97.5</v>
      </c>
      <c r="CB124" s="916"/>
      <c r="CC124" s="916"/>
      <c r="CD124" s="916"/>
      <c r="CE124" s="916"/>
      <c r="CF124" s="806"/>
      <c r="CG124" s="807"/>
      <c r="CH124" s="807"/>
      <c r="CI124" s="807"/>
      <c r="CJ124" s="947"/>
      <c r="CK124" s="955"/>
      <c r="CL124" s="955"/>
      <c r="CM124" s="955"/>
      <c r="CN124" s="955"/>
      <c r="CO124" s="956"/>
      <c r="CP124" s="920" t="s">
        <v>498</v>
      </c>
      <c r="CQ124" s="921"/>
      <c r="CR124" s="921"/>
      <c r="CS124" s="921"/>
      <c r="CT124" s="921"/>
      <c r="CU124" s="921"/>
      <c r="CV124" s="921"/>
      <c r="CW124" s="921"/>
      <c r="CX124" s="921"/>
      <c r="CY124" s="921"/>
      <c r="CZ124" s="921"/>
      <c r="DA124" s="921"/>
      <c r="DB124" s="921"/>
      <c r="DC124" s="921"/>
      <c r="DD124" s="921"/>
      <c r="DE124" s="921"/>
      <c r="DF124" s="922"/>
      <c r="DG124" s="844">
        <v>181387</v>
      </c>
      <c r="DH124" s="845"/>
      <c r="DI124" s="845"/>
      <c r="DJ124" s="845"/>
      <c r="DK124" s="846"/>
      <c r="DL124" s="847">
        <v>199691</v>
      </c>
      <c r="DM124" s="845"/>
      <c r="DN124" s="845"/>
      <c r="DO124" s="845"/>
      <c r="DP124" s="846"/>
      <c r="DQ124" s="847">
        <v>154577</v>
      </c>
      <c r="DR124" s="845"/>
      <c r="DS124" s="845"/>
      <c r="DT124" s="845"/>
      <c r="DU124" s="846"/>
      <c r="DV124" s="933">
        <v>3.2</v>
      </c>
      <c r="DW124" s="934"/>
      <c r="DX124" s="934"/>
      <c r="DY124" s="934"/>
      <c r="DZ124" s="935"/>
    </row>
    <row r="125" spans="1:130" s="247" customFormat="1" ht="26.25" customHeight="1" x14ac:dyDescent="0.2">
      <c r="A125" s="902"/>
      <c r="B125" s="903"/>
      <c r="C125" s="906" t="s">
        <v>482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462</v>
      </c>
      <c r="AB125" s="862"/>
      <c r="AC125" s="862"/>
      <c r="AD125" s="862"/>
      <c r="AE125" s="863"/>
      <c r="AF125" s="864" t="s">
        <v>457</v>
      </c>
      <c r="AG125" s="862"/>
      <c r="AH125" s="862"/>
      <c r="AI125" s="862"/>
      <c r="AJ125" s="863"/>
      <c r="AK125" s="864" t="s">
        <v>466</v>
      </c>
      <c r="AL125" s="862"/>
      <c r="AM125" s="862"/>
      <c r="AN125" s="862"/>
      <c r="AO125" s="863"/>
      <c r="AP125" s="909" t="s">
        <v>466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499</v>
      </c>
      <c r="CL125" s="937"/>
      <c r="CM125" s="937"/>
      <c r="CN125" s="937"/>
      <c r="CO125" s="938"/>
      <c r="CP125" s="945" t="s">
        <v>500</v>
      </c>
      <c r="CQ125" s="890"/>
      <c r="CR125" s="890"/>
      <c r="CS125" s="890"/>
      <c r="CT125" s="890"/>
      <c r="CU125" s="890"/>
      <c r="CV125" s="890"/>
      <c r="CW125" s="890"/>
      <c r="CX125" s="890"/>
      <c r="CY125" s="890"/>
      <c r="CZ125" s="890"/>
      <c r="DA125" s="890"/>
      <c r="DB125" s="890"/>
      <c r="DC125" s="890"/>
      <c r="DD125" s="890"/>
      <c r="DE125" s="890"/>
      <c r="DF125" s="891"/>
      <c r="DG125" s="946" t="s">
        <v>452</v>
      </c>
      <c r="DH125" s="927"/>
      <c r="DI125" s="927"/>
      <c r="DJ125" s="927"/>
      <c r="DK125" s="927"/>
      <c r="DL125" s="927" t="s">
        <v>457</v>
      </c>
      <c r="DM125" s="927"/>
      <c r="DN125" s="927"/>
      <c r="DO125" s="927"/>
      <c r="DP125" s="927"/>
      <c r="DQ125" s="927" t="s">
        <v>461</v>
      </c>
      <c r="DR125" s="927"/>
      <c r="DS125" s="927"/>
      <c r="DT125" s="927"/>
      <c r="DU125" s="927"/>
      <c r="DV125" s="928" t="s">
        <v>452</v>
      </c>
      <c r="DW125" s="928"/>
      <c r="DX125" s="928"/>
      <c r="DY125" s="928"/>
      <c r="DZ125" s="929"/>
    </row>
    <row r="126" spans="1:130" s="247" customFormat="1" ht="26.25" customHeight="1" thickBot="1" x14ac:dyDescent="0.25">
      <c r="A126" s="902"/>
      <c r="B126" s="903"/>
      <c r="C126" s="906" t="s">
        <v>485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55000</v>
      </c>
      <c r="AB126" s="862"/>
      <c r="AC126" s="862"/>
      <c r="AD126" s="862"/>
      <c r="AE126" s="863"/>
      <c r="AF126" s="864" t="s">
        <v>452</v>
      </c>
      <c r="AG126" s="862"/>
      <c r="AH126" s="862"/>
      <c r="AI126" s="862"/>
      <c r="AJ126" s="863"/>
      <c r="AK126" s="864" t="s">
        <v>457</v>
      </c>
      <c r="AL126" s="862"/>
      <c r="AM126" s="862"/>
      <c r="AN126" s="862"/>
      <c r="AO126" s="863"/>
      <c r="AP126" s="909" t="s">
        <v>461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501</v>
      </c>
      <c r="CQ126" s="832"/>
      <c r="CR126" s="832"/>
      <c r="CS126" s="832"/>
      <c r="CT126" s="832"/>
      <c r="CU126" s="832"/>
      <c r="CV126" s="832"/>
      <c r="CW126" s="832"/>
      <c r="CX126" s="832"/>
      <c r="CY126" s="832"/>
      <c r="CZ126" s="832"/>
      <c r="DA126" s="832"/>
      <c r="DB126" s="832"/>
      <c r="DC126" s="832"/>
      <c r="DD126" s="832"/>
      <c r="DE126" s="832"/>
      <c r="DF126" s="833"/>
      <c r="DG126" s="898" t="s">
        <v>461</v>
      </c>
      <c r="DH126" s="899"/>
      <c r="DI126" s="899"/>
      <c r="DJ126" s="899"/>
      <c r="DK126" s="899"/>
      <c r="DL126" s="899" t="s">
        <v>179</v>
      </c>
      <c r="DM126" s="899"/>
      <c r="DN126" s="899"/>
      <c r="DO126" s="899"/>
      <c r="DP126" s="899"/>
      <c r="DQ126" s="899" t="s">
        <v>452</v>
      </c>
      <c r="DR126" s="899"/>
      <c r="DS126" s="899"/>
      <c r="DT126" s="899"/>
      <c r="DU126" s="899"/>
      <c r="DV126" s="876" t="s">
        <v>461</v>
      </c>
      <c r="DW126" s="876"/>
      <c r="DX126" s="876"/>
      <c r="DY126" s="876"/>
      <c r="DZ126" s="877"/>
    </row>
    <row r="127" spans="1:130" s="247" customFormat="1" ht="26.25" customHeight="1" x14ac:dyDescent="0.2">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457</v>
      </c>
      <c r="AB127" s="862"/>
      <c r="AC127" s="862"/>
      <c r="AD127" s="862"/>
      <c r="AE127" s="863"/>
      <c r="AF127" s="864" t="s">
        <v>452</v>
      </c>
      <c r="AG127" s="862"/>
      <c r="AH127" s="862"/>
      <c r="AI127" s="862"/>
      <c r="AJ127" s="863"/>
      <c r="AK127" s="864" t="s">
        <v>458</v>
      </c>
      <c r="AL127" s="862"/>
      <c r="AM127" s="862"/>
      <c r="AN127" s="862"/>
      <c r="AO127" s="863"/>
      <c r="AP127" s="909" t="s">
        <v>453</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452</v>
      </c>
      <c r="DM127" s="899"/>
      <c r="DN127" s="899"/>
      <c r="DO127" s="899"/>
      <c r="DP127" s="899"/>
      <c r="DQ127" s="899" t="s">
        <v>452</v>
      </c>
      <c r="DR127" s="899"/>
      <c r="DS127" s="899"/>
      <c r="DT127" s="899"/>
      <c r="DU127" s="899"/>
      <c r="DV127" s="876" t="s">
        <v>457</v>
      </c>
      <c r="DW127" s="876"/>
      <c r="DX127" s="876"/>
      <c r="DY127" s="876"/>
      <c r="DZ127" s="877"/>
    </row>
    <row r="128" spans="1:130" s="247" customFormat="1" ht="26.25" customHeight="1" thickBot="1" x14ac:dyDescent="0.25">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38274</v>
      </c>
      <c r="AB128" s="883"/>
      <c r="AC128" s="883"/>
      <c r="AD128" s="883"/>
      <c r="AE128" s="884"/>
      <c r="AF128" s="885">
        <v>37802</v>
      </c>
      <c r="AG128" s="883"/>
      <c r="AH128" s="883"/>
      <c r="AI128" s="883"/>
      <c r="AJ128" s="884"/>
      <c r="AK128" s="885">
        <v>37802</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453</v>
      </c>
      <c r="BG128" s="869"/>
      <c r="BH128" s="869"/>
      <c r="BI128" s="869"/>
      <c r="BJ128" s="869"/>
      <c r="BK128" s="869"/>
      <c r="BL128" s="892"/>
      <c r="BM128" s="868">
        <v>14.44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v>1279</v>
      </c>
      <c r="DH128" s="873"/>
      <c r="DI128" s="873"/>
      <c r="DJ128" s="873"/>
      <c r="DK128" s="873"/>
      <c r="DL128" s="873">
        <v>2658</v>
      </c>
      <c r="DM128" s="873"/>
      <c r="DN128" s="873"/>
      <c r="DO128" s="873"/>
      <c r="DP128" s="873"/>
      <c r="DQ128" s="873">
        <v>5434</v>
      </c>
      <c r="DR128" s="873"/>
      <c r="DS128" s="873"/>
      <c r="DT128" s="873"/>
      <c r="DU128" s="873"/>
      <c r="DV128" s="874">
        <v>0.1</v>
      </c>
      <c r="DW128" s="874"/>
      <c r="DX128" s="874"/>
      <c r="DY128" s="874"/>
      <c r="DZ128" s="875"/>
    </row>
    <row r="129" spans="1:131" s="247" customFormat="1" ht="26.25" customHeight="1" x14ac:dyDescent="0.2">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512</v>
      </c>
      <c r="X129" s="859"/>
      <c r="Y129" s="859"/>
      <c r="Z129" s="860"/>
      <c r="AA129" s="861">
        <v>6084206</v>
      </c>
      <c r="AB129" s="862"/>
      <c r="AC129" s="862"/>
      <c r="AD129" s="862"/>
      <c r="AE129" s="863"/>
      <c r="AF129" s="864">
        <v>5905800</v>
      </c>
      <c r="AG129" s="862"/>
      <c r="AH129" s="862"/>
      <c r="AI129" s="862"/>
      <c r="AJ129" s="863"/>
      <c r="AK129" s="864">
        <v>6002509</v>
      </c>
      <c r="AL129" s="862"/>
      <c r="AM129" s="862"/>
      <c r="AN129" s="862"/>
      <c r="AO129" s="863"/>
      <c r="AP129" s="865"/>
      <c r="AQ129" s="866"/>
      <c r="AR129" s="866"/>
      <c r="AS129" s="866"/>
      <c r="AT129" s="867"/>
      <c r="AU129" s="285"/>
      <c r="AV129" s="285"/>
      <c r="AW129" s="285"/>
      <c r="AX129" s="831" t="s">
        <v>513</v>
      </c>
      <c r="AY129" s="832"/>
      <c r="AZ129" s="832"/>
      <c r="BA129" s="832"/>
      <c r="BB129" s="832"/>
      <c r="BC129" s="832"/>
      <c r="BD129" s="832"/>
      <c r="BE129" s="833"/>
      <c r="BF129" s="851" t="s">
        <v>179</v>
      </c>
      <c r="BG129" s="852"/>
      <c r="BH129" s="852"/>
      <c r="BI129" s="852"/>
      <c r="BJ129" s="852"/>
      <c r="BK129" s="852"/>
      <c r="BL129" s="853"/>
      <c r="BM129" s="851">
        <v>19.440000000000001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514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515</v>
      </c>
      <c r="X130" s="859"/>
      <c r="Y130" s="859"/>
      <c r="Z130" s="860"/>
      <c r="AA130" s="861">
        <v>1260079</v>
      </c>
      <c r="AB130" s="862"/>
      <c r="AC130" s="862"/>
      <c r="AD130" s="862"/>
      <c r="AE130" s="863"/>
      <c r="AF130" s="864">
        <v>1152095</v>
      </c>
      <c r="AG130" s="862"/>
      <c r="AH130" s="862"/>
      <c r="AI130" s="862"/>
      <c r="AJ130" s="863"/>
      <c r="AK130" s="864">
        <v>1148413</v>
      </c>
      <c r="AL130" s="862"/>
      <c r="AM130" s="862"/>
      <c r="AN130" s="862"/>
      <c r="AO130" s="863"/>
      <c r="AP130" s="865"/>
      <c r="AQ130" s="866"/>
      <c r="AR130" s="866"/>
      <c r="AS130" s="866"/>
      <c r="AT130" s="867"/>
      <c r="AU130" s="285"/>
      <c r="AV130" s="285"/>
      <c r="AW130" s="285"/>
      <c r="AX130" s="831" t="s">
        <v>516</v>
      </c>
      <c r="AY130" s="832"/>
      <c r="AZ130" s="832"/>
      <c r="BA130" s="832"/>
      <c r="BB130" s="832"/>
      <c r="BC130" s="832"/>
      <c r="BD130" s="832"/>
      <c r="BE130" s="833"/>
      <c r="BF130" s="834">
        <v>15.5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517</v>
      </c>
      <c r="X131" s="842"/>
      <c r="Y131" s="842"/>
      <c r="Z131" s="843"/>
      <c r="AA131" s="844">
        <v>4824127</v>
      </c>
      <c r="AB131" s="845"/>
      <c r="AC131" s="845"/>
      <c r="AD131" s="845"/>
      <c r="AE131" s="846"/>
      <c r="AF131" s="847">
        <v>4753705</v>
      </c>
      <c r="AG131" s="845"/>
      <c r="AH131" s="845"/>
      <c r="AI131" s="845"/>
      <c r="AJ131" s="846"/>
      <c r="AK131" s="847">
        <v>4854096</v>
      </c>
      <c r="AL131" s="845"/>
      <c r="AM131" s="845"/>
      <c r="AN131" s="845"/>
      <c r="AO131" s="846"/>
      <c r="AP131" s="848"/>
      <c r="AQ131" s="849"/>
      <c r="AR131" s="849"/>
      <c r="AS131" s="849"/>
      <c r="AT131" s="850"/>
      <c r="AU131" s="285"/>
      <c r="AV131" s="285"/>
      <c r="AW131" s="285"/>
      <c r="AX131" s="809" t="s">
        <v>518</v>
      </c>
      <c r="AY131" s="810"/>
      <c r="AZ131" s="810"/>
      <c r="BA131" s="810"/>
      <c r="BB131" s="810"/>
      <c r="BC131" s="810"/>
      <c r="BD131" s="810"/>
      <c r="BE131" s="811"/>
      <c r="BF131" s="812">
        <v>97.5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520</v>
      </c>
      <c r="W132" s="822"/>
      <c r="X132" s="822"/>
      <c r="Y132" s="822"/>
      <c r="Z132" s="823"/>
      <c r="AA132" s="824">
        <v>15.334525810000001</v>
      </c>
      <c r="AB132" s="825"/>
      <c r="AC132" s="825"/>
      <c r="AD132" s="825"/>
      <c r="AE132" s="826"/>
      <c r="AF132" s="827">
        <v>15.50058323</v>
      </c>
      <c r="AG132" s="825"/>
      <c r="AH132" s="825"/>
      <c r="AI132" s="825"/>
      <c r="AJ132" s="826"/>
      <c r="AK132" s="827">
        <v>15.73895531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521</v>
      </c>
      <c r="W133" s="801"/>
      <c r="X133" s="801"/>
      <c r="Y133" s="801"/>
      <c r="Z133" s="802"/>
      <c r="AA133" s="803">
        <v>15.3</v>
      </c>
      <c r="AB133" s="804"/>
      <c r="AC133" s="804"/>
      <c r="AD133" s="804"/>
      <c r="AE133" s="805"/>
      <c r="AF133" s="803">
        <v>15.3</v>
      </c>
      <c r="AG133" s="804"/>
      <c r="AH133" s="804"/>
      <c r="AI133" s="804"/>
      <c r="AJ133" s="805"/>
      <c r="AK133" s="803">
        <v>15.5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Yw/3E8dlBau2HlUTUuGlMzICJ3XSJDcbX8rC3b2mKAXkP6pJV1E7gbsztjUNKCOI3Hc1Fou1u/xepin/QH1A==" saltValue="SpgydTIUAhpFTESAhTnq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522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1VNi1wIKgWnpdOctnm+gPpPju5rT88tZwVCoTwghPVb2/L6KgEqrq+YX0HBq2k9b6ZankZkKcChz4+LHPThdg==" saltValue="bpTe3/chNcxkhbr617Ox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3XtWKXU2WOJTy8H+eNVXbX0LcQELHnAL01GnTpiz6LHZ3YH/DxRFuMsegVa4wc1TIONbn9Ip4y4xF11UAouyA==" saltValue="MfTMbCRkyt5VLvDnQsZl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525</v>
      </c>
      <c r="AP7" s="304"/>
      <c r="AQ7" s="305" t="s">
        <v>526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527</v>
      </c>
      <c r="AQ8" s="311" t="s">
        <v>528</v>
      </c>
      <c r="AR8" s="312" t="s">
        <v>529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530</v>
      </c>
      <c r="AL9" s="1231"/>
      <c r="AM9" s="1231"/>
      <c r="AN9" s="1232"/>
      <c r="AO9" s="313">
        <v>1523180</v>
      </c>
      <c r="AP9" s="313">
        <v>103773</v>
      </c>
      <c r="AQ9" s="314">
        <v>81607</v>
      </c>
      <c r="AR9" s="315">
        <v>27.2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531</v>
      </c>
      <c r="AL10" s="1231"/>
      <c r="AM10" s="1231"/>
      <c r="AN10" s="1232"/>
      <c r="AO10" s="316">
        <v>154920</v>
      </c>
      <c r="AP10" s="316">
        <v>10555</v>
      </c>
      <c r="AQ10" s="317">
        <v>8429</v>
      </c>
      <c r="AR10" s="318">
        <v>25.2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532</v>
      </c>
      <c r="AL11" s="1231"/>
      <c r="AM11" s="1231"/>
      <c r="AN11" s="1232"/>
      <c r="AO11" s="316">
        <v>305791</v>
      </c>
      <c r="AP11" s="316">
        <v>20833</v>
      </c>
      <c r="AQ11" s="317">
        <v>12564</v>
      </c>
      <c r="AR11" s="318">
        <v>65.8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533</v>
      </c>
      <c r="AL12" s="1231"/>
      <c r="AM12" s="1231"/>
      <c r="AN12" s="1232"/>
      <c r="AO12" s="316">
        <v>135893</v>
      </c>
      <c r="AP12" s="316">
        <v>9258</v>
      </c>
      <c r="AQ12" s="317">
        <v>603</v>
      </c>
      <c r="AR12" s="318">
        <v>1435.3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t="s">
        <v>535</v>
      </c>
      <c r="AP13" s="316" t="s">
        <v>535</v>
      </c>
      <c r="AQ13" s="317">
        <v>5</v>
      </c>
      <c r="AR13" s="318" t="s">
        <v>535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536</v>
      </c>
      <c r="AL14" s="1231"/>
      <c r="AM14" s="1231"/>
      <c r="AN14" s="1232"/>
      <c r="AO14" s="316">
        <v>48407</v>
      </c>
      <c r="AP14" s="316">
        <v>3298</v>
      </c>
      <c r="AQ14" s="317">
        <v>4049</v>
      </c>
      <c r="AR14" s="318">
        <v>-18.5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537</v>
      </c>
      <c r="AL15" s="1231"/>
      <c r="AM15" s="1231"/>
      <c r="AN15" s="1232"/>
      <c r="AO15" s="316">
        <v>23366</v>
      </c>
      <c r="AP15" s="316">
        <v>1592</v>
      </c>
      <c r="AQ15" s="317">
        <v>2220</v>
      </c>
      <c r="AR15" s="318">
        <v>-28.3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538</v>
      </c>
      <c r="AL16" s="1234"/>
      <c r="AM16" s="1234"/>
      <c r="AN16" s="1235"/>
      <c r="AO16" s="316">
        <v>-145173</v>
      </c>
      <c r="AP16" s="316">
        <v>-9891</v>
      </c>
      <c r="AQ16" s="317">
        <v>-7287</v>
      </c>
      <c r="AR16" s="318">
        <v>35.700000000000003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2046384</v>
      </c>
      <c r="AP17" s="316">
        <v>139418</v>
      </c>
      <c r="AQ17" s="317">
        <v>102189</v>
      </c>
      <c r="AR17" s="318">
        <v>36.4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543</v>
      </c>
      <c r="AL21" s="1228"/>
      <c r="AM21" s="1228"/>
      <c r="AN21" s="1229"/>
      <c r="AO21" s="328">
        <v>12.81</v>
      </c>
      <c r="AP21" s="329">
        <v>9.43</v>
      </c>
      <c r="AQ21" s="330">
        <v>3.38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544</v>
      </c>
      <c r="AL22" s="1228"/>
      <c r="AM22" s="1228"/>
      <c r="AN22" s="1229"/>
      <c r="AO22" s="333">
        <v>91.5</v>
      </c>
      <c r="AP22" s="334">
        <v>96.9</v>
      </c>
      <c r="AQ22" s="335">
        <v>-5.4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525</v>
      </c>
      <c r="AP30" s="304"/>
      <c r="AQ30" s="305" t="s">
        <v>526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527</v>
      </c>
      <c r="AQ31" s="311" t="s">
        <v>528</v>
      </c>
      <c r="AR31" s="312" t="s">
        <v>529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548</v>
      </c>
      <c r="AL32" s="1219"/>
      <c r="AM32" s="1219"/>
      <c r="AN32" s="1220"/>
      <c r="AO32" s="343">
        <v>1261590</v>
      </c>
      <c r="AP32" s="343">
        <v>85951</v>
      </c>
      <c r="AQ32" s="344">
        <v>48351</v>
      </c>
      <c r="AR32" s="345">
        <v>77.8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549</v>
      </c>
      <c r="AL33" s="1219"/>
      <c r="AM33" s="1219"/>
      <c r="AN33" s="1220"/>
      <c r="AO33" s="343" t="s">
        <v>535</v>
      </c>
      <c r="AP33" s="343" t="s">
        <v>535</v>
      </c>
      <c r="AQ33" s="344" t="s">
        <v>535</v>
      </c>
      <c r="AR33" s="345" t="s">
        <v>535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550</v>
      </c>
      <c r="AL34" s="1219"/>
      <c r="AM34" s="1219"/>
      <c r="AN34" s="1220"/>
      <c r="AO34" s="343" t="s">
        <v>535</v>
      </c>
      <c r="AP34" s="343" t="s">
        <v>535</v>
      </c>
      <c r="AQ34" s="344">
        <v>3</v>
      </c>
      <c r="AR34" s="345" t="s">
        <v>535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551</v>
      </c>
      <c r="AL35" s="1219"/>
      <c r="AM35" s="1219"/>
      <c r="AN35" s="1220"/>
      <c r="AO35" s="343">
        <v>469646</v>
      </c>
      <c r="AP35" s="343">
        <v>31997</v>
      </c>
      <c r="AQ35" s="344">
        <v>15327</v>
      </c>
      <c r="AR35" s="345">
        <v>108.8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552</v>
      </c>
      <c r="AL36" s="1219"/>
      <c r="AM36" s="1219"/>
      <c r="AN36" s="1220"/>
      <c r="AO36" s="343">
        <v>218955</v>
      </c>
      <c r="AP36" s="343">
        <v>14917</v>
      </c>
      <c r="AQ36" s="344">
        <v>3222</v>
      </c>
      <c r="AR36" s="345">
        <v>363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553</v>
      </c>
      <c r="AL37" s="1219"/>
      <c r="AM37" s="1219"/>
      <c r="AN37" s="1220"/>
      <c r="AO37" s="343" t="s">
        <v>535</v>
      </c>
      <c r="AP37" s="343" t="s">
        <v>535</v>
      </c>
      <c r="AQ37" s="344">
        <v>486</v>
      </c>
      <c r="AR37" s="345" t="s">
        <v>535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554</v>
      </c>
      <c r="AL38" s="1222"/>
      <c r="AM38" s="1222"/>
      <c r="AN38" s="1223"/>
      <c r="AO38" s="346">
        <v>8</v>
      </c>
      <c r="AP38" s="346">
        <v>1</v>
      </c>
      <c r="AQ38" s="347">
        <v>7</v>
      </c>
      <c r="AR38" s="335">
        <v>-85.7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555</v>
      </c>
      <c r="AL39" s="1222"/>
      <c r="AM39" s="1222"/>
      <c r="AN39" s="1223"/>
      <c r="AO39" s="343">
        <v>-37802</v>
      </c>
      <c r="AP39" s="343">
        <v>-2575</v>
      </c>
      <c r="AQ39" s="344">
        <v>-3375</v>
      </c>
      <c r="AR39" s="345">
        <v>-23.7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556</v>
      </c>
      <c r="AL40" s="1219"/>
      <c r="AM40" s="1219"/>
      <c r="AN40" s="1220"/>
      <c r="AO40" s="343">
        <v>-1148413</v>
      </c>
      <c r="AP40" s="343">
        <v>-78240</v>
      </c>
      <c r="AQ40" s="344">
        <v>-44517</v>
      </c>
      <c r="AR40" s="345">
        <v>75.8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763984</v>
      </c>
      <c r="AP41" s="343">
        <v>52050</v>
      </c>
      <c r="AQ41" s="344">
        <v>19506</v>
      </c>
      <c r="AR41" s="345">
        <v>166.8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525</v>
      </c>
      <c r="AN49" s="1213" t="s">
        <v>560</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561</v>
      </c>
      <c r="AO50" s="360" t="s">
        <v>562</v>
      </c>
      <c r="AP50" s="361" t="s">
        <v>563</v>
      </c>
      <c r="AQ50" s="362" t="s">
        <v>564</v>
      </c>
      <c r="AR50" s="363" t="s">
        <v>565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1255752</v>
      </c>
      <c r="AN51" s="365">
        <v>79893</v>
      </c>
      <c r="AO51" s="366">
        <v>-6.3</v>
      </c>
      <c r="AP51" s="367">
        <v>77577</v>
      </c>
      <c r="AQ51" s="368">
        <v>-9</v>
      </c>
      <c r="AR51" s="369">
        <v>2.7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702838</v>
      </c>
      <c r="AN52" s="373">
        <v>44715</v>
      </c>
      <c r="AO52" s="374">
        <v>4.3</v>
      </c>
      <c r="AP52" s="375">
        <v>40870</v>
      </c>
      <c r="AQ52" s="376">
        <v>5.2</v>
      </c>
      <c r="AR52" s="377">
        <v>-0.9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1486861</v>
      </c>
      <c r="AN53" s="365">
        <v>96137</v>
      </c>
      <c r="AO53" s="366">
        <v>20.3</v>
      </c>
      <c r="AP53" s="367">
        <v>67293</v>
      </c>
      <c r="AQ53" s="368">
        <v>-13.3</v>
      </c>
      <c r="AR53" s="369">
        <v>33.6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973041</v>
      </c>
      <c r="AN54" s="373">
        <v>62915</v>
      </c>
      <c r="AO54" s="374">
        <v>40.700000000000003</v>
      </c>
      <c r="AP54" s="375">
        <v>35076</v>
      </c>
      <c r="AQ54" s="376">
        <v>-14.2</v>
      </c>
      <c r="AR54" s="377">
        <v>54.9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1737470</v>
      </c>
      <c r="AN55" s="365">
        <v>114052</v>
      </c>
      <c r="AO55" s="366">
        <v>18.600000000000001</v>
      </c>
      <c r="AP55" s="367">
        <v>67343</v>
      </c>
      <c r="AQ55" s="368">
        <v>0.1</v>
      </c>
      <c r="AR55" s="369">
        <v>18.5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429897</v>
      </c>
      <c r="AN56" s="373">
        <v>28220</v>
      </c>
      <c r="AO56" s="374">
        <v>-55.1</v>
      </c>
      <c r="AP56" s="375">
        <v>32865</v>
      </c>
      <c r="AQ56" s="376">
        <v>-6.3</v>
      </c>
      <c r="AR56" s="377">
        <v>-48.8</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1041603</v>
      </c>
      <c r="AN57" s="365">
        <v>69496</v>
      </c>
      <c r="AO57" s="366">
        <v>-39.1</v>
      </c>
      <c r="AP57" s="367">
        <v>73475</v>
      </c>
      <c r="AQ57" s="368">
        <v>9.1</v>
      </c>
      <c r="AR57" s="369">
        <v>-48.2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305468</v>
      </c>
      <c r="AN58" s="373">
        <v>20381</v>
      </c>
      <c r="AO58" s="374">
        <v>-27.8</v>
      </c>
      <c r="AP58" s="375">
        <v>43072</v>
      </c>
      <c r="AQ58" s="376">
        <v>31.1</v>
      </c>
      <c r="AR58" s="377">
        <v>-58.9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1018361</v>
      </c>
      <c r="AN59" s="365">
        <v>69380</v>
      </c>
      <c r="AO59" s="366">
        <v>-0.2</v>
      </c>
      <c r="AP59" s="367">
        <v>87464</v>
      </c>
      <c r="AQ59" s="368">
        <v>19</v>
      </c>
      <c r="AR59" s="369">
        <v>-19.2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365405</v>
      </c>
      <c r="AN60" s="373">
        <v>24895</v>
      </c>
      <c r="AO60" s="374">
        <v>22.1</v>
      </c>
      <c r="AP60" s="375">
        <v>47479</v>
      </c>
      <c r="AQ60" s="376">
        <v>10.199999999999999</v>
      </c>
      <c r="AR60" s="377">
        <v>11.9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1308009</v>
      </c>
      <c r="AN61" s="380">
        <v>85792</v>
      </c>
      <c r="AO61" s="381">
        <v>-1.3</v>
      </c>
      <c r="AP61" s="382">
        <v>74630</v>
      </c>
      <c r="AQ61" s="383">
        <v>1.2</v>
      </c>
      <c r="AR61" s="369">
        <v>-2.5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555330</v>
      </c>
      <c r="AN62" s="373">
        <v>36225</v>
      </c>
      <c r="AO62" s="374">
        <v>-3.2</v>
      </c>
      <c r="AP62" s="375">
        <v>39872</v>
      </c>
      <c r="AQ62" s="376">
        <v>5.2</v>
      </c>
      <c r="AR62" s="377">
        <v>-8.4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dPoyGaqnSxKF3X4r7i8KiuNTxQ0pR5kLkdSFMQxNuNh4LWBiRM1qfYK9dVLOMi0uyb1pjpba7pMaaxDol7BMfA==" saltValue="EfWeodTXquS3hmiv8065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574</v>
      </c>
    </row>
    <row r="121" spans="125:125" ht="13.5" hidden="1" customHeight="1" x14ac:dyDescent="0.2">
      <c r="DU121" s="291"/>
    </row>
  </sheetData>
  <sheetProtection algorithmName="SHA-512" hashValue="U8d9Gvnwc3nAXp6HIECXSjWD0RzIga+x6QX7XitklSDxmnWV8nfvgI2qnPF90KKmbAP7YrlV9EFZvnyJ/2i38A==" saltValue="48z9sIJHsvqOqnXzrO8r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575</v>
      </c>
    </row>
  </sheetData>
  <sheetProtection algorithmName="SHA-512" hashValue="T0Qa/CmLnB4b1dCpfa1mPKJTvziV3cDN16+l26N0a2rcHMhRIB+0JoGDxbE+akESfXMVGGYpWRsBpnSfJ/yhXA==" saltValue="xVBPWmB9xCLLE2R1nBCT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236" t="s">
        <v>3</v>
      </c>
      <c r="D47" s="1236"/>
      <c r="E47" s="1237"/>
      <c r="F47" s="11">
        <v>14.72</v>
      </c>
      <c r="G47" s="12">
        <v>11.14</v>
      </c>
      <c r="H47" s="12">
        <v>11.81</v>
      </c>
      <c r="I47" s="12">
        <v>15.99</v>
      </c>
      <c r="J47" s="13">
        <v>15.5</v>
      </c>
    </row>
    <row r="48" spans="2:10" ht="57.75" customHeight="1" x14ac:dyDescent="0.2">
      <c r="B48" s="14"/>
      <c r="C48" s="1238" t="s">
        <v>4</v>
      </c>
      <c r="D48" s="1238"/>
      <c r="E48" s="1239"/>
      <c r="F48" s="15">
        <v>6.48</v>
      </c>
      <c r="G48" s="16">
        <v>6.44</v>
      </c>
      <c r="H48" s="16">
        <v>9.82</v>
      </c>
      <c r="I48" s="16">
        <v>9.11</v>
      </c>
      <c r="J48" s="17">
        <v>8.7899999999999991</v>
      </c>
    </row>
    <row r="49" spans="2:10" ht="57.75" customHeight="1" thickBot="1" x14ac:dyDescent="0.25">
      <c r="B49" s="18"/>
      <c r="C49" s="1240" t="s">
        <v>5</v>
      </c>
      <c r="D49" s="1240"/>
      <c r="E49" s="1241"/>
      <c r="F49" s="19">
        <v>4.1100000000000003</v>
      </c>
      <c r="G49" s="20" t="s">
        <v>581</v>
      </c>
      <c r="H49" s="20">
        <v>3.92</v>
      </c>
      <c r="I49" s="20">
        <v>3.61</v>
      </c>
      <c r="J49" s="21" t="s">
        <v>582</v>
      </c>
    </row>
    <row r="50" spans="2:10" ht="13.5" customHeight="1" x14ac:dyDescent="0.2"/>
  </sheetData>
  <sheetProtection algorithmName="SHA-512" hashValue="S1o1DjFx68IUy5IwP0FI8E0akc4ouGwWqjPOOskTjZvNF36wJkop67KwVBqvpFdSJMBp5+zUVDAjVrvAJw6rLg==" saltValue="84dA18/OIqOB9w8yUmTE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2021-10-18T00:03:54Z</cp:lastPrinted>
  <dcterms:created xsi:type="dcterms:W3CDTF">2021-02-05T02:25:10Z</dcterms:created>
  <dcterms:modified xsi:type="dcterms:W3CDTF">2021-11-12T07:19:49Z</dcterms:modified>
  <cp:category/>
</cp:coreProperties>
</file>