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<sst xmlns="http://schemas.openxmlformats.org/spreadsheetml/2006/main" count="166" uniqueCount="82">
  <si>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率</t>
  </si>
  <si>
    <t>（人口千対）</t>
  </si>
  <si>
    <t>乳児死亡数</t>
  </si>
  <si>
    <t>新生児死亡数</t>
  </si>
  <si>
    <t>自然増加</t>
  </si>
  <si>
    <t>（出産千対）</t>
  </si>
  <si>
    <t>妊娠満２２週以後の死産</t>
  </si>
  <si>
    <t>早期新生児死亡</t>
  </si>
  <si>
    <t>　第２表　人口動態総覧（都道府県別）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</si>
  <si>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</si>
  <si>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</si>
  <si>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</si>
  <si>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</si>
  <si>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</si>
  <si>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</si>
  <si>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</si>
  <si>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</si>
  <si>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</si>
  <si>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</si>
  <si>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</si>
  <si>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</si>
  <si>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</si>
  <si>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</si>
  <si>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</si>
  <si>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</si>
  <si>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</si>
  <si>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</si>
  <si>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</si>
  <si>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</si>
  <si>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</si>
  <si>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</si>
  <si>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</si>
  <si>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</si>
  <si>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</si>
  <si>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</si>
  <si>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</si>
  <si>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</si>
  <si>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</si>
  <si>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</si>
  <si>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</si>
  <si>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</si>
  <si>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</si>
  <si>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</si>
  <si>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</si>
  <si>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</si>
  <si>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</si>
  <si>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</si>
  <si>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</si>
  <si>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</si>
  <si>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</si>
  <si>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</si>
  <si>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</si>
  <si>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</si>
  <si>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</si>
  <si>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</si>
  <si>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</si>
  <si>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</si>
  <si>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</si>
  <si>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</si>
  <si>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</si>
  <si>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 xml:space="preserve"> 　　　出　　　生</t>
  </si>
  <si>
    <t>死　　　亡</t>
  </si>
  <si>
    <t>（再　　　　　掲）</t>
  </si>
  <si>
    <t>　死　　　　　　産　　　　　　数　</t>
  </si>
  <si>
    <t>周　　産　　期　　死　　亡　　数</t>
  </si>
  <si>
    <t>婚　　　姻</t>
  </si>
  <si>
    <t>離　　　婚</t>
  </si>
  <si>
    <t>合計特殊出生率</t>
  </si>
  <si>
    <t>総　　　数</t>
  </si>
  <si>
    <t>自　　　然</t>
  </si>
  <si>
    <t>人　　　工</t>
  </si>
  <si>
    <t>総　　数</t>
  </si>
  <si>
    <t>実　　数</t>
  </si>
  <si>
    <t>実　数</t>
  </si>
  <si>
    <t>率　</t>
  </si>
  <si>
    <t xml:space="preserve"> </t>
  </si>
  <si>
    <t>人  口</t>
  </si>
  <si>
    <t>（出生千対）</t>
  </si>
  <si>
    <t xml:space="preserve">　 (人）  </t>
  </si>
  <si>
    <t>　注：人口は、平成１７年国勢調査（総務庁統計局）－按分済み人口</t>
  </si>
  <si>
    <t xml:space="preserve">　 (千人）  </t>
  </si>
  <si>
    <t>（平成１７年）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</si>
</sst>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;&quot;△ &quot;0.0"/>
    <numFmt numFmtId="182" formatCode="0.00;&quot;△ &quot;0.00"/>
    <numFmt numFmtId="183" formatCode="0;&quot;△ &quot;0"/>
    <numFmt numFmtId="184" formatCode="#,##0.000;&quot;△ &quot;#,##0.000"/>
    <numFmt numFmtId="185" formatCode="#,##0.0000;&quot;△ &quot;#,##0.0000"/>
    <numFmt numFmtId="186" formatCode="#,##0.0_);[Red]\(#,##0.0\)"/>
    <numFmt numFmtId="187" formatCode="#,##0.00_);[Red]\(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81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182" fontId="3" fillId="0" borderId="5" xfId="0" applyNumberFormat="1" applyFont="1" applyBorder="1" applyAlignment="1">
      <alignment vertical="center" wrapText="1"/>
    </xf>
    <xf numFmtId="38" fontId="3" fillId="0" borderId="4" xfId="16" applyFont="1" applyBorder="1" applyAlignment="1" quotePrefix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6" applyFont="1" applyBorder="1" applyAlignment="1" quotePrefix="1">
      <alignment vertical="center"/>
    </xf>
    <xf numFmtId="177" fontId="3" fillId="0" borderId="9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2" fontId="3" fillId="0" borderId="8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7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vertical="center"/>
    </xf>
    <xf numFmtId="38" fontId="3" fillId="0" borderId="5" xfId="16" applyFont="1" applyBorder="1" applyAlignment="1" quotePrefix="1">
      <alignment vertical="center"/>
    </xf>
    <xf numFmtId="38" fontId="3" fillId="0" borderId="10" xfId="16" applyFont="1" applyBorder="1" applyAlignment="1" quotePrefix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8" fontId="3" fillId="0" borderId="15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"/>
  <sheetViews>
    <sheetView tabSelected="1" view="pageBreakPreview" zoomScale="75" zoomScaleSheetLayoutView="75" workbookViewId="0" topLeftCell="A4">
      <pane xSplit="1" topLeftCell="I1" activePane="topRight" state="frozen"/>
      <selection pane="topLeft" activeCell="A1" sqref="A1"/>
      <selection pane="topRight" activeCell="W65" sqref="W65"/>
    </sheetView>
  </sheetViews>
  <sheetFormatPr defaultColWidth="9.00390625" defaultRowHeight="13.5"/>
  <cols>
    <col min="1" max="1" width="8.125" style="2" customWidth="1"/>
    <col min="2" max="2" width="12.875" style="2" hidden="1" customWidth="1"/>
    <col min="3" max="3" width="12.875" style="2" customWidth="1"/>
    <col min="4" max="4" width="10.25390625" style="2" customWidth="1"/>
    <col min="5" max="5" width="6.25390625" style="2" customWidth="1"/>
    <col min="6" max="6" width="10.25390625" style="2" customWidth="1"/>
    <col min="7" max="7" width="5.625" style="2" customWidth="1"/>
    <col min="8" max="8" width="9.00390625" style="2" customWidth="1"/>
    <col min="9" max="9" width="5.625" style="2" customWidth="1"/>
    <col min="10" max="10" width="8.75390625" style="2" customWidth="1"/>
    <col min="11" max="11" width="5.625" style="2" customWidth="1"/>
    <col min="12" max="12" width="9.625" style="2" customWidth="1"/>
    <col min="13" max="13" width="6.875" style="2" customWidth="1"/>
    <col min="14" max="14" width="9.625" style="2" customWidth="1"/>
    <col min="15" max="15" width="5.625" style="2" customWidth="1"/>
    <col min="16" max="16" width="8.625" style="2" customWidth="1"/>
    <col min="17" max="17" width="5.625" style="2" customWidth="1"/>
    <col min="18" max="18" width="8.625" style="2" customWidth="1"/>
    <col min="19" max="19" width="5.50390625" style="2" customWidth="1"/>
    <col min="20" max="20" width="6.625" style="2" customWidth="1"/>
    <col min="21" max="21" width="5.625" style="2" customWidth="1"/>
    <col min="22" max="22" width="6.625" style="2" customWidth="1"/>
    <col min="23" max="23" width="5.625" style="2" customWidth="1"/>
    <col min="24" max="24" width="6.625" style="2" customWidth="1"/>
    <col min="25" max="25" width="5.625" style="2" customWidth="1"/>
    <col min="26" max="26" width="8.625" style="2" customWidth="1"/>
    <col min="27" max="27" width="5.625" style="2" customWidth="1"/>
    <col min="28" max="28" width="8.75390625" style="2" customWidth="1"/>
    <col min="29" max="29" width="5.625" style="2" customWidth="1"/>
    <col min="30" max="30" width="8.125" style="2" customWidth="1"/>
    <col min="31" max="16384" width="9.00390625" style="2" customWidth="1"/>
  </cols>
  <sheetData>
    <row r="1" spans="1:31" ht="18.75">
      <c r="A1" s="1" t="s">
        <v>8</v>
      </c>
      <c r="B1" s="1"/>
      <c r="C1" s="1"/>
      <c r="T1" s="3"/>
      <c r="AE1" s="4" t="s">
        <v>81</v>
      </c>
    </row>
    <row r="2" spans="1:31" ht="19.5" thickBot="1">
      <c r="A2" s="1"/>
      <c r="B2" s="1"/>
      <c r="C2" s="1"/>
      <c r="T2" s="3"/>
      <c r="AE2" s="4"/>
    </row>
    <row r="3" spans="1:31" ht="15.75" customHeight="1">
      <c r="A3" s="80" t="s">
        <v>9</v>
      </c>
      <c r="B3" s="86" t="s">
        <v>76</v>
      </c>
      <c r="C3" s="86" t="s">
        <v>76</v>
      </c>
      <c r="D3" s="82" t="s">
        <v>60</v>
      </c>
      <c r="E3" s="83"/>
      <c r="F3" s="64" t="s">
        <v>61</v>
      </c>
      <c r="G3" s="65"/>
      <c r="H3" s="70" t="s">
        <v>62</v>
      </c>
      <c r="I3" s="71"/>
      <c r="J3" s="71"/>
      <c r="K3" s="72"/>
      <c r="L3" s="64" t="s">
        <v>4</v>
      </c>
      <c r="M3" s="65"/>
      <c r="N3" s="70" t="s">
        <v>63</v>
      </c>
      <c r="O3" s="71"/>
      <c r="P3" s="71"/>
      <c r="Q3" s="71"/>
      <c r="R3" s="71"/>
      <c r="S3" s="72"/>
      <c r="T3" s="70" t="s">
        <v>64</v>
      </c>
      <c r="U3" s="71"/>
      <c r="V3" s="71"/>
      <c r="W3" s="71"/>
      <c r="X3" s="71"/>
      <c r="Y3" s="72"/>
      <c r="Z3" s="64" t="s">
        <v>65</v>
      </c>
      <c r="AA3" s="65"/>
      <c r="AB3" s="64" t="s">
        <v>66</v>
      </c>
      <c r="AC3" s="65"/>
      <c r="AD3" s="61" t="s">
        <v>67</v>
      </c>
      <c r="AE3" s="78" t="s">
        <v>9</v>
      </c>
    </row>
    <row r="4" spans="1:31" ht="15.75" customHeight="1">
      <c r="A4" s="81"/>
      <c r="B4" s="87"/>
      <c r="C4" s="87"/>
      <c r="D4" s="84"/>
      <c r="E4" s="85"/>
      <c r="F4" s="66"/>
      <c r="G4" s="67"/>
      <c r="H4" s="75" t="s">
        <v>2</v>
      </c>
      <c r="I4" s="76"/>
      <c r="J4" s="75" t="s">
        <v>3</v>
      </c>
      <c r="K4" s="76"/>
      <c r="L4" s="66"/>
      <c r="M4" s="67"/>
      <c r="N4" s="75" t="s">
        <v>68</v>
      </c>
      <c r="O4" s="76"/>
      <c r="P4" s="75" t="s">
        <v>69</v>
      </c>
      <c r="Q4" s="76"/>
      <c r="R4" s="75" t="s">
        <v>70</v>
      </c>
      <c r="S4" s="76"/>
      <c r="T4" s="75" t="s">
        <v>71</v>
      </c>
      <c r="U4" s="76"/>
      <c r="V4" s="77" t="s">
        <v>6</v>
      </c>
      <c r="W4" s="77"/>
      <c r="X4" s="73" t="s">
        <v>7</v>
      </c>
      <c r="Y4" s="74"/>
      <c r="Z4" s="66"/>
      <c r="AA4" s="67"/>
      <c r="AB4" s="66"/>
      <c r="AC4" s="67"/>
      <c r="AD4" s="62"/>
      <c r="AE4" s="79"/>
    </row>
    <row r="5" spans="1:31" ht="15.75" customHeight="1">
      <c r="A5" s="81"/>
      <c r="B5" s="87" t="s">
        <v>78</v>
      </c>
      <c r="C5" s="87" t="s">
        <v>80</v>
      </c>
      <c r="D5" s="68" t="s">
        <v>72</v>
      </c>
      <c r="E5" s="5" t="s">
        <v>0</v>
      </c>
      <c r="F5" s="68" t="s">
        <v>72</v>
      </c>
      <c r="G5" s="5" t="s">
        <v>0</v>
      </c>
      <c r="H5" s="68" t="s">
        <v>72</v>
      </c>
      <c r="I5" s="5" t="s">
        <v>0</v>
      </c>
      <c r="J5" s="68" t="s">
        <v>72</v>
      </c>
      <c r="K5" s="5" t="s">
        <v>0</v>
      </c>
      <c r="L5" s="68" t="s">
        <v>72</v>
      </c>
      <c r="M5" s="5" t="s">
        <v>0</v>
      </c>
      <c r="N5" s="68" t="s">
        <v>72</v>
      </c>
      <c r="O5" s="5" t="s">
        <v>0</v>
      </c>
      <c r="P5" s="68" t="s">
        <v>72</v>
      </c>
      <c r="Q5" s="5" t="s">
        <v>0</v>
      </c>
      <c r="R5" s="68" t="s">
        <v>72</v>
      </c>
      <c r="S5" s="5" t="s">
        <v>0</v>
      </c>
      <c r="T5" s="68" t="s">
        <v>73</v>
      </c>
      <c r="U5" s="5" t="s">
        <v>0</v>
      </c>
      <c r="V5" s="68" t="s">
        <v>73</v>
      </c>
      <c r="W5" s="5" t="s">
        <v>0</v>
      </c>
      <c r="X5" s="68" t="s">
        <v>73</v>
      </c>
      <c r="Y5" s="5" t="s">
        <v>0</v>
      </c>
      <c r="Z5" s="68" t="s">
        <v>72</v>
      </c>
      <c r="AA5" s="5" t="s">
        <v>0</v>
      </c>
      <c r="AB5" s="68" t="s">
        <v>72</v>
      </c>
      <c r="AC5" s="5" t="s">
        <v>74</v>
      </c>
      <c r="AD5" s="62"/>
      <c r="AE5" s="79"/>
    </row>
    <row r="6" spans="1:31" ht="15.75" customHeight="1">
      <c r="A6" s="81"/>
      <c r="B6" s="88"/>
      <c r="C6" s="88"/>
      <c r="D6" s="69"/>
      <c r="E6" s="6" t="s">
        <v>1</v>
      </c>
      <c r="F6" s="69"/>
      <c r="G6" s="6" t="s">
        <v>1</v>
      </c>
      <c r="H6" s="69"/>
      <c r="I6" s="6" t="s">
        <v>77</v>
      </c>
      <c r="J6" s="69"/>
      <c r="K6" s="6" t="s">
        <v>77</v>
      </c>
      <c r="L6" s="69"/>
      <c r="M6" s="6" t="s">
        <v>1</v>
      </c>
      <c r="N6" s="69"/>
      <c r="O6" s="6" t="s">
        <v>5</v>
      </c>
      <c r="P6" s="69"/>
      <c r="Q6" s="6" t="s">
        <v>5</v>
      </c>
      <c r="R6" s="69"/>
      <c r="S6" s="6" t="s">
        <v>5</v>
      </c>
      <c r="T6" s="69"/>
      <c r="U6" s="6" t="s">
        <v>5</v>
      </c>
      <c r="V6" s="69"/>
      <c r="W6" s="6" t="s">
        <v>5</v>
      </c>
      <c r="X6" s="69"/>
      <c r="Y6" s="6" t="s">
        <v>77</v>
      </c>
      <c r="Z6" s="69"/>
      <c r="AA6" s="6" t="s">
        <v>1</v>
      </c>
      <c r="AB6" s="69"/>
      <c r="AC6" s="6" t="s">
        <v>1</v>
      </c>
      <c r="AD6" s="63"/>
      <c r="AE6" s="79"/>
    </row>
    <row r="7" spans="1:33" ht="15.75" customHeight="1">
      <c r="A7" s="7" t="s">
        <v>10</v>
      </c>
      <c r="B7" s="53">
        <f>SUM(B9:B66)</f>
        <v>126204902</v>
      </c>
      <c r="C7" s="38">
        <f>SUM(C9:C66)</f>
        <v>126204.90200000003</v>
      </c>
      <c r="D7" s="58">
        <f>SUM(D9:D66)</f>
        <v>1062530</v>
      </c>
      <c r="E7" s="9">
        <f>D7/$B7*1000</f>
        <v>8.419086605685095</v>
      </c>
      <c r="F7" s="38">
        <f>SUM(F9:F66)</f>
        <v>1083796</v>
      </c>
      <c r="G7" s="9">
        <f>F7/$B7*1000</f>
        <v>8.587590361585162</v>
      </c>
      <c r="H7" s="38">
        <f>SUM(H9:H66)</f>
        <v>2958</v>
      </c>
      <c r="I7" s="9">
        <f>H7/$D7*1000</f>
        <v>2.783921395160607</v>
      </c>
      <c r="J7" s="38">
        <f>SUM(J9:J66)</f>
        <v>1510</v>
      </c>
      <c r="K7" s="9">
        <f>J7/$D7*1000</f>
        <v>1.4211363443855702</v>
      </c>
      <c r="L7" s="8">
        <f>D7-F7</f>
        <v>-21266</v>
      </c>
      <c r="M7" s="9">
        <f>L7/$B7*1000</f>
        <v>-0.16850375590006797</v>
      </c>
      <c r="N7" s="38">
        <f>SUM(N9:N66)</f>
        <v>31818</v>
      </c>
      <c r="O7" s="9">
        <f>N7/($N7+$D7)*1000</f>
        <v>29.0748463925552</v>
      </c>
      <c r="P7" s="38">
        <f>SUM(P9:P66)</f>
        <v>13502</v>
      </c>
      <c r="Q7" s="9">
        <f>P7/($N7+$D7)*1000</f>
        <v>12.337940033700432</v>
      </c>
      <c r="R7" s="38">
        <f>SUM(R9:R66)</f>
        <v>18316</v>
      </c>
      <c r="S7" s="9">
        <f>R7/($N7+$D7)*1000</f>
        <v>16.73690635885477</v>
      </c>
      <c r="T7" s="38">
        <f>SUM(T9:T66)</f>
        <v>5149</v>
      </c>
      <c r="U7" s="9">
        <f>T7/($V7+$D7)*1000</f>
        <v>4.827543531335436</v>
      </c>
      <c r="V7" s="38">
        <f>SUM(V9:V66)</f>
        <v>4058</v>
      </c>
      <c r="W7" s="9">
        <f>V7/($V7+$D7)*1000</f>
        <v>3.8046555933500095</v>
      </c>
      <c r="X7" s="38">
        <f>SUM(X9:X66)</f>
        <v>1091</v>
      </c>
      <c r="Y7" s="10">
        <f>+X7/D7*1000</f>
        <v>1.0267945375659981</v>
      </c>
      <c r="Z7" s="38">
        <f>SUM(Z9:Z66)</f>
        <v>714265</v>
      </c>
      <c r="AA7" s="9">
        <f>Z7/$B7*1000</f>
        <v>5.659566218751155</v>
      </c>
      <c r="AB7" s="38">
        <f>SUM(AB9:AB66)</f>
        <v>261917</v>
      </c>
      <c r="AC7" s="50">
        <f>AB7/$B7*1000</f>
        <v>2.0753314320548344</v>
      </c>
      <c r="AD7" s="13">
        <v>1.26</v>
      </c>
      <c r="AE7" s="14" t="s">
        <v>10</v>
      </c>
      <c r="AF7" s="15"/>
      <c r="AG7" s="15"/>
    </row>
    <row r="8" spans="1:31" ht="15.75" customHeight="1">
      <c r="A8" s="7"/>
      <c r="B8" s="54"/>
      <c r="C8" s="39"/>
      <c r="D8" s="16"/>
      <c r="E8" s="17"/>
      <c r="F8" s="16"/>
      <c r="G8" s="17"/>
      <c r="H8" s="16"/>
      <c r="I8" s="17"/>
      <c r="J8" s="16"/>
      <c r="K8" s="17"/>
      <c r="L8" s="16"/>
      <c r="M8" s="17"/>
      <c r="N8" s="8"/>
      <c r="O8" s="17"/>
      <c r="P8" s="19"/>
      <c r="Q8" s="17"/>
      <c r="R8" s="16"/>
      <c r="S8" s="17"/>
      <c r="T8" s="11"/>
      <c r="U8" s="17"/>
      <c r="V8" s="16"/>
      <c r="W8" s="17"/>
      <c r="X8" s="16"/>
      <c r="Y8" s="18"/>
      <c r="Z8" s="16"/>
      <c r="AA8" s="17"/>
      <c r="AB8" s="16"/>
      <c r="AC8" s="51"/>
      <c r="AD8" s="20"/>
      <c r="AE8" s="14"/>
    </row>
    <row r="9" spans="1:33" ht="15.75" customHeight="1">
      <c r="A9" s="7" t="s">
        <v>11</v>
      </c>
      <c r="B9" s="22">
        <v>5612068</v>
      </c>
      <c r="C9" s="11">
        <f>B9/1000</f>
        <v>5612.068</v>
      </c>
      <c r="D9" s="8">
        <v>41420</v>
      </c>
      <c r="E9" s="9">
        <f>D9/$B9*1000</f>
        <v>7.38052354319299</v>
      </c>
      <c r="F9" s="8">
        <v>49982</v>
      </c>
      <c r="G9" s="9">
        <f>F9/$B9*1000</f>
        <v>8.90616435866422</v>
      </c>
      <c r="H9" s="8">
        <v>115</v>
      </c>
      <c r="I9" s="9">
        <f aca="true" t="shared" si="0" ref="I9:K64">+H9/$D9*1000</f>
        <v>2.7764365041042978</v>
      </c>
      <c r="J9" s="11">
        <v>65</v>
      </c>
      <c r="K9" s="9">
        <f t="shared" si="0"/>
        <v>1.5692901979719942</v>
      </c>
      <c r="L9" s="8">
        <f>D9-F9</f>
        <v>-8562</v>
      </c>
      <c r="M9" s="9">
        <f>L9/$B9*1000</f>
        <v>-1.5256408154712309</v>
      </c>
      <c r="N9" s="8">
        <v>1664</v>
      </c>
      <c r="O9" s="9">
        <f aca="true" t="shared" si="1" ref="O9:Q64">N9/($N9+$D9)*1000</f>
        <v>38.62222634852846</v>
      </c>
      <c r="P9" s="11">
        <v>604</v>
      </c>
      <c r="Q9" s="9">
        <f t="shared" si="1"/>
        <v>14.019125429393743</v>
      </c>
      <c r="R9" s="11">
        <v>1060</v>
      </c>
      <c r="S9" s="9">
        <f>R9/($N9+$D9)*1000</f>
        <v>24.60310091913471</v>
      </c>
      <c r="T9" s="11">
        <v>212</v>
      </c>
      <c r="U9" s="9">
        <f aca="true" t="shared" si="2" ref="U9:W64">T9/($V9+$D9)*1000</f>
        <v>5.097869475304189</v>
      </c>
      <c r="V9" s="11">
        <v>166</v>
      </c>
      <c r="W9" s="9">
        <f t="shared" si="2"/>
        <v>3.991727985379695</v>
      </c>
      <c r="X9" s="11">
        <v>46</v>
      </c>
      <c r="Y9" s="10">
        <f aca="true" t="shared" si="3" ref="Y9:Y64">+X9/D9*1000</f>
        <v>1.1105746016417188</v>
      </c>
      <c r="Z9" s="8">
        <v>29708</v>
      </c>
      <c r="AA9" s="9">
        <f>Z9/$B9*1000</f>
        <v>5.293592308575021</v>
      </c>
      <c r="AB9" s="8">
        <v>13597</v>
      </c>
      <c r="AC9" s="50">
        <f>AB9/$B9*1000</f>
        <v>2.4228145489327644</v>
      </c>
      <c r="AD9" s="13">
        <v>1.15</v>
      </c>
      <c r="AE9" s="14" t="s">
        <v>11</v>
      </c>
      <c r="AF9" s="15"/>
      <c r="AG9" s="15"/>
    </row>
    <row r="10" spans="1:33" ht="15.75" customHeight="1">
      <c r="A10" s="7" t="s">
        <v>12</v>
      </c>
      <c r="B10" s="22">
        <v>1432727</v>
      </c>
      <c r="C10" s="11">
        <f aca="true" t="shared" si="4" ref="C10:C64">B10/1000</f>
        <v>1432.727</v>
      </c>
      <c r="D10" s="8">
        <v>10524</v>
      </c>
      <c r="E10" s="9">
        <f aca="true" t="shared" si="5" ref="E10:G13">D10/$B10*1000</f>
        <v>7.345432870323516</v>
      </c>
      <c r="F10" s="8">
        <v>14882</v>
      </c>
      <c r="G10" s="9">
        <f t="shared" si="5"/>
        <v>10.387184718372724</v>
      </c>
      <c r="H10" s="8">
        <v>29</v>
      </c>
      <c r="I10" s="9">
        <f t="shared" si="0"/>
        <v>2.7556062333713416</v>
      </c>
      <c r="J10" s="11">
        <v>20</v>
      </c>
      <c r="K10" s="9">
        <f t="shared" si="0"/>
        <v>1.9004180919802356</v>
      </c>
      <c r="L10" s="8">
        <f>D10-F10</f>
        <v>-4358</v>
      </c>
      <c r="M10" s="9">
        <f>L10/$B10*1000</f>
        <v>-3.0417518480492096</v>
      </c>
      <c r="N10" s="8">
        <v>367</v>
      </c>
      <c r="O10" s="9">
        <f t="shared" si="1"/>
        <v>33.69754843448719</v>
      </c>
      <c r="P10" s="11">
        <v>154</v>
      </c>
      <c r="Q10" s="9">
        <f t="shared" si="1"/>
        <v>14.14011569185566</v>
      </c>
      <c r="R10" s="11">
        <v>213</v>
      </c>
      <c r="S10" s="9">
        <f>R10/($N10+$D10)*1000</f>
        <v>19.557432742631534</v>
      </c>
      <c r="T10" s="11">
        <v>56</v>
      </c>
      <c r="U10" s="9">
        <f t="shared" si="2"/>
        <v>5.302026131414505</v>
      </c>
      <c r="V10" s="11">
        <v>38</v>
      </c>
      <c r="W10" s="9">
        <f t="shared" si="2"/>
        <v>3.597803446316985</v>
      </c>
      <c r="X10" s="11">
        <v>18</v>
      </c>
      <c r="Y10" s="10">
        <f t="shared" si="3"/>
        <v>1.7103762827822122</v>
      </c>
      <c r="Z10" s="8">
        <v>6584</v>
      </c>
      <c r="AA10" s="9">
        <f>Z10/$B10*1000</f>
        <v>4.595432346846259</v>
      </c>
      <c r="AB10" s="8">
        <v>3281</v>
      </c>
      <c r="AC10" s="50">
        <f>AB10/$B10*1000</f>
        <v>2.2900385069870257</v>
      </c>
      <c r="AD10" s="13">
        <v>1.29</v>
      </c>
      <c r="AE10" s="14" t="s">
        <v>12</v>
      </c>
      <c r="AF10" s="15"/>
      <c r="AG10" s="15"/>
    </row>
    <row r="11" spans="1:33" ht="15.75" customHeight="1">
      <c r="A11" s="7" t="s">
        <v>13</v>
      </c>
      <c r="B11" s="22">
        <v>1379659</v>
      </c>
      <c r="C11" s="11">
        <f t="shared" si="4"/>
        <v>1379.659</v>
      </c>
      <c r="D11" s="8">
        <v>10545</v>
      </c>
      <c r="E11" s="9">
        <f t="shared" si="5"/>
        <v>7.643192991891475</v>
      </c>
      <c r="F11" s="8">
        <v>14638</v>
      </c>
      <c r="G11" s="9">
        <f t="shared" si="5"/>
        <v>10.6098680905934</v>
      </c>
      <c r="H11" s="8">
        <v>34</v>
      </c>
      <c r="I11" s="9">
        <f t="shared" si="0"/>
        <v>3.2242769084874348</v>
      </c>
      <c r="J11" s="11">
        <v>17</v>
      </c>
      <c r="K11" s="9">
        <f t="shared" si="0"/>
        <v>1.6121384542437174</v>
      </c>
      <c r="L11" s="8">
        <f>D11-F11</f>
        <v>-4093</v>
      </c>
      <c r="M11" s="9">
        <f>L11/$B11*1000</f>
        <v>-2.9666750987019257</v>
      </c>
      <c r="N11" s="8">
        <v>361</v>
      </c>
      <c r="O11" s="9">
        <f t="shared" si="1"/>
        <v>33.10104529616724</v>
      </c>
      <c r="P11" s="11">
        <v>153</v>
      </c>
      <c r="Q11" s="9">
        <f t="shared" si="1"/>
        <v>14.028974876214928</v>
      </c>
      <c r="R11" s="11">
        <v>208</v>
      </c>
      <c r="S11" s="9">
        <f>R11/($N11+$D11)*1000</f>
        <v>19.07207041995232</v>
      </c>
      <c r="T11" s="11">
        <v>69</v>
      </c>
      <c r="U11" s="9">
        <f t="shared" si="2"/>
        <v>6.509433962264151</v>
      </c>
      <c r="V11" s="11">
        <v>55</v>
      </c>
      <c r="W11" s="9">
        <f t="shared" si="2"/>
        <v>5.188679245283018</v>
      </c>
      <c r="X11" s="11">
        <v>14</v>
      </c>
      <c r="Y11" s="10">
        <f t="shared" si="3"/>
        <v>1.327643432906591</v>
      </c>
      <c r="Z11" s="8">
        <v>6446</v>
      </c>
      <c r="AA11" s="9">
        <f>Z11/$B11*1000</f>
        <v>4.672168992482924</v>
      </c>
      <c r="AB11" s="8">
        <v>2506</v>
      </c>
      <c r="AC11" s="50">
        <f>AB11/$B11*1000</f>
        <v>1.8163908617999085</v>
      </c>
      <c r="AD11" s="13">
        <v>1.41</v>
      </c>
      <c r="AE11" s="14" t="s">
        <v>13</v>
      </c>
      <c r="AF11" s="15"/>
      <c r="AG11" s="15"/>
    </row>
    <row r="12" spans="1:33" ht="15.75" customHeight="1">
      <c r="A12" s="7" t="s">
        <v>14</v>
      </c>
      <c r="B12" s="22">
        <v>2348339</v>
      </c>
      <c r="C12" s="11">
        <f t="shared" si="4"/>
        <v>2348.339</v>
      </c>
      <c r="D12" s="8">
        <v>19326</v>
      </c>
      <c r="E12" s="9">
        <f t="shared" si="5"/>
        <v>8.229646571470303</v>
      </c>
      <c r="F12" s="8">
        <v>19765</v>
      </c>
      <c r="G12" s="9">
        <f t="shared" si="5"/>
        <v>8.416587213345263</v>
      </c>
      <c r="H12" s="8">
        <v>54</v>
      </c>
      <c r="I12" s="9">
        <f t="shared" si="0"/>
        <v>2.7941633033219495</v>
      </c>
      <c r="J12" s="11">
        <v>24</v>
      </c>
      <c r="K12" s="9">
        <f t="shared" si="0"/>
        <v>1.2418503570319777</v>
      </c>
      <c r="L12" s="8">
        <f>D12-F12</f>
        <v>-439</v>
      </c>
      <c r="M12" s="9">
        <f>L12/$B12*1000</f>
        <v>-0.18694064187495926</v>
      </c>
      <c r="N12" s="8">
        <v>640</v>
      </c>
      <c r="O12" s="9">
        <f t="shared" si="1"/>
        <v>32.05449263748372</v>
      </c>
      <c r="P12" s="11">
        <v>237</v>
      </c>
      <c r="Q12" s="9">
        <f t="shared" si="1"/>
        <v>11.87017930481819</v>
      </c>
      <c r="R12" s="11">
        <v>403</v>
      </c>
      <c r="S12" s="9">
        <f>R12/($N12+$D12)*1000</f>
        <v>20.184313332665532</v>
      </c>
      <c r="T12" s="11">
        <v>92</v>
      </c>
      <c r="U12" s="9">
        <f t="shared" si="2"/>
        <v>4.742023607030565</v>
      </c>
      <c r="V12" s="11">
        <v>75</v>
      </c>
      <c r="W12" s="9">
        <f t="shared" si="2"/>
        <v>3.865780114427092</v>
      </c>
      <c r="X12" s="11">
        <v>17</v>
      </c>
      <c r="Y12" s="10">
        <f t="shared" si="3"/>
        <v>0.8796440028976509</v>
      </c>
      <c r="Z12" s="8">
        <v>12820</v>
      </c>
      <c r="AA12" s="9">
        <f>Z12/$B12*1000</f>
        <v>5.459177742225463</v>
      </c>
      <c r="AB12" s="8">
        <v>4820</v>
      </c>
      <c r="AC12" s="50">
        <f>AB12/$B12*1000</f>
        <v>2.0525145645496665</v>
      </c>
      <c r="AD12" s="13">
        <v>1.24</v>
      </c>
      <c r="AE12" s="14" t="s">
        <v>14</v>
      </c>
      <c r="AF12" s="15"/>
      <c r="AG12" s="15"/>
    </row>
    <row r="13" spans="1:33" ht="15.75" customHeight="1">
      <c r="A13" s="7" t="s">
        <v>15</v>
      </c>
      <c r="B13" s="22">
        <v>1141865</v>
      </c>
      <c r="C13" s="11">
        <f t="shared" si="4"/>
        <v>1141.865</v>
      </c>
      <c r="D13" s="8">
        <v>7697</v>
      </c>
      <c r="E13" s="9">
        <f t="shared" si="5"/>
        <v>6.740726793447561</v>
      </c>
      <c r="F13" s="8">
        <v>13061</v>
      </c>
      <c r="G13" s="9">
        <f t="shared" si="5"/>
        <v>11.438304878422581</v>
      </c>
      <c r="H13" s="8">
        <v>17</v>
      </c>
      <c r="I13" s="9">
        <f t="shared" si="0"/>
        <v>2.2086527218396776</v>
      </c>
      <c r="J13" s="11">
        <v>8</v>
      </c>
      <c r="K13" s="9">
        <f t="shared" si="0"/>
        <v>1.0393659867480836</v>
      </c>
      <c r="L13" s="8">
        <f>D13-F13</f>
        <v>-5364</v>
      </c>
      <c r="M13" s="9">
        <f>L13/$B13*1000</f>
        <v>-4.697578084975019</v>
      </c>
      <c r="N13" s="8">
        <v>247</v>
      </c>
      <c r="O13" s="9">
        <f t="shared" si="1"/>
        <v>31.09264853977845</v>
      </c>
      <c r="P13" s="11">
        <v>100</v>
      </c>
      <c r="Q13" s="9">
        <f t="shared" si="1"/>
        <v>12.58811681772407</v>
      </c>
      <c r="R13" s="11">
        <v>147</v>
      </c>
      <c r="S13" s="9">
        <f>R13/($N13+$D13)*1000</f>
        <v>18.50453172205438</v>
      </c>
      <c r="T13" s="11">
        <v>36</v>
      </c>
      <c r="U13" s="9">
        <f t="shared" si="2"/>
        <v>4.658385093167702</v>
      </c>
      <c r="V13" s="11">
        <v>31</v>
      </c>
      <c r="W13" s="9">
        <f t="shared" si="2"/>
        <v>4.011387163561077</v>
      </c>
      <c r="X13" s="11">
        <v>5</v>
      </c>
      <c r="Y13" s="10">
        <f t="shared" si="3"/>
        <v>0.6496037417175523</v>
      </c>
      <c r="Z13" s="8">
        <v>4884</v>
      </c>
      <c r="AA13" s="9">
        <f>Z13/$B13*1000</f>
        <v>4.277213155670767</v>
      </c>
      <c r="AB13" s="8">
        <v>1856</v>
      </c>
      <c r="AC13" s="50">
        <f>AB13/$B13*1000</f>
        <v>1.625411059976442</v>
      </c>
      <c r="AD13" s="13">
        <v>1.34</v>
      </c>
      <c r="AE13" s="14" t="s">
        <v>15</v>
      </c>
      <c r="AF13" s="15"/>
      <c r="AG13" s="15"/>
    </row>
    <row r="14" spans="1:33" ht="15.75" customHeight="1">
      <c r="A14" s="7"/>
      <c r="B14" s="22"/>
      <c r="C14" s="11"/>
      <c r="D14" s="8"/>
      <c r="E14" s="9"/>
      <c r="F14" s="8"/>
      <c r="G14" s="9"/>
      <c r="H14" s="8"/>
      <c r="I14" s="9"/>
      <c r="J14" s="11"/>
      <c r="K14" s="9"/>
      <c r="L14" s="11"/>
      <c r="M14" s="9"/>
      <c r="N14" s="8"/>
      <c r="O14" s="9"/>
      <c r="P14" s="11"/>
      <c r="Q14" s="9"/>
      <c r="R14" s="11"/>
      <c r="S14" s="9"/>
      <c r="T14" s="11"/>
      <c r="U14" s="9"/>
      <c r="V14" s="11"/>
      <c r="W14" s="9"/>
      <c r="X14" s="11"/>
      <c r="Y14" s="10"/>
      <c r="Z14" s="8"/>
      <c r="AA14" s="9"/>
      <c r="AB14" s="8"/>
      <c r="AC14" s="50"/>
      <c r="AD14" s="13"/>
      <c r="AE14" s="14"/>
      <c r="AF14" s="15"/>
      <c r="AG14" s="15"/>
    </row>
    <row r="15" spans="1:33" ht="15.75" customHeight="1">
      <c r="A15" s="7" t="s">
        <v>16</v>
      </c>
      <c r="B15" s="22">
        <v>1209795</v>
      </c>
      <c r="C15" s="11">
        <f t="shared" si="4"/>
        <v>1209.795</v>
      </c>
      <c r="D15" s="8">
        <v>9357</v>
      </c>
      <c r="E15" s="9">
        <f aca="true" t="shared" si="6" ref="E15:G19">D15/$B15*1000</f>
        <v>7.734368219409074</v>
      </c>
      <c r="F15" s="8">
        <v>13255</v>
      </c>
      <c r="G15" s="9">
        <f t="shared" si="6"/>
        <v>10.956401704420996</v>
      </c>
      <c r="H15" s="8">
        <v>18</v>
      </c>
      <c r="I15" s="9">
        <f t="shared" si="0"/>
        <v>1.9236934915036872</v>
      </c>
      <c r="J15" s="11">
        <v>10</v>
      </c>
      <c r="K15" s="9">
        <f t="shared" si="0"/>
        <v>1.0687186063909373</v>
      </c>
      <c r="L15" s="8">
        <f>D15-F15</f>
        <v>-3898</v>
      </c>
      <c r="M15" s="9">
        <f>L15/$B15*1000</f>
        <v>-3.222033485011923</v>
      </c>
      <c r="N15" s="8">
        <v>274</v>
      </c>
      <c r="O15" s="9">
        <f t="shared" si="1"/>
        <v>28.449797528813207</v>
      </c>
      <c r="P15" s="11">
        <v>109</v>
      </c>
      <c r="Q15" s="9">
        <f t="shared" si="1"/>
        <v>11.317620184819853</v>
      </c>
      <c r="R15" s="11">
        <v>165</v>
      </c>
      <c r="S15" s="9">
        <f>R15/($N15+$D15)*1000</f>
        <v>17.13217734399335</v>
      </c>
      <c r="T15" s="11">
        <v>42</v>
      </c>
      <c r="U15" s="9">
        <f t="shared" si="2"/>
        <v>4.470938897168406</v>
      </c>
      <c r="V15" s="11">
        <v>37</v>
      </c>
      <c r="W15" s="9">
        <f t="shared" si="2"/>
        <v>3.9386842665531194</v>
      </c>
      <c r="X15" s="11">
        <v>5</v>
      </c>
      <c r="Y15" s="10">
        <f t="shared" si="3"/>
        <v>0.5343593031954686</v>
      </c>
      <c r="Z15" s="8">
        <v>5729</v>
      </c>
      <c r="AA15" s="9">
        <f>Z15/$B15*1000</f>
        <v>4.735513041465703</v>
      </c>
      <c r="AB15" s="8">
        <v>2048</v>
      </c>
      <c r="AC15" s="50">
        <f>AB15/$B15*1000</f>
        <v>1.6928487884310979</v>
      </c>
      <c r="AD15" s="13">
        <v>1.45</v>
      </c>
      <c r="AE15" s="14" t="s">
        <v>16</v>
      </c>
      <c r="AF15" s="15"/>
      <c r="AG15" s="15"/>
    </row>
    <row r="16" spans="1:33" ht="15.75" customHeight="1">
      <c r="A16" s="7" t="s">
        <v>17</v>
      </c>
      <c r="B16" s="22">
        <v>2081248</v>
      </c>
      <c r="C16" s="11">
        <f t="shared" si="4"/>
        <v>2081.248</v>
      </c>
      <c r="D16" s="8">
        <v>17538</v>
      </c>
      <c r="E16" s="9">
        <f t="shared" si="6"/>
        <v>8.426674764372146</v>
      </c>
      <c r="F16" s="8">
        <v>20981</v>
      </c>
      <c r="G16" s="9">
        <f t="shared" si="6"/>
        <v>10.080970648380202</v>
      </c>
      <c r="H16" s="8">
        <v>42</v>
      </c>
      <c r="I16" s="9">
        <f t="shared" si="0"/>
        <v>2.3947998631542937</v>
      </c>
      <c r="J16" s="11">
        <v>20</v>
      </c>
      <c r="K16" s="9">
        <f t="shared" si="0"/>
        <v>1.1403808872163301</v>
      </c>
      <c r="L16" s="8">
        <f>D16-F16</f>
        <v>-3443</v>
      </c>
      <c r="M16" s="9">
        <f>L16/$B16*1000</f>
        <v>-1.6542958840080566</v>
      </c>
      <c r="N16" s="8">
        <v>567</v>
      </c>
      <c r="O16" s="9">
        <f t="shared" si="1"/>
        <v>31.31731565865783</v>
      </c>
      <c r="P16" s="11">
        <v>240</v>
      </c>
      <c r="Q16" s="9">
        <f t="shared" si="1"/>
        <v>13.256006628003313</v>
      </c>
      <c r="R16" s="11">
        <v>327</v>
      </c>
      <c r="S16" s="9">
        <f>R16/($N16+$D16)*1000</f>
        <v>18.061309030654513</v>
      </c>
      <c r="T16" s="11">
        <v>69</v>
      </c>
      <c r="U16" s="9">
        <f t="shared" si="2"/>
        <v>3.9222373806275583</v>
      </c>
      <c r="V16" s="11">
        <v>54</v>
      </c>
      <c r="W16" s="9">
        <f t="shared" si="2"/>
        <v>3.069577080491132</v>
      </c>
      <c r="X16" s="11">
        <v>15</v>
      </c>
      <c r="Y16" s="10">
        <f t="shared" si="3"/>
        <v>0.8552856654122477</v>
      </c>
      <c r="Z16" s="8">
        <v>10606</v>
      </c>
      <c r="AA16" s="9">
        <f>Z16/$B16*1000</f>
        <v>5.0959808730146525</v>
      </c>
      <c r="AB16" s="8">
        <v>4366</v>
      </c>
      <c r="AC16" s="50">
        <f>AB16/$B16*1000</f>
        <v>2.097779793662264</v>
      </c>
      <c r="AD16" s="13">
        <v>1.49</v>
      </c>
      <c r="AE16" s="14" t="s">
        <v>17</v>
      </c>
      <c r="AF16" s="15"/>
      <c r="AG16" s="15"/>
    </row>
    <row r="17" spans="1:33" ht="15.75" customHeight="1">
      <c r="A17" s="7" t="s">
        <v>18</v>
      </c>
      <c r="B17" s="22">
        <v>2937843</v>
      </c>
      <c r="C17" s="11">
        <f t="shared" si="4"/>
        <v>2937.843</v>
      </c>
      <c r="D17" s="8">
        <v>24244</v>
      </c>
      <c r="E17" s="9">
        <f t="shared" si="6"/>
        <v>8.252313006515324</v>
      </c>
      <c r="F17" s="8">
        <v>25839</v>
      </c>
      <c r="G17" s="9">
        <f t="shared" si="6"/>
        <v>8.795228335891332</v>
      </c>
      <c r="H17" s="8">
        <v>68</v>
      </c>
      <c r="I17" s="9">
        <f t="shared" si="0"/>
        <v>2.8048176868503547</v>
      </c>
      <c r="J17" s="11">
        <v>33</v>
      </c>
      <c r="K17" s="9">
        <f t="shared" si="0"/>
        <v>1.3611615245009074</v>
      </c>
      <c r="L17" s="8">
        <f>D17-F17</f>
        <v>-1595</v>
      </c>
      <c r="M17" s="9">
        <f>L17/$B17*1000</f>
        <v>-0.5429153293760082</v>
      </c>
      <c r="N17" s="8">
        <v>715</v>
      </c>
      <c r="O17" s="9">
        <f t="shared" si="1"/>
        <v>28.64698104892023</v>
      </c>
      <c r="P17" s="11">
        <v>306</v>
      </c>
      <c r="Q17" s="9">
        <f t="shared" si="1"/>
        <v>12.260106574782643</v>
      </c>
      <c r="R17" s="11">
        <v>409</v>
      </c>
      <c r="S17" s="9">
        <f>R17/($N17+$D17)*1000</f>
        <v>16.386874474137585</v>
      </c>
      <c r="T17" s="11">
        <v>113</v>
      </c>
      <c r="U17" s="9">
        <f t="shared" si="2"/>
        <v>4.643708391550916</v>
      </c>
      <c r="V17" s="11">
        <v>90</v>
      </c>
      <c r="W17" s="9">
        <f t="shared" si="2"/>
        <v>3.698528807429933</v>
      </c>
      <c r="X17" s="11">
        <v>23</v>
      </c>
      <c r="Y17" s="10">
        <f t="shared" si="3"/>
        <v>0.9486883352582082</v>
      </c>
      <c r="Z17" s="8">
        <v>15534</v>
      </c>
      <c r="AA17" s="9">
        <f>Z17/$B17*1000</f>
        <v>5.287552806599944</v>
      </c>
      <c r="AB17" s="8">
        <v>5833</v>
      </c>
      <c r="AC17" s="50">
        <f>AB17/$B17*1000</f>
        <v>1.9854702923199097</v>
      </c>
      <c r="AD17" s="13">
        <v>1.32</v>
      </c>
      <c r="AE17" s="14" t="s">
        <v>18</v>
      </c>
      <c r="AF17" s="15"/>
      <c r="AG17" s="15"/>
    </row>
    <row r="18" spans="1:33" ht="15.75" customHeight="1">
      <c r="A18" s="7" t="s">
        <v>19</v>
      </c>
      <c r="B18" s="22">
        <v>1990257</v>
      </c>
      <c r="C18" s="11">
        <f t="shared" si="4"/>
        <v>1990.257</v>
      </c>
      <c r="D18" s="8">
        <v>17363</v>
      </c>
      <c r="E18" s="9">
        <f t="shared" si="6"/>
        <v>8.72399896093821</v>
      </c>
      <c r="F18" s="8">
        <v>18091</v>
      </c>
      <c r="G18" s="9">
        <f t="shared" si="6"/>
        <v>9.089780867496007</v>
      </c>
      <c r="H18" s="8">
        <v>58</v>
      </c>
      <c r="I18" s="9">
        <f t="shared" si="0"/>
        <v>3.3404365605022175</v>
      </c>
      <c r="J18" s="11">
        <v>31</v>
      </c>
      <c r="K18" s="9">
        <f t="shared" si="0"/>
        <v>1.7854057478546335</v>
      </c>
      <c r="L18" s="8">
        <f>D18-F18</f>
        <v>-728</v>
      </c>
      <c r="M18" s="9">
        <f>L18/$B18*1000</f>
        <v>-0.3657819065577963</v>
      </c>
      <c r="N18" s="8">
        <v>485</v>
      </c>
      <c r="O18" s="9">
        <f t="shared" si="1"/>
        <v>27.17391304347826</v>
      </c>
      <c r="P18" s="11">
        <v>195</v>
      </c>
      <c r="Q18" s="9">
        <f t="shared" si="1"/>
        <v>10.92559390407889</v>
      </c>
      <c r="R18" s="11">
        <v>290</v>
      </c>
      <c r="S18" s="9">
        <f>R18/($N18+$D18)*1000</f>
        <v>16.24831913939937</v>
      </c>
      <c r="T18" s="11">
        <v>76</v>
      </c>
      <c r="U18" s="9">
        <f t="shared" si="2"/>
        <v>4.365307294658243</v>
      </c>
      <c r="V18" s="11">
        <v>47</v>
      </c>
      <c r="W18" s="9">
        <f t="shared" si="2"/>
        <v>2.6995979322228605</v>
      </c>
      <c r="X18" s="11">
        <v>29</v>
      </c>
      <c r="Y18" s="10">
        <f t="shared" si="3"/>
        <v>1.6702182802511087</v>
      </c>
      <c r="Z18" s="8">
        <v>11471</v>
      </c>
      <c r="AA18" s="9">
        <f>Z18/$B18*1000</f>
        <v>5.763577266654507</v>
      </c>
      <c r="AB18" s="8">
        <v>4045</v>
      </c>
      <c r="AC18" s="50">
        <f>AB18/$B18*1000</f>
        <v>2.032400840695448</v>
      </c>
      <c r="AD18" s="13">
        <v>1.4</v>
      </c>
      <c r="AE18" s="14" t="s">
        <v>19</v>
      </c>
      <c r="AF18" s="15"/>
      <c r="AG18" s="15"/>
    </row>
    <row r="19" spans="1:33" ht="15.75" customHeight="1">
      <c r="A19" s="7" t="s">
        <v>20</v>
      </c>
      <c r="B19" s="22">
        <v>1989184</v>
      </c>
      <c r="C19" s="11">
        <f t="shared" si="4"/>
        <v>1989.184</v>
      </c>
      <c r="D19" s="8">
        <v>17134</v>
      </c>
      <c r="E19" s="9">
        <f t="shared" si="6"/>
        <v>8.613582252823269</v>
      </c>
      <c r="F19" s="8">
        <v>18546</v>
      </c>
      <c r="G19" s="9">
        <f t="shared" si="6"/>
        <v>9.32342106109842</v>
      </c>
      <c r="H19" s="8">
        <v>55</v>
      </c>
      <c r="I19" s="9">
        <f t="shared" si="0"/>
        <v>3.2099918291117078</v>
      </c>
      <c r="J19" s="11">
        <v>29</v>
      </c>
      <c r="K19" s="9">
        <f t="shared" si="0"/>
        <v>1.6925411462589004</v>
      </c>
      <c r="L19" s="8">
        <f>D19-F19</f>
        <v>-1412</v>
      </c>
      <c r="M19" s="9">
        <f>L19/$B19*1000</f>
        <v>-0.7098388082751521</v>
      </c>
      <c r="N19" s="8">
        <v>491</v>
      </c>
      <c r="O19" s="9">
        <f t="shared" si="1"/>
        <v>27.858156028368796</v>
      </c>
      <c r="P19" s="11">
        <v>200</v>
      </c>
      <c r="Q19" s="9">
        <f t="shared" si="1"/>
        <v>11.347517730496454</v>
      </c>
      <c r="R19" s="11">
        <v>291</v>
      </c>
      <c r="S19" s="9">
        <f>R19/($N19+$D19)*1000</f>
        <v>16.51063829787234</v>
      </c>
      <c r="T19" s="11">
        <v>86</v>
      </c>
      <c r="U19" s="9">
        <f t="shared" si="2"/>
        <v>5</v>
      </c>
      <c r="V19" s="11">
        <v>66</v>
      </c>
      <c r="W19" s="9">
        <f t="shared" si="2"/>
        <v>3.8372093023255816</v>
      </c>
      <c r="X19" s="11">
        <v>20</v>
      </c>
      <c r="Y19" s="10">
        <f t="shared" si="3"/>
        <v>1.167269756040621</v>
      </c>
      <c r="Z19" s="8">
        <v>10601</v>
      </c>
      <c r="AA19" s="9">
        <f>Z19/$B19*1000</f>
        <v>5.329320967793829</v>
      </c>
      <c r="AB19" s="8">
        <v>3948</v>
      </c>
      <c r="AC19" s="50">
        <f>AB19/$B19*1000</f>
        <v>1.9847334384350568</v>
      </c>
      <c r="AD19" s="13">
        <v>1.39</v>
      </c>
      <c r="AE19" s="14" t="s">
        <v>20</v>
      </c>
      <c r="AF19" s="15"/>
      <c r="AG19" s="15"/>
    </row>
    <row r="20" spans="1:33" ht="15.75" customHeight="1">
      <c r="A20" s="7"/>
      <c r="B20" s="22"/>
      <c r="C20" s="11"/>
      <c r="D20" s="8"/>
      <c r="E20" s="9"/>
      <c r="F20" s="8"/>
      <c r="G20" s="9"/>
      <c r="H20" s="8"/>
      <c r="I20" s="9"/>
      <c r="J20" s="8"/>
      <c r="K20" s="9"/>
      <c r="L20" s="11"/>
      <c r="M20" s="9"/>
      <c r="N20" s="8"/>
      <c r="O20" s="9"/>
      <c r="P20" s="11"/>
      <c r="Q20" s="9"/>
      <c r="R20" s="11"/>
      <c r="S20" s="9"/>
      <c r="T20" s="11"/>
      <c r="U20" s="9"/>
      <c r="V20" s="11"/>
      <c r="W20" s="9"/>
      <c r="X20" s="11"/>
      <c r="Y20" s="10"/>
      <c r="Z20" s="8"/>
      <c r="AA20" s="9"/>
      <c r="AB20" s="8"/>
      <c r="AC20" s="50"/>
      <c r="AD20" s="13"/>
      <c r="AE20" s="14"/>
      <c r="AF20" s="15"/>
      <c r="AG20" s="15"/>
    </row>
    <row r="21" spans="1:33" ht="15.75" customHeight="1">
      <c r="A21" s="7" t="s">
        <v>21</v>
      </c>
      <c r="B21" s="22">
        <v>6974003</v>
      </c>
      <c r="C21" s="11">
        <f t="shared" si="4"/>
        <v>6974.003</v>
      </c>
      <c r="D21" s="8">
        <v>59731</v>
      </c>
      <c r="E21" s="9">
        <f aca="true" t="shared" si="7" ref="E21:G25">D21/$B21*1000</f>
        <v>8.564808475132574</v>
      </c>
      <c r="F21" s="8">
        <v>48095</v>
      </c>
      <c r="G21" s="9">
        <f t="shared" si="7"/>
        <v>6.896326256240498</v>
      </c>
      <c r="H21" s="8">
        <v>137</v>
      </c>
      <c r="I21" s="9">
        <f t="shared" si="0"/>
        <v>2.2936163801041336</v>
      </c>
      <c r="J21" s="22">
        <v>61</v>
      </c>
      <c r="K21" s="9">
        <f t="shared" si="0"/>
        <v>1.0212452495354172</v>
      </c>
      <c r="L21" s="8">
        <f>D21-F21</f>
        <v>11636</v>
      </c>
      <c r="M21" s="9">
        <f>L21/$B21*1000</f>
        <v>1.6684822188920767</v>
      </c>
      <c r="N21" s="8">
        <v>1637</v>
      </c>
      <c r="O21" s="9">
        <f t="shared" si="1"/>
        <v>26.675140138182766</v>
      </c>
      <c r="P21" s="11">
        <v>780</v>
      </c>
      <c r="Q21" s="9">
        <f t="shared" si="1"/>
        <v>12.710207274149393</v>
      </c>
      <c r="R21" s="11">
        <v>857</v>
      </c>
      <c r="S21" s="9">
        <f>R21/($N21+$D21)*1000</f>
        <v>13.964932864033372</v>
      </c>
      <c r="T21" s="11">
        <v>281</v>
      </c>
      <c r="U21" s="9">
        <f t="shared" si="2"/>
        <v>4.685441782135294</v>
      </c>
      <c r="V21" s="11">
        <v>242</v>
      </c>
      <c r="W21" s="9">
        <f t="shared" si="2"/>
        <v>4.035149150451036</v>
      </c>
      <c r="X21" s="11">
        <v>39</v>
      </c>
      <c r="Y21" s="10">
        <f t="shared" si="3"/>
        <v>0.6529272906865782</v>
      </c>
      <c r="Z21" s="8">
        <v>40486</v>
      </c>
      <c r="AA21" s="9">
        <f>Z21/$B21*1000</f>
        <v>5.805274244935083</v>
      </c>
      <c r="AB21" s="8">
        <v>14521</v>
      </c>
      <c r="AC21" s="50">
        <f>AB21/$B21*1000</f>
        <v>2.082161421496377</v>
      </c>
      <c r="AD21" s="13">
        <v>1.22</v>
      </c>
      <c r="AE21" s="14" t="s">
        <v>21</v>
      </c>
      <c r="AF21" s="15"/>
      <c r="AG21" s="15"/>
    </row>
    <row r="22" spans="1:33" ht="15.75" customHeight="1">
      <c r="A22" s="7" t="s">
        <v>22</v>
      </c>
      <c r="B22" s="22">
        <v>5983085</v>
      </c>
      <c r="C22" s="11">
        <f t="shared" si="4"/>
        <v>5983.085</v>
      </c>
      <c r="D22" s="8">
        <v>50588</v>
      </c>
      <c r="E22" s="9">
        <f t="shared" si="7"/>
        <v>8.45516986638164</v>
      </c>
      <c r="F22" s="8">
        <v>44021</v>
      </c>
      <c r="G22" s="9">
        <f t="shared" si="7"/>
        <v>7.357575565113984</v>
      </c>
      <c r="H22" s="8">
        <v>147</v>
      </c>
      <c r="I22" s="9">
        <f t="shared" si="0"/>
        <v>2.905827468964972</v>
      </c>
      <c r="J22" s="22">
        <v>76</v>
      </c>
      <c r="K22" s="9">
        <f t="shared" si="0"/>
        <v>1.502332568988693</v>
      </c>
      <c r="L22" s="8">
        <f>D22-F22</f>
        <v>6567</v>
      </c>
      <c r="M22" s="9">
        <f>L22/$B22*1000</f>
        <v>1.097594301267657</v>
      </c>
      <c r="N22" s="8">
        <v>1487</v>
      </c>
      <c r="O22" s="9">
        <f t="shared" si="1"/>
        <v>28.554968795007202</v>
      </c>
      <c r="P22" s="11">
        <v>774</v>
      </c>
      <c r="Q22" s="9">
        <f t="shared" si="1"/>
        <v>14.86317810849736</v>
      </c>
      <c r="R22" s="11">
        <v>713</v>
      </c>
      <c r="S22" s="9">
        <f>R22/($N22+$D22)*1000</f>
        <v>13.69179068650984</v>
      </c>
      <c r="T22" s="11">
        <v>253</v>
      </c>
      <c r="U22" s="9">
        <f t="shared" si="2"/>
        <v>4.981589776911414</v>
      </c>
      <c r="V22" s="11">
        <v>199</v>
      </c>
      <c r="W22" s="9">
        <f t="shared" si="2"/>
        <v>3.9183255557524563</v>
      </c>
      <c r="X22" s="11">
        <v>54</v>
      </c>
      <c r="Y22" s="10">
        <f t="shared" si="3"/>
        <v>1.0674468253340714</v>
      </c>
      <c r="Z22" s="8">
        <v>35506</v>
      </c>
      <c r="AA22" s="9">
        <f>Z22/$B22*1000</f>
        <v>5.934396720086712</v>
      </c>
      <c r="AB22" s="8">
        <v>12579</v>
      </c>
      <c r="AC22" s="50">
        <f>AB22/$B22*1000</f>
        <v>2.102427092377929</v>
      </c>
      <c r="AD22" s="13">
        <v>1.22</v>
      </c>
      <c r="AE22" s="14" t="s">
        <v>22</v>
      </c>
      <c r="AF22" s="15"/>
      <c r="AG22" s="15"/>
    </row>
    <row r="23" spans="1:33" ht="15.75" customHeight="1">
      <c r="A23" s="7" t="s">
        <v>23</v>
      </c>
      <c r="B23" s="22">
        <v>12325038</v>
      </c>
      <c r="C23" s="11">
        <f t="shared" si="4"/>
        <v>12325.038</v>
      </c>
      <c r="D23" s="8">
        <v>96542</v>
      </c>
      <c r="E23" s="9">
        <f t="shared" si="7"/>
        <v>7.832998161952929</v>
      </c>
      <c r="F23" s="8">
        <v>93599</v>
      </c>
      <c r="G23" s="9">
        <f t="shared" si="7"/>
        <v>7.5942159366973145</v>
      </c>
      <c r="H23" s="8">
        <v>257</v>
      </c>
      <c r="I23" s="9">
        <f t="shared" si="0"/>
        <v>2.662053821134843</v>
      </c>
      <c r="J23" s="22">
        <v>129</v>
      </c>
      <c r="K23" s="9">
        <f t="shared" si="0"/>
        <v>1.3362060036046488</v>
      </c>
      <c r="L23" s="8">
        <f>D23-F23</f>
        <v>2943</v>
      </c>
      <c r="M23" s="9">
        <f>L23/$B23*1000</f>
        <v>0.23878222525561382</v>
      </c>
      <c r="N23" s="8">
        <v>2839</v>
      </c>
      <c r="O23" s="9">
        <f t="shared" si="1"/>
        <v>28.566828669463984</v>
      </c>
      <c r="P23" s="11">
        <v>1293</v>
      </c>
      <c r="Q23" s="9">
        <f t="shared" si="1"/>
        <v>13.010535212968273</v>
      </c>
      <c r="R23" s="11">
        <v>1546</v>
      </c>
      <c r="S23" s="9">
        <f>R23/($N23+$D23)*1000</f>
        <v>15.556293456495709</v>
      </c>
      <c r="T23" s="11">
        <v>461</v>
      </c>
      <c r="U23" s="9">
        <f t="shared" si="2"/>
        <v>4.756892851246492</v>
      </c>
      <c r="V23" s="11">
        <v>370</v>
      </c>
      <c r="W23" s="9">
        <f t="shared" si="2"/>
        <v>3.8178966485058607</v>
      </c>
      <c r="X23" s="11">
        <v>91</v>
      </c>
      <c r="Y23" s="10">
        <f t="shared" si="3"/>
        <v>0.9425949327753724</v>
      </c>
      <c r="Z23" s="8">
        <v>85382</v>
      </c>
      <c r="AA23" s="9">
        <f>Z23/$B23*1000</f>
        <v>6.927524280249684</v>
      </c>
      <c r="AB23" s="8">
        <v>26984</v>
      </c>
      <c r="AC23" s="50">
        <f>AB23/$B23*1000</f>
        <v>2.1893644465842623</v>
      </c>
      <c r="AD23" s="13">
        <v>1</v>
      </c>
      <c r="AE23" s="14" t="s">
        <v>23</v>
      </c>
      <c r="AF23" s="15"/>
      <c r="AG23" s="15"/>
    </row>
    <row r="24" spans="1:33" ht="15.75" customHeight="1">
      <c r="A24" s="7" t="s">
        <v>24</v>
      </c>
      <c r="B24" s="22">
        <v>8675683</v>
      </c>
      <c r="C24" s="11">
        <f t="shared" si="4"/>
        <v>8675.683</v>
      </c>
      <c r="D24" s="8">
        <v>76196</v>
      </c>
      <c r="E24" s="9">
        <f t="shared" si="7"/>
        <v>8.782709096217554</v>
      </c>
      <c r="F24" s="8">
        <v>58801</v>
      </c>
      <c r="G24" s="9">
        <f t="shared" si="7"/>
        <v>6.777679636289154</v>
      </c>
      <c r="H24" s="8">
        <v>239</v>
      </c>
      <c r="I24" s="9">
        <f t="shared" si="0"/>
        <v>3.1366475930495037</v>
      </c>
      <c r="J24" s="22">
        <v>127</v>
      </c>
      <c r="K24" s="9">
        <f t="shared" si="0"/>
        <v>1.6667541603233766</v>
      </c>
      <c r="L24" s="8">
        <f>D24-F24</f>
        <v>17395</v>
      </c>
      <c r="M24" s="9">
        <f>L24/$B24*1000</f>
        <v>2.0050294599283998</v>
      </c>
      <c r="N24" s="8">
        <v>2062</v>
      </c>
      <c r="O24" s="9">
        <f t="shared" si="1"/>
        <v>26.348743898387387</v>
      </c>
      <c r="P24" s="11">
        <v>1023</v>
      </c>
      <c r="Q24" s="9">
        <f t="shared" si="1"/>
        <v>13.072145978685885</v>
      </c>
      <c r="R24" s="11">
        <v>1039</v>
      </c>
      <c r="S24" s="9">
        <f>R24/($N24+$D24)*1000</f>
        <v>13.2765979197015</v>
      </c>
      <c r="T24" s="11">
        <v>397</v>
      </c>
      <c r="U24" s="9">
        <f t="shared" si="2"/>
        <v>5.189067667010862</v>
      </c>
      <c r="V24" s="11">
        <v>311</v>
      </c>
      <c r="W24" s="9">
        <f t="shared" si="2"/>
        <v>4.06498751748206</v>
      </c>
      <c r="X24" s="11">
        <v>86</v>
      </c>
      <c r="Y24" s="10">
        <f t="shared" si="3"/>
        <v>1.128668171557562</v>
      </c>
      <c r="Z24" s="8">
        <v>56049</v>
      </c>
      <c r="AA24" s="9">
        <f>Z24/$B24*1000</f>
        <v>6.460471181346759</v>
      </c>
      <c r="AB24" s="8">
        <v>18516</v>
      </c>
      <c r="AC24" s="50">
        <f>AB24/$B24*1000</f>
        <v>2.134241188849339</v>
      </c>
      <c r="AD24" s="13">
        <v>1.19</v>
      </c>
      <c r="AE24" s="14" t="s">
        <v>24</v>
      </c>
      <c r="AF24" s="15"/>
      <c r="AG24" s="15"/>
    </row>
    <row r="25" spans="1:33" ht="15.75" customHeight="1">
      <c r="A25" s="7" t="s">
        <v>25</v>
      </c>
      <c r="B25" s="22">
        <v>2420575</v>
      </c>
      <c r="C25" s="11">
        <f t="shared" si="4"/>
        <v>2420.575</v>
      </c>
      <c r="D25" s="8">
        <v>18505</v>
      </c>
      <c r="E25" s="9">
        <f t="shared" si="7"/>
        <v>7.6448777666463545</v>
      </c>
      <c r="F25" s="8">
        <v>24396</v>
      </c>
      <c r="G25" s="9">
        <f t="shared" si="7"/>
        <v>10.078597027565763</v>
      </c>
      <c r="H25" s="8">
        <v>50</v>
      </c>
      <c r="I25" s="9">
        <f t="shared" si="0"/>
        <v>2.7019724398811134</v>
      </c>
      <c r="J25" s="22">
        <v>23</v>
      </c>
      <c r="K25" s="9">
        <f t="shared" si="0"/>
        <v>1.242907322345312</v>
      </c>
      <c r="L25" s="8">
        <f>D25-F25</f>
        <v>-5891</v>
      </c>
      <c r="M25" s="9">
        <f>L25/$B25*1000</f>
        <v>-2.4337192609194096</v>
      </c>
      <c r="N25" s="8">
        <v>529</v>
      </c>
      <c r="O25" s="9">
        <f t="shared" si="1"/>
        <v>27.792371545655143</v>
      </c>
      <c r="P25" s="11">
        <v>253</v>
      </c>
      <c r="Q25" s="9">
        <f t="shared" si="1"/>
        <v>13.292003782704635</v>
      </c>
      <c r="R25" s="11">
        <v>276</v>
      </c>
      <c r="S25" s="9">
        <f>R25/($N25+$D25)*1000</f>
        <v>14.50036776295051</v>
      </c>
      <c r="T25" s="11">
        <v>94</v>
      </c>
      <c r="U25" s="9">
        <f t="shared" si="2"/>
        <v>5.058114507102884</v>
      </c>
      <c r="V25" s="11">
        <v>79</v>
      </c>
      <c r="W25" s="9">
        <f t="shared" si="2"/>
        <v>4.250968575118382</v>
      </c>
      <c r="X25" s="11">
        <v>15</v>
      </c>
      <c r="Y25" s="10">
        <f t="shared" si="3"/>
        <v>0.8105917319643339</v>
      </c>
      <c r="Z25" s="8">
        <v>11484</v>
      </c>
      <c r="AA25" s="9">
        <f>Z25/$B25*1000</f>
        <v>4.744327277609659</v>
      </c>
      <c r="AB25" s="8">
        <v>3601</v>
      </c>
      <c r="AC25" s="50">
        <f>AB25/$B25*1000</f>
        <v>1.4876630552657943</v>
      </c>
      <c r="AD25" s="13">
        <v>1.34</v>
      </c>
      <c r="AE25" s="14" t="s">
        <v>25</v>
      </c>
      <c r="AF25" s="15"/>
      <c r="AG25" s="15"/>
    </row>
    <row r="26" spans="1:33" ht="15.75" customHeight="1">
      <c r="A26" s="7"/>
      <c r="B26" s="22"/>
      <c r="C26" s="11"/>
      <c r="D26" s="8"/>
      <c r="E26" s="9"/>
      <c r="F26" s="8"/>
      <c r="G26" s="9"/>
      <c r="H26" s="8"/>
      <c r="I26" s="9"/>
      <c r="J26" s="8"/>
      <c r="K26" s="9"/>
      <c r="L26" s="11"/>
      <c r="M26" s="9"/>
      <c r="N26" s="8"/>
      <c r="O26" s="9"/>
      <c r="P26" s="11"/>
      <c r="Q26" s="9"/>
      <c r="R26" s="11"/>
      <c r="S26" s="9"/>
      <c r="T26" s="11"/>
      <c r="U26" s="9"/>
      <c r="V26" s="11"/>
      <c r="W26" s="9"/>
      <c r="X26" s="11"/>
      <c r="Y26" s="10"/>
      <c r="Z26" s="8"/>
      <c r="AA26" s="9"/>
      <c r="AB26" s="8"/>
      <c r="AC26" s="50"/>
      <c r="AD26" s="13"/>
      <c r="AE26" s="14"/>
      <c r="AF26" s="15"/>
      <c r="AG26" s="15"/>
    </row>
    <row r="27" spans="1:33" ht="15.75" customHeight="1">
      <c r="A27" s="7" t="s">
        <v>26</v>
      </c>
      <c r="B27" s="22">
        <v>1101133</v>
      </c>
      <c r="C27" s="11">
        <f t="shared" si="4"/>
        <v>1101.133</v>
      </c>
      <c r="D27" s="8">
        <v>8973</v>
      </c>
      <c r="E27" s="9">
        <f aca="true" t="shared" si="8" ref="E27:G64">D27/$B27*1000</f>
        <v>8.148879381509772</v>
      </c>
      <c r="F27" s="8">
        <v>10861</v>
      </c>
      <c r="G27" s="9">
        <f t="shared" si="8"/>
        <v>9.86347698234455</v>
      </c>
      <c r="H27" s="8">
        <v>29</v>
      </c>
      <c r="I27" s="9">
        <f t="shared" si="0"/>
        <v>3.231917976150674</v>
      </c>
      <c r="J27" s="22">
        <v>14</v>
      </c>
      <c r="K27" s="9">
        <f t="shared" si="0"/>
        <v>1.5602362643486014</v>
      </c>
      <c r="L27" s="11">
        <f>D27-F27</f>
        <v>-1888</v>
      </c>
      <c r="M27" s="9">
        <f>L27/$B27*1000</f>
        <v>-1.7145976008347765</v>
      </c>
      <c r="N27" s="8">
        <v>233</v>
      </c>
      <c r="O27" s="9">
        <f t="shared" si="1"/>
        <v>25.30958070823376</v>
      </c>
      <c r="P27" s="11">
        <v>123</v>
      </c>
      <c r="Q27" s="9">
        <f t="shared" si="1"/>
        <v>13.360851618509667</v>
      </c>
      <c r="R27" s="11">
        <v>110</v>
      </c>
      <c r="S27" s="9">
        <f>R27/($N27+$D27)*1000</f>
        <v>11.948729089724093</v>
      </c>
      <c r="T27" s="11">
        <v>36</v>
      </c>
      <c r="U27" s="9">
        <f t="shared" si="2"/>
        <v>3.9995556049327856</v>
      </c>
      <c r="V27" s="11">
        <v>28</v>
      </c>
      <c r="W27" s="9">
        <f t="shared" si="2"/>
        <v>3.1107654705032775</v>
      </c>
      <c r="X27" s="11">
        <v>8</v>
      </c>
      <c r="Y27" s="10">
        <f t="shared" si="3"/>
        <v>0.8915635796277721</v>
      </c>
      <c r="Z27" s="8">
        <v>5355</v>
      </c>
      <c r="AA27" s="9">
        <f>Z27/$B27*1000</f>
        <v>4.863172750249062</v>
      </c>
      <c r="AB27" s="8">
        <v>1735</v>
      </c>
      <c r="AC27" s="50">
        <f>AB27/$B27*1000</f>
        <v>1.5756498079705177</v>
      </c>
      <c r="AD27" s="13">
        <v>1.37</v>
      </c>
      <c r="AE27" s="14" t="s">
        <v>26</v>
      </c>
      <c r="AF27" s="15"/>
      <c r="AG27" s="15"/>
    </row>
    <row r="28" spans="1:33" ht="15.75" customHeight="1">
      <c r="A28" s="7" t="s">
        <v>27</v>
      </c>
      <c r="B28" s="22">
        <v>1166366</v>
      </c>
      <c r="C28" s="11">
        <f t="shared" si="4"/>
        <v>1166.366</v>
      </c>
      <c r="D28" s="8">
        <v>10049</v>
      </c>
      <c r="E28" s="9">
        <f t="shared" si="8"/>
        <v>8.615648947242976</v>
      </c>
      <c r="F28" s="8">
        <v>10376</v>
      </c>
      <c r="G28" s="9">
        <f t="shared" si="8"/>
        <v>8.89600691378178</v>
      </c>
      <c r="H28" s="8">
        <v>30</v>
      </c>
      <c r="I28" s="9">
        <f t="shared" si="0"/>
        <v>2.985371678774007</v>
      </c>
      <c r="J28" s="22">
        <v>14</v>
      </c>
      <c r="K28" s="9">
        <f t="shared" si="0"/>
        <v>1.3931734500945367</v>
      </c>
      <c r="L28" s="11">
        <f>D28-F28</f>
        <v>-327</v>
      </c>
      <c r="M28" s="9">
        <f>L28/$B28*1000</f>
        <v>-0.2803579665388052</v>
      </c>
      <c r="N28" s="8">
        <v>259</v>
      </c>
      <c r="O28" s="9">
        <f t="shared" si="1"/>
        <v>25.126115638339154</v>
      </c>
      <c r="P28" s="11">
        <v>137</v>
      </c>
      <c r="Q28" s="9">
        <f t="shared" si="1"/>
        <v>13.290648040357004</v>
      </c>
      <c r="R28" s="11">
        <v>122</v>
      </c>
      <c r="S28" s="9">
        <f>R28/($N28+$D28)*1000</f>
        <v>11.83546759798215</v>
      </c>
      <c r="T28" s="11">
        <v>52</v>
      </c>
      <c r="U28" s="9">
        <f t="shared" si="2"/>
        <v>5.154128258499355</v>
      </c>
      <c r="V28" s="11">
        <v>40</v>
      </c>
      <c r="W28" s="9">
        <f t="shared" si="2"/>
        <v>3.9647140449995044</v>
      </c>
      <c r="X28" s="11">
        <v>12</v>
      </c>
      <c r="Y28" s="10">
        <f t="shared" si="3"/>
        <v>1.194148671509603</v>
      </c>
      <c r="Z28" s="8">
        <v>6052</v>
      </c>
      <c r="AA28" s="9">
        <f>Z28/$B28*1000</f>
        <v>5.1887657904980085</v>
      </c>
      <c r="AB28" s="8">
        <v>1907</v>
      </c>
      <c r="AC28" s="50">
        <f>AB28/$B28*1000</f>
        <v>1.6349927895703409</v>
      </c>
      <c r="AD28" s="13">
        <v>1.35</v>
      </c>
      <c r="AE28" s="14" t="s">
        <v>27</v>
      </c>
      <c r="AF28" s="15"/>
      <c r="AG28" s="15"/>
    </row>
    <row r="29" spans="1:33" s="49" customFormat="1" ht="15.75" customHeight="1">
      <c r="A29" s="40" t="s">
        <v>28</v>
      </c>
      <c r="B29" s="55">
        <v>810772</v>
      </c>
      <c r="C29" s="45">
        <f t="shared" si="4"/>
        <v>810.772</v>
      </c>
      <c r="D29" s="41">
        <v>7148</v>
      </c>
      <c r="E29" s="42">
        <f t="shared" si="8"/>
        <v>8.816288673017816</v>
      </c>
      <c r="F29" s="41">
        <v>7772</v>
      </c>
      <c r="G29" s="42">
        <f t="shared" si="8"/>
        <v>9.585925512967886</v>
      </c>
      <c r="H29" s="41">
        <v>20</v>
      </c>
      <c r="I29" s="42">
        <f t="shared" si="0"/>
        <v>2.7979854504756574</v>
      </c>
      <c r="J29" s="43">
        <v>9</v>
      </c>
      <c r="K29" s="42">
        <f t="shared" si="0"/>
        <v>1.2590934527140458</v>
      </c>
      <c r="L29" s="45">
        <f>D29-F29</f>
        <v>-624</v>
      </c>
      <c r="M29" s="42">
        <f>L29/$B29*1000</f>
        <v>-0.7696368399500723</v>
      </c>
      <c r="N29" s="41">
        <v>191</v>
      </c>
      <c r="O29" s="42">
        <f t="shared" si="1"/>
        <v>26.025344052323202</v>
      </c>
      <c r="P29" s="45">
        <v>89</v>
      </c>
      <c r="Q29" s="42">
        <f t="shared" si="1"/>
        <v>12.126992778307672</v>
      </c>
      <c r="R29" s="45">
        <v>102</v>
      </c>
      <c r="S29" s="42">
        <f>R29/($N29+$D29)*1000</f>
        <v>13.898351274015534</v>
      </c>
      <c r="T29" s="45">
        <v>29</v>
      </c>
      <c r="U29" s="42">
        <f t="shared" si="2"/>
        <v>4.042938798271295</v>
      </c>
      <c r="V29" s="45">
        <v>25</v>
      </c>
      <c r="W29" s="42">
        <f t="shared" si="2"/>
        <v>3.4852920674752546</v>
      </c>
      <c r="X29" s="45">
        <v>4</v>
      </c>
      <c r="Y29" s="44">
        <f t="shared" si="3"/>
        <v>0.5595970900951316</v>
      </c>
      <c r="Z29" s="41">
        <v>4365</v>
      </c>
      <c r="AA29" s="42">
        <f>Z29/$B29*1000</f>
        <v>5.383757702535362</v>
      </c>
      <c r="AB29" s="41">
        <v>1395</v>
      </c>
      <c r="AC29" s="52">
        <f>AB29/$B29*1000</f>
        <v>1.7205823585422289</v>
      </c>
      <c r="AD29" s="46">
        <v>1.5</v>
      </c>
      <c r="AE29" s="47" t="s">
        <v>28</v>
      </c>
      <c r="AF29" s="48"/>
      <c r="AG29" s="48"/>
    </row>
    <row r="30" spans="1:33" ht="15.75" customHeight="1">
      <c r="A30" s="7" t="s">
        <v>29</v>
      </c>
      <c r="B30" s="22">
        <v>870939</v>
      </c>
      <c r="C30" s="11">
        <f t="shared" si="4"/>
        <v>870.939</v>
      </c>
      <c r="D30" s="8">
        <v>7149</v>
      </c>
      <c r="E30" s="9">
        <f t="shared" si="8"/>
        <v>8.208381987716706</v>
      </c>
      <c r="F30" s="8">
        <v>8291</v>
      </c>
      <c r="G30" s="9">
        <f t="shared" si="8"/>
        <v>9.519610443440929</v>
      </c>
      <c r="H30" s="8">
        <v>18</v>
      </c>
      <c r="I30" s="9">
        <f t="shared" si="0"/>
        <v>2.517834662190516</v>
      </c>
      <c r="J30" s="22">
        <v>7</v>
      </c>
      <c r="K30" s="9">
        <f t="shared" si="0"/>
        <v>0.9791579241852006</v>
      </c>
      <c r="L30" s="11">
        <f>D30-F30</f>
        <v>-1142</v>
      </c>
      <c r="M30" s="9">
        <f>L30/$B30*1000</f>
        <v>-1.311228455724224</v>
      </c>
      <c r="N30" s="8">
        <v>195</v>
      </c>
      <c r="O30" s="9">
        <f t="shared" si="1"/>
        <v>26.552287581699346</v>
      </c>
      <c r="P30" s="11">
        <v>96</v>
      </c>
      <c r="Q30" s="9">
        <f t="shared" si="1"/>
        <v>13.071895424836601</v>
      </c>
      <c r="R30" s="11">
        <v>99</v>
      </c>
      <c r="S30" s="9">
        <f>R30/($N30+$D30)*1000</f>
        <v>13.480392156862745</v>
      </c>
      <c r="T30" s="11">
        <v>32</v>
      </c>
      <c r="U30" s="9">
        <f t="shared" si="2"/>
        <v>4.459308807134894</v>
      </c>
      <c r="V30" s="11">
        <v>27</v>
      </c>
      <c r="W30" s="9">
        <f t="shared" si="2"/>
        <v>3.762541806020067</v>
      </c>
      <c r="X30" s="11">
        <v>5</v>
      </c>
      <c r="Y30" s="10">
        <f t="shared" si="3"/>
        <v>0.6993985172751433</v>
      </c>
      <c r="Z30" s="8">
        <v>4531</v>
      </c>
      <c r="AA30" s="9">
        <f>Z30/$B30*1000</f>
        <v>5.202430939480262</v>
      </c>
      <c r="AB30" s="8">
        <v>1743</v>
      </c>
      <c r="AC30" s="50">
        <f>AB30/$B30*1000</f>
        <v>2.001288264734958</v>
      </c>
      <c r="AD30" s="13">
        <v>1.38</v>
      </c>
      <c r="AE30" s="14" t="s">
        <v>29</v>
      </c>
      <c r="AF30" s="15"/>
      <c r="AG30" s="15"/>
    </row>
    <row r="31" spans="1:33" ht="15.75" customHeight="1">
      <c r="A31" s="7" t="s">
        <v>30</v>
      </c>
      <c r="B31" s="22">
        <v>2161328</v>
      </c>
      <c r="C31" s="11">
        <f t="shared" si="4"/>
        <v>2161.328</v>
      </c>
      <c r="D31" s="8">
        <v>18517</v>
      </c>
      <c r="E31" s="9">
        <f t="shared" si="8"/>
        <v>8.567417809791017</v>
      </c>
      <c r="F31" s="8">
        <v>21369</v>
      </c>
      <c r="G31" s="9">
        <f t="shared" si="8"/>
        <v>9.886976895686356</v>
      </c>
      <c r="H31" s="8">
        <v>42</v>
      </c>
      <c r="I31" s="9">
        <f t="shared" si="0"/>
        <v>2.2681859912512827</v>
      </c>
      <c r="J31" s="22">
        <v>20</v>
      </c>
      <c r="K31" s="9">
        <f t="shared" si="0"/>
        <v>1.0800885672625156</v>
      </c>
      <c r="L31" s="11">
        <f>D31-F31</f>
        <v>-2852</v>
      </c>
      <c r="M31" s="9">
        <f>L31/$B31*1000</f>
        <v>-1.3195590858953385</v>
      </c>
      <c r="N31" s="8">
        <v>479</v>
      </c>
      <c r="O31" s="9">
        <f t="shared" si="1"/>
        <v>25.215834912613182</v>
      </c>
      <c r="P31" s="11">
        <v>220</v>
      </c>
      <c r="Q31" s="9">
        <f t="shared" si="1"/>
        <v>11.581385554853654</v>
      </c>
      <c r="R31" s="11">
        <v>259</v>
      </c>
      <c r="S31" s="9">
        <f>R31/($N31+$D31)*1000</f>
        <v>13.634449357759529</v>
      </c>
      <c r="T31" s="11">
        <v>91</v>
      </c>
      <c r="U31" s="9">
        <f t="shared" si="2"/>
        <v>4.894315064809336</v>
      </c>
      <c r="V31" s="11">
        <v>76</v>
      </c>
      <c r="W31" s="9">
        <f t="shared" si="2"/>
        <v>4.087559834346259</v>
      </c>
      <c r="X31" s="11">
        <v>15</v>
      </c>
      <c r="Y31" s="10">
        <f t="shared" si="3"/>
        <v>0.8100664254468866</v>
      </c>
      <c r="Z31" s="8">
        <v>11644</v>
      </c>
      <c r="AA31" s="9">
        <f>Z31/$B31*1000</f>
        <v>5.387428469903688</v>
      </c>
      <c r="AB31" s="8">
        <v>3953</v>
      </c>
      <c r="AC31" s="50">
        <f>AB31/$B31*1000</f>
        <v>1.828968115899114</v>
      </c>
      <c r="AD31" s="13">
        <v>1.46</v>
      </c>
      <c r="AE31" s="14" t="s">
        <v>30</v>
      </c>
      <c r="AF31" s="15"/>
      <c r="AG31" s="15"/>
    </row>
    <row r="32" spans="1:33" ht="15.75" customHeight="1">
      <c r="A32" s="7"/>
      <c r="B32" s="22"/>
      <c r="C32" s="11"/>
      <c r="D32" s="8"/>
      <c r="E32" s="9"/>
      <c r="F32" s="8"/>
      <c r="G32" s="9"/>
      <c r="H32" s="8"/>
      <c r="I32" s="9"/>
      <c r="J32" s="8"/>
      <c r="K32" s="9"/>
      <c r="L32" s="11"/>
      <c r="M32" s="9"/>
      <c r="N32" s="8"/>
      <c r="O32" s="9"/>
      <c r="P32" s="11"/>
      <c r="Q32" s="9"/>
      <c r="R32" s="11"/>
      <c r="S32" s="9"/>
      <c r="T32" s="11"/>
      <c r="U32" s="9"/>
      <c r="V32" s="11"/>
      <c r="W32" s="9"/>
      <c r="X32" s="11"/>
      <c r="Y32" s="10"/>
      <c r="Z32" s="8"/>
      <c r="AA32" s="9"/>
      <c r="AB32" s="8"/>
      <c r="AC32" s="50"/>
      <c r="AD32" s="13"/>
      <c r="AE32" s="14"/>
      <c r="AF32" s="15"/>
      <c r="AG32" s="15"/>
    </row>
    <row r="33" spans="1:33" ht="15.75" customHeight="1">
      <c r="A33" s="7" t="s">
        <v>31</v>
      </c>
      <c r="B33" s="22">
        <v>2070404</v>
      </c>
      <c r="C33" s="11">
        <f t="shared" si="4"/>
        <v>2070.404</v>
      </c>
      <c r="D33" s="8">
        <v>17706</v>
      </c>
      <c r="E33" s="9">
        <f t="shared" si="8"/>
        <v>8.5519541113715</v>
      </c>
      <c r="F33" s="8">
        <v>18511</v>
      </c>
      <c r="G33" s="9">
        <f t="shared" si="8"/>
        <v>8.940767115983162</v>
      </c>
      <c r="H33" s="8">
        <v>54</v>
      </c>
      <c r="I33" s="9">
        <f t="shared" si="0"/>
        <v>3.049813622500847</v>
      </c>
      <c r="J33" s="22">
        <v>34</v>
      </c>
      <c r="K33" s="9">
        <f t="shared" si="0"/>
        <v>1.9202530215746076</v>
      </c>
      <c r="L33" s="8">
        <f>D33-F33</f>
        <v>-805</v>
      </c>
      <c r="M33" s="9">
        <f>L33/$B33*1000</f>
        <v>-0.38881300461166035</v>
      </c>
      <c r="N33" s="8">
        <v>469</v>
      </c>
      <c r="O33" s="9">
        <f t="shared" si="1"/>
        <v>25.804676753782665</v>
      </c>
      <c r="P33" s="11">
        <v>243</v>
      </c>
      <c r="Q33" s="9">
        <f t="shared" si="1"/>
        <v>13.370013755158185</v>
      </c>
      <c r="R33" s="11">
        <v>226</v>
      </c>
      <c r="S33" s="9">
        <f>R33/($N33+$D33)*1000</f>
        <v>12.434662998624484</v>
      </c>
      <c r="T33" s="11">
        <v>105</v>
      </c>
      <c r="U33" s="9">
        <f t="shared" si="2"/>
        <v>5.901860491259626</v>
      </c>
      <c r="V33" s="11">
        <v>85</v>
      </c>
      <c r="W33" s="9">
        <f t="shared" si="2"/>
        <v>4.777696588162554</v>
      </c>
      <c r="X33" s="11">
        <v>20</v>
      </c>
      <c r="Y33" s="10">
        <f t="shared" si="3"/>
        <v>1.1295606009262398</v>
      </c>
      <c r="Z33" s="8">
        <v>10512</v>
      </c>
      <c r="AA33" s="9">
        <f>Z33/$B33*1000</f>
        <v>5.07726994345065</v>
      </c>
      <c r="AB33" s="8">
        <v>3564</v>
      </c>
      <c r="AC33" s="50">
        <f>AB33/$B33*1000</f>
        <v>1.7214031657589532</v>
      </c>
      <c r="AD33" s="13">
        <v>1.37</v>
      </c>
      <c r="AE33" s="14" t="s">
        <v>31</v>
      </c>
      <c r="AF33" s="15"/>
      <c r="AG33" s="15"/>
    </row>
    <row r="34" spans="1:33" ht="15.75" customHeight="1">
      <c r="A34" s="7" t="s">
        <v>32</v>
      </c>
      <c r="B34" s="22">
        <v>3721561</v>
      </c>
      <c r="C34" s="11">
        <f t="shared" si="4"/>
        <v>3721.561</v>
      </c>
      <c r="D34" s="8">
        <v>31908</v>
      </c>
      <c r="E34" s="9">
        <f t="shared" si="8"/>
        <v>8.573821576483633</v>
      </c>
      <c r="F34" s="8">
        <v>31747</v>
      </c>
      <c r="G34" s="9">
        <f t="shared" si="8"/>
        <v>8.530560160104859</v>
      </c>
      <c r="H34" s="8">
        <v>99</v>
      </c>
      <c r="I34" s="9">
        <f t="shared" si="0"/>
        <v>3.10267017675818</v>
      </c>
      <c r="J34" s="22">
        <v>56</v>
      </c>
      <c r="K34" s="9">
        <f t="shared" si="0"/>
        <v>1.7550457565500814</v>
      </c>
      <c r="L34" s="8">
        <f>D34-F34</f>
        <v>161</v>
      </c>
      <c r="M34" s="9">
        <f>L34/$B34*1000</f>
        <v>0.04326141637877224</v>
      </c>
      <c r="N34" s="8">
        <v>816</v>
      </c>
      <c r="O34" s="9">
        <f t="shared" si="1"/>
        <v>24.935826916024933</v>
      </c>
      <c r="P34" s="11">
        <v>364</v>
      </c>
      <c r="Q34" s="9">
        <f t="shared" si="1"/>
        <v>11.12333455567779</v>
      </c>
      <c r="R34" s="11">
        <v>452</v>
      </c>
      <c r="S34" s="9">
        <f>R34/($N34+$D34)*1000</f>
        <v>13.812492360347145</v>
      </c>
      <c r="T34" s="11">
        <v>161</v>
      </c>
      <c r="U34" s="9">
        <f t="shared" si="2"/>
        <v>5.026380693702975</v>
      </c>
      <c r="V34" s="11">
        <v>123</v>
      </c>
      <c r="W34" s="9">
        <f t="shared" si="2"/>
        <v>3.840029970965627</v>
      </c>
      <c r="X34" s="11">
        <v>38</v>
      </c>
      <c r="Y34" s="10">
        <f t="shared" si="3"/>
        <v>1.1909239062304124</v>
      </c>
      <c r="Z34" s="8">
        <v>21056</v>
      </c>
      <c r="AA34" s="9">
        <f>Z34/$B34*1000</f>
        <v>5.657840889884648</v>
      </c>
      <c r="AB34" s="8">
        <v>7474</v>
      </c>
      <c r="AC34" s="50">
        <f>AB34/$B34*1000</f>
        <v>2.0082970559934394</v>
      </c>
      <c r="AD34" s="13">
        <v>1.39</v>
      </c>
      <c r="AE34" s="14" t="s">
        <v>32</v>
      </c>
      <c r="AF34" s="15"/>
      <c r="AG34" s="15"/>
    </row>
    <row r="35" spans="1:33" ht="15.75" customHeight="1">
      <c r="A35" s="7" t="s">
        <v>33</v>
      </c>
      <c r="B35" s="22">
        <v>7103849</v>
      </c>
      <c r="C35" s="11">
        <f t="shared" si="4"/>
        <v>7103.849</v>
      </c>
      <c r="D35" s="8">
        <v>67110</v>
      </c>
      <c r="E35" s="9">
        <f t="shared" si="8"/>
        <v>9.446991342299084</v>
      </c>
      <c r="F35" s="8">
        <v>52536</v>
      </c>
      <c r="G35" s="9">
        <f t="shared" si="8"/>
        <v>7.395427464744817</v>
      </c>
      <c r="H35" s="8">
        <v>202</v>
      </c>
      <c r="I35" s="9">
        <f t="shared" si="0"/>
        <v>3.009983609000149</v>
      </c>
      <c r="J35" s="22">
        <v>98</v>
      </c>
      <c r="K35" s="9">
        <f t="shared" si="0"/>
        <v>1.4602890776337356</v>
      </c>
      <c r="L35" s="8">
        <f>D35-F35</f>
        <v>14574</v>
      </c>
      <c r="M35" s="9">
        <f>L35/$B35*1000</f>
        <v>2.051563877554267</v>
      </c>
      <c r="N35" s="8">
        <v>1748</v>
      </c>
      <c r="O35" s="9">
        <f t="shared" si="1"/>
        <v>25.38557611316042</v>
      </c>
      <c r="P35" s="11">
        <v>777</v>
      </c>
      <c r="Q35" s="9">
        <f t="shared" si="1"/>
        <v>11.284091899270964</v>
      </c>
      <c r="R35" s="11">
        <v>971</v>
      </c>
      <c r="S35" s="9">
        <f>R35/($N35+$D35)*1000</f>
        <v>14.101484213889455</v>
      </c>
      <c r="T35" s="11">
        <v>333</v>
      </c>
      <c r="U35" s="9">
        <f t="shared" si="2"/>
        <v>4.9429262717273525</v>
      </c>
      <c r="V35" s="11">
        <v>259</v>
      </c>
      <c r="W35" s="9">
        <f t="shared" si="2"/>
        <v>3.8444982113434962</v>
      </c>
      <c r="X35" s="11">
        <v>74</v>
      </c>
      <c r="Y35" s="10">
        <f t="shared" si="3"/>
        <v>1.1026672627030247</v>
      </c>
      <c r="Z35" s="8">
        <v>43948</v>
      </c>
      <c r="AA35" s="9">
        <f>Z35/$B35*1000</f>
        <v>6.1865053719469545</v>
      </c>
      <c r="AB35" s="8">
        <v>13997</v>
      </c>
      <c r="AC35" s="50">
        <f>AB35/$B35*1000</f>
        <v>1.9703403042491472</v>
      </c>
      <c r="AD35" s="13">
        <v>1.34</v>
      </c>
      <c r="AE35" s="14" t="s">
        <v>33</v>
      </c>
      <c r="AF35" s="15"/>
      <c r="AG35" s="15"/>
    </row>
    <row r="36" spans="1:33" ht="15.75" customHeight="1">
      <c r="A36" s="7" t="s">
        <v>34</v>
      </c>
      <c r="B36" s="22">
        <v>1832672</v>
      </c>
      <c r="C36" s="11">
        <f t="shared" si="4"/>
        <v>1832.672</v>
      </c>
      <c r="D36" s="8">
        <v>15345</v>
      </c>
      <c r="E36" s="9">
        <f t="shared" si="8"/>
        <v>8.373020376805014</v>
      </c>
      <c r="F36" s="8">
        <v>17154</v>
      </c>
      <c r="G36" s="9">
        <f t="shared" si="8"/>
        <v>9.360103717413699</v>
      </c>
      <c r="H36" s="8">
        <v>33</v>
      </c>
      <c r="I36" s="9">
        <f t="shared" si="0"/>
        <v>2.150537634408602</v>
      </c>
      <c r="J36" s="22">
        <v>18</v>
      </c>
      <c r="K36" s="9">
        <f t="shared" si="0"/>
        <v>1.1730205278592376</v>
      </c>
      <c r="L36" s="8">
        <f>D36-F36</f>
        <v>-1809</v>
      </c>
      <c r="M36" s="9">
        <f>L36/$B36*1000</f>
        <v>-0.9870833406086851</v>
      </c>
      <c r="N36" s="8">
        <v>417</v>
      </c>
      <c r="O36" s="9">
        <f t="shared" si="1"/>
        <v>26.45603349828702</v>
      </c>
      <c r="P36" s="11">
        <v>178</v>
      </c>
      <c r="Q36" s="9">
        <f t="shared" si="1"/>
        <v>11.292983123969039</v>
      </c>
      <c r="R36" s="11">
        <v>239</v>
      </c>
      <c r="S36" s="9">
        <f>R36/($N36+$D36)*1000</f>
        <v>15.16305037431798</v>
      </c>
      <c r="T36" s="11">
        <v>76</v>
      </c>
      <c r="U36" s="9">
        <f t="shared" si="2"/>
        <v>4.931862426995457</v>
      </c>
      <c r="V36" s="11">
        <v>65</v>
      </c>
      <c r="W36" s="9">
        <f t="shared" si="2"/>
        <v>4.218040233614536</v>
      </c>
      <c r="X36" s="11">
        <v>11</v>
      </c>
      <c r="Y36" s="10">
        <f t="shared" si="3"/>
        <v>0.7168458781362007</v>
      </c>
      <c r="Z36" s="8">
        <v>9640</v>
      </c>
      <c r="AA36" s="9">
        <f>Z36/$B36*1000</f>
        <v>5.26007927223202</v>
      </c>
      <c r="AB36" s="8">
        <v>3700</v>
      </c>
      <c r="AC36" s="50">
        <f>AB36/$B36*1000</f>
        <v>2.0189100941139495</v>
      </c>
      <c r="AD36" s="13">
        <v>1.36</v>
      </c>
      <c r="AE36" s="14" t="s">
        <v>34</v>
      </c>
      <c r="AF36" s="15"/>
      <c r="AG36" s="15"/>
    </row>
    <row r="37" spans="1:33" ht="15.75" customHeight="1">
      <c r="A37" s="7" t="s">
        <v>35</v>
      </c>
      <c r="B37" s="22">
        <v>1357591</v>
      </c>
      <c r="C37" s="11">
        <f t="shared" si="4"/>
        <v>1357.591</v>
      </c>
      <c r="D37" s="8">
        <v>12899</v>
      </c>
      <c r="E37" s="9">
        <f t="shared" si="8"/>
        <v>9.501388857174215</v>
      </c>
      <c r="F37" s="8">
        <v>10419</v>
      </c>
      <c r="G37" s="9">
        <f t="shared" si="8"/>
        <v>7.674623653221037</v>
      </c>
      <c r="H37" s="8">
        <v>45</v>
      </c>
      <c r="I37" s="9">
        <f t="shared" si="0"/>
        <v>3.488642530428715</v>
      </c>
      <c r="J37" s="22">
        <v>27</v>
      </c>
      <c r="K37" s="9">
        <f t="shared" si="0"/>
        <v>2.093185518257229</v>
      </c>
      <c r="L37" s="8">
        <f>D37-F37</f>
        <v>2480</v>
      </c>
      <c r="M37" s="9">
        <f>L37/$B37*1000</f>
        <v>1.8267652039531788</v>
      </c>
      <c r="N37" s="8">
        <v>308</v>
      </c>
      <c r="O37" s="9">
        <f t="shared" si="1"/>
        <v>23.320966154312107</v>
      </c>
      <c r="P37" s="11">
        <v>169</v>
      </c>
      <c r="Q37" s="9">
        <f t="shared" si="1"/>
        <v>12.796244415840084</v>
      </c>
      <c r="R37" s="11">
        <v>139</v>
      </c>
      <c r="S37" s="9">
        <f>R37/($N37+$D37)*1000</f>
        <v>10.524721738472023</v>
      </c>
      <c r="T37" s="11">
        <v>73</v>
      </c>
      <c r="U37" s="9">
        <f t="shared" si="2"/>
        <v>5.6366303760327385</v>
      </c>
      <c r="V37" s="11">
        <v>52</v>
      </c>
      <c r="W37" s="9">
        <f t="shared" si="2"/>
        <v>4.015133966489074</v>
      </c>
      <c r="X37" s="11">
        <v>21</v>
      </c>
      <c r="Y37" s="10">
        <f t="shared" si="3"/>
        <v>1.6280331808667339</v>
      </c>
      <c r="Z37" s="8">
        <v>7732</v>
      </c>
      <c r="AA37" s="9">
        <f>Z37/$B37*1000</f>
        <v>5.695382482647572</v>
      </c>
      <c r="AB37" s="8">
        <v>2472</v>
      </c>
      <c r="AC37" s="50">
        <f>AB37/$B37*1000</f>
        <v>1.8208724129726848</v>
      </c>
      <c r="AD37" s="13">
        <v>1.39</v>
      </c>
      <c r="AE37" s="14" t="s">
        <v>35</v>
      </c>
      <c r="AF37" s="15"/>
      <c r="AG37" s="15"/>
    </row>
    <row r="38" spans="1:33" ht="15.75" customHeight="1">
      <c r="A38" s="7"/>
      <c r="B38" s="22"/>
      <c r="C38" s="11"/>
      <c r="D38" s="8"/>
      <c r="E38" s="9"/>
      <c r="F38" s="8"/>
      <c r="G38" s="9"/>
      <c r="H38" s="8"/>
      <c r="I38" s="9"/>
      <c r="J38" s="8"/>
      <c r="K38" s="9"/>
      <c r="L38" s="11"/>
      <c r="M38" s="9"/>
      <c r="N38" s="8"/>
      <c r="O38" s="9"/>
      <c r="P38" s="11"/>
      <c r="Q38" s="9"/>
      <c r="R38" s="11"/>
      <c r="S38" s="9"/>
      <c r="T38" s="11"/>
      <c r="U38" s="9"/>
      <c r="V38" s="11"/>
      <c r="W38" s="9"/>
      <c r="X38" s="11"/>
      <c r="Y38" s="10"/>
      <c r="Z38" s="8"/>
      <c r="AA38" s="9"/>
      <c r="AB38" s="8"/>
      <c r="AC38" s="50"/>
      <c r="AD38" s="13"/>
      <c r="AE38" s="14"/>
      <c r="AF38" s="15"/>
      <c r="AG38" s="15"/>
    </row>
    <row r="39" spans="1:33" ht="15.75" customHeight="1">
      <c r="A39" s="7" t="s">
        <v>36</v>
      </c>
      <c r="B39" s="22">
        <v>2601322</v>
      </c>
      <c r="C39" s="11">
        <f t="shared" si="4"/>
        <v>2601.322</v>
      </c>
      <c r="D39" s="8">
        <v>21560</v>
      </c>
      <c r="E39" s="9">
        <f t="shared" si="8"/>
        <v>8.288093515527875</v>
      </c>
      <c r="F39" s="8">
        <v>22134</v>
      </c>
      <c r="G39" s="9">
        <f t="shared" si="8"/>
        <v>8.508750550681537</v>
      </c>
      <c r="H39" s="8">
        <v>54</v>
      </c>
      <c r="I39" s="9">
        <f t="shared" si="0"/>
        <v>2.504638218923933</v>
      </c>
      <c r="J39" s="22">
        <v>36</v>
      </c>
      <c r="K39" s="9">
        <f t="shared" si="0"/>
        <v>1.6697588126159555</v>
      </c>
      <c r="L39" s="8">
        <f>D39-F39</f>
        <v>-574</v>
      </c>
      <c r="M39" s="9">
        <f>L39/$B39*1000</f>
        <v>-0.2206570351536642</v>
      </c>
      <c r="N39" s="8">
        <v>600</v>
      </c>
      <c r="O39" s="9">
        <f t="shared" si="1"/>
        <v>27.075812274368232</v>
      </c>
      <c r="P39" s="11">
        <v>227</v>
      </c>
      <c r="Q39" s="9">
        <f t="shared" si="1"/>
        <v>10.243682310469314</v>
      </c>
      <c r="R39" s="11">
        <v>373</v>
      </c>
      <c r="S39" s="9">
        <f>R39/($N39+$D39)*1000</f>
        <v>16.832129963898918</v>
      </c>
      <c r="T39" s="11">
        <v>108</v>
      </c>
      <c r="U39" s="9">
        <f t="shared" si="2"/>
        <v>4.990066072171141</v>
      </c>
      <c r="V39" s="11">
        <v>83</v>
      </c>
      <c r="W39" s="9">
        <f t="shared" si="2"/>
        <v>3.8349581850944876</v>
      </c>
      <c r="X39" s="11">
        <v>25</v>
      </c>
      <c r="Y39" s="10">
        <f t="shared" si="3"/>
        <v>1.1595547309833025</v>
      </c>
      <c r="Z39" s="8">
        <v>14030</v>
      </c>
      <c r="AA39" s="9">
        <f>Z39/$B39*1000</f>
        <v>5.393411503843046</v>
      </c>
      <c r="AB39" s="8">
        <v>5116</v>
      </c>
      <c r="AC39" s="50">
        <f>AB39/$B39*1000</f>
        <v>1.9666923202894528</v>
      </c>
      <c r="AD39" s="13">
        <v>1.18</v>
      </c>
      <c r="AE39" s="14" t="s">
        <v>36</v>
      </c>
      <c r="AF39" s="15"/>
      <c r="AG39" s="15"/>
    </row>
    <row r="40" spans="1:33" ht="15.75" customHeight="1">
      <c r="A40" s="7" t="s">
        <v>37</v>
      </c>
      <c r="B40" s="22">
        <v>8640236</v>
      </c>
      <c r="C40" s="11">
        <f t="shared" si="4"/>
        <v>8640.236</v>
      </c>
      <c r="D40" s="8">
        <v>76111</v>
      </c>
      <c r="E40" s="9">
        <f t="shared" si="8"/>
        <v>8.808902904966947</v>
      </c>
      <c r="F40" s="8">
        <v>68648</v>
      </c>
      <c r="G40" s="9">
        <f t="shared" si="8"/>
        <v>7.94515334997794</v>
      </c>
      <c r="H40" s="8">
        <v>198</v>
      </c>
      <c r="I40" s="9">
        <f t="shared" si="0"/>
        <v>2.601463651771754</v>
      </c>
      <c r="J40" s="22">
        <v>106</v>
      </c>
      <c r="K40" s="9">
        <f t="shared" si="0"/>
        <v>1.3927027630697273</v>
      </c>
      <c r="L40" s="8">
        <f>D40-F40</f>
        <v>7463</v>
      </c>
      <c r="M40" s="9">
        <f>L40/$B40*1000</f>
        <v>0.8637495549890073</v>
      </c>
      <c r="N40" s="8">
        <v>2214</v>
      </c>
      <c r="O40" s="9">
        <f t="shared" si="1"/>
        <v>28.26683689754229</v>
      </c>
      <c r="P40" s="11">
        <v>844</v>
      </c>
      <c r="Q40" s="9">
        <f t="shared" si="1"/>
        <v>10.77561442706671</v>
      </c>
      <c r="R40" s="11">
        <v>1370</v>
      </c>
      <c r="S40" s="9">
        <f>R40/($N40+$D40)*1000</f>
        <v>17.491222470475584</v>
      </c>
      <c r="T40" s="11">
        <v>341</v>
      </c>
      <c r="U40" s="9">
        <f t="shared" si="2"/>
        <v>4.464870243800246</v>
      </c>
      <c r="V40" s="11">
        <v>263</v>
      </c>
      <c r="W40" s="9">
        <f t="shared" si="2"/>
        <v>3.4435802760101604</v>
      </c>
      <c r="X40" s="11">
        <v>78</v>
      </c>
      <c r="Y40" s="10">
        <f t="shared" si="3"/>
        <v>1.0248190143343274</v>
      </c>
      <c r="Z40" s="8">
        <v>51744</v>
      </c>
      <c r="AA40" s="9">
        <f>Z40/$B40*1000</f>
        <v>5.988725307966125</v>
      </c>
      <c r="AB40" s="8">
        <v>20973</v>
      </c>
      <c r="AC40" s="50">
        <f>AB40/$B40*1000</f>
        <v>2.4273642525505092</v>
      </c>
      <c r="AD40" s="13">
        <v>1.21</v>
      </c>
      <c r="AE40" s="14" t="s">
        <v>37</v>
      </c>
      <c r="AF40" s="15"/>
      <c r="AG40" s="15"/>
    </row>
    <row r="41" spans="1:33" ht="15.75" customHeight="1">
      <c r="A41" s="7" t="s">
        <v>38</v>
      </c>
      <c r="B41" s="22">
        <v>5504338</v>
      </c>
      <c r="C41" s="11">
        <f t="shared" si="4"/>
        <v>5504.338</v>
      </c>
      <c r="D41" s="8">
        <v>47273</v>
      </c>
      <c r="E41" s="9">
        <f t="shared" si="8"/>
        <v>8.588317069191609</v>
      </c>
      <c r="F41" s="8">
        <v>46657</v>
      </c>
      <c r="G41" s="9">
        <f t="shared" si="8"/>
        <v>8.476405337026906</v>
      </c>
      <c r="H41" s="8">
        <v>132</v>
      </c>
      <c r="I41" s="9">
        <f t="shared" si="0"/>
        <v>2.7922915829331756</v>
      </c>
      <c r="J41" s="22">
        <v>64</v>
      </c>
      <c r="K41" s="9">
        <f t="shared" si="0"/>
        <v>1.3538383432403274</v>
      </c>
      <c r="L41" s="8">
        <f>D41-F41</f>
        <v>616</v>
      </c>
      <c r="M41" s="9">
        <f>L41/$B41*1000</f>
        <v>0.11191173216470354</v>
      </c>
      <c r="N41" s="8">
        <v>1296</v>
      </c>
      <c r="O41" s="9">
        <f t="shared" si="1"/>
        <v>26.68368712553275</v>
      </c>
      <c r="P41" s="11">
        <v>579</v>
      </c>
      <c r="Q41" s="9">
        <f t="shared" si="1"/>
        <v>11.921184294508842</v>
      </c>
      <c r="R41" s="11">
        <v>717</v>
      </c>
      <c r="S41" s="9">
        <f>R41/($N41+$D41)*1000</f>
        <v>14.762502831023905</v>
      </c>
      <c r="T41" s="11">
        <v>228</v>
      </c>
      <c r="U41" s="9">
        <f t="shared" si="2"/>
        <v>4.80515922358743</v>
      </c>
      <c r="V41" s="11">
        <v>176</v>
      </c>
      <c r="W41" s="9">
        <f t="shared" si="2"/>
        <v>3.7092457164534554</v>
      </c>
      <c r="X41" s="11">
        <v>52</v>
      </c>
      <c r="Y41" s="10">
        <f t="shared" si="3"/>
        <v>1.0999936538827662</v>
      </c>
      <c r="Z41" s="8">
        <v>30236</v>
      </c>
      <c r="AA41" s="9">
        <f>Z41/$B41*1000</f>
        <v>5.493121970344117</v>
      </c>
      <c r="AB41" s="8">
        <v>11369</v>
      </c>
      <c r="AC41" s="50">
        <f>AB41/$B41*1000</f>
        <v>2.0654618230203163</v>
      </c>
      <c r="AD41" s="13">
        <v>1.25</v>
      </c>
      <c r="AE41" s="14" t="s">
        <v>38</v>
      </c>
      <c r="AF41" s="15"/>
      <c r="AG41" s="15"/>
    </row>
    <row r="42" spans="1:33" ht="15.75" customHeight="1">
      <c r="A42" s="7" t="s">
        <v>39</v>
      </c>
      <c r="B42" s="22">
        <v>1412450</v>
      </c>
      <c r="C42" s="11">
        <f t="shared" si="4"/>
        <v>1412.45</v>
      </c>
      <c r="D42" s="8">
        <v>11184</v>
      </c>
      <c r="E42" s="9">
        <f t="shared" si="8"/>
        <v>7.918156394916635</v>
      </c>
      <c r="F42" s="8">
        <v>11880</v>
      </c>
      <c r="G42" s="9">
        <f t="shared" si="8"/>
        <v>8.410917200608871</v>
      </c>
      <c r="H42" s="8">
        <v>38</v>
      </c>
      <c r="I42" s="9">
        <f t="shared" si="0"/>
        <v>3.3977110157367667</v>
      </c>
      <c r="J42" s="22">
        <v>16</v>
      </c>
      <c r="K42" s="9">
        <f t="shared" si="0"/>
        <v>1.4306151645207439</v>
      </c>
      <c r="L42" s="8">
        <f>D42-F42</f>
        <v>-696</v>
      </c>
      <c r="M42" s="9">
        <f>L42/$B42*1000</f>
        <v>-0.49276080569223685</v>
      </c>
      <c r="N42" s="8">
        <v>330</v>
      </c>
      <c r="O42" s="9">
        <f t="shared" si="1"/>
        <v>28.6607608129234</v>
      </c>
      <c r="P42" s="11">
        <v>165</v>
      </c>
      <c r="Q42" s="9">
        <f t="shared" si="1"/>
        <v>14.3303804064617</v>
      </c>
      <c r="R42" s="11">
        <v>165</v>
      </c>
      <c r="S42" s="9">
        <f>R42/($N42+$D42)*1000</f>
        <v>14.3303804064617</v>
      </c>
      <c r="T42" s="11">
        <v>60</v>
      </c>
      <c r="U42" s="9">
        <f t="shared" si="2"/>
        <v>5.342831700801425</v>
      </c>
      <c r="V42" s="11">
        <v>46</v>
      </c>
      <c r="W42" s="9">
        <f t="shared" si="2"/>
        <v>4.096170970614425</v>
      </c>
      <c r="X42" s="11">
        <v>14</v>
      </c>
      <c r="Y42" s="10">
        <f t="shared" si="3"/>
        <v>1.251788268955651</v>
      </c>
      <c r="Z42" s="8">
        <v>6915</v>
      </c>
      <c r="AA42" s="9">
        <f>Z42/$B42*1000</f>
        <v>4.895748522071578</v>
      </c>
      <c r="AB42" s="8">
        <v>2604</v>
      </c>
      <c r="AC42" s="50">
        <f>AB42/$B42*1000</f>
        <v>1.8436050833657829</v>
      </c>
      <c r="AD42" s="13">
        <v>1.19</v>
      </c>
      <c r="AE42" s="14" t="s">
        <v>39</v>
      </c>
      <c r="AF42" s="15"/>
      <c r="AG42" s="15"/>
    </row>
    <row r="43" spans="1:33" ht="15.75" customHeight="1">
      <c r="A43" s="7" t="s">
        <v>40</v>
      </c>
      <c r="B43" s="22">
        <v>1030942</v>
      </c>
      <c r="C43" s="11">
        <f t="shared" si="4"/>
        <v>1030.942</v>
      </c>
      <c r="D43" s="8">
        <v>7835</v>
      </c>
      <c r="E43" s="9">
        <f t="shared" si="8"/>
        <v>7.599845578121756</v>
      </c>
      <c r="F43" s="8">
        <v>11251</v>
      </c>
      <c r="G43" s="9">
        <f t="shared" si="8"/>
        <v>10.9133200509825</v>
      </c>
      <c r="H43" s="8">
        <v>26</v>
      </c>
      <c r="I43" s="9">
        <f t="shared" si="0"/>
        <v>3.318442884492661</v>
      </c>
      <c r="J43" s="22">
        <v>7</v>
      </c>
      <c r="K43" s="9">
        <f t="shared" si="0"/>
        <v>0.8934269304403318</v>
      </c>
      <c r="L43" s="8">
        <f>D43-F43</f>
        <v>-3416</v>
      </c>
      <c r="M43" s="9">
        <f>L43/$B43*1000</f>
        <v>-3.313474472860743</v>
      </c>
      <c r="N43" s="8">
        <v>239</v>
      </c>
      <c r="O43" s="9">
        <f t="shared" si="1"/>
        <v>29.60118900173396</v>
      </c>
      <c r="P43" s="11">
        <v>87</v>
      </c>
      <c r="Q43" s="9">
        <f t="shared" si="1"/>
        <v>10.775328214020313</v>
      </c>
      <c r="R43" s="11">
        <v>152</v>
      </c>
      <c r="S43" s="9">
        <f>R43/($N43+$D43)*1000</f>
        <v>18.825860787713648</v>
      </c>
      <c r="T43" s="11">
        <v>35</v>
      </c>
      <c r="U43" s="9">
        <f t="shared" si="2"/>
        <v>4.450095359186268</v>
      </c>
      <c r="V43" s="11">
        <v>30</v>
      </c>
      <c r="W43" s="9">
        <f t="shared" si="2"/>
        <v>3.814367450731087</v>
      </c>
      <c r="X43" s="11">
        <v>5</v>
      </c>
      <c r="Y43" s="10">
        <f t="shared" si="3"/>
        <v>0.6381620931716656</v>
      </c>
      <c r="Z43" s="8">
        <v>4956</v>
      </c>
      <c r="AA43" s="9">
        <f>Z43/$B43*1000</f>
        <v>4.80725394833075</v>
      </c>
      <c r="AB43" s="8">
        <v>2181</v>
      </c>
      <c r="AC43" s="50">
        <f>AB43/$B43*1000</f>
        <v>2.115540932467588</v>
      </c>
      <c r="AD43" s="13">
        <v>1.32</v>
      </c>
      <c r="AE43" s="14" t="s">
        <v>40</v>
      </c>
      <c r="AF43" s="15"/>
      <c r="AG43" s="15"/>
    </row>
    <row r="44" spans="1:33" ht="15.75" customHeight="1">
      <c r="A44" s="7"/>
      <c r="B44" s="22"/>
      <c r="C44" s="11"/>
      <c r="D44" s="8"/>
      <c r="E44" s="9"/>
      <c r="F44" s="8"/>
      <c r="G44" s="9"/>
      <c r="H44" s="8"/>
      <c r="I44" s="9"/>
      <c r="J44" s="8"/>
      <c r="K44" s="9"/>
      <c r="L44" s="11"/>
      <c r="M44" s="9"/>
      <c r="N44" s="8"/>
      <c r="O44" s="9"/>
      <c r="P44" s="11"/>
      <c r="Q44" s="9"/>
      <c r="R44" s="11"/>
      <c r="S44" s="9"/>
      <c r="T44" s="11"/>
      <c r="U44" s="9"/>
      <c r="V44" s="11"/>
      <c r="W44" s="9"/>
      <c r="X44" s="11"/>
      <c r="Y44" s="10"/>
      <c r="Z44" s="8"/>
      <c r="AA44" s="9"/>
      <c r="AB44" s="8"/>
      <c r="AC44" s="50"/>
      <c r="AD44" s="13"/>
      <c r="AE44" s="14"/>
      <c r="AF44" s="15"/>
      <c r="AG44" s="15"/>
    </row>
    <row r="45" spans="1:33" ht="15.75" customHeight="1">
      <c r="A45" s="7" t="s">
        <v>41</v>
      </c>
      <c r="B45" s="22">
        <v>603156</v>
      </c>
      <c r="C45" s="11">
        <f t="shared" si="4"/>
        <v>603.156</v>
      </c>
      <c r="D45" s="8">
        <v>5012</v>
      </c>
      <c r="E45" s="9">
        <f t="shared" si="8"/>
        <v>8.309624707372555</v>
      </c>
      <c r="F45" s="8">
        <v>6303</v>
      </c>
      <c r="G45" s="9">
        <f t="shared" si="8"/>
        <v>10.450032827328254</v>
      </c>
      <c r="H45" s="8">
        <v>15</v>
      </c>
      <c r="I45" s="9">
        <f t="shared" si="0"/>
        <v>2.9928172386272944</v>
      </c>
      <c r="J45" s="22">
        <v>8</v>
      </c>
      <c r="K45" s="9">
        <f t="shared" si="0"/>
        <v>1.5961691939345573</v>
      </c>
      <c r="L45" s="8">
        <f>D45-F45</f>
        <v>-1291</v>
      </c>
      <c r="M45" s="9">
        <f>L45/$B45*1000</f>
        <v>-2.1404081199557</v>
      </c>
      <c r="N45" s="8">
        <v>172</v>
      </c>
      <c r="O45" s="9">
        <f t="shared" si="1"/>
        <v>33.17901234567901</v>
      </c>
      <c r="P45" s="11">
        <v>67</v>
      </c>
      <c r="Q45" s="9">
        <f t="shared" si="1"/>
        <v>12.924382716049383</v>
      </c>
      <c r="R45" s="11">
        <v>105</v>
      </c>
      <c r="S45" s="9">
        <f>R45/($N45+$D45)*1000</f>
        <v>20.25462962962963</v>
      </c>
      <c r="T45" s="11">
        <v>34</v>
      </c>
      <c r="U45" s="9">
        <f t="shared" si="2"/>
        <v>6.747370510021829</v>
      </c>
      <c r="V45" s="11">
        <v>27</v>
      </c>
      <c r="W45" s="9">
        <f t="shared" si="2"/>
        <v>5.35820599325263</v>
      </c>
      <c r="X45" s="11">
        <v>7</v>
      </c>
      <c r="Y45" s="10">
        <f t="shared" si="3"/>
        <v>1.3966480446927374</v>
      </c>
      <c r="Z45" s="8">
        <v>3008</v>
      </c>
      <c r="AA45" s="9">
        <f>Z45/$B45*1000</f>
        <v>4.987101181120639</v>
      </c>
      <c r="AB45" s="8">
        <v>1192</v>
      </c>
      <c r="AC45" s="50">
        <f>AB45/$B45*1000</f>
        <v>1.9762714786887638</v>
      </c>
      <c r="AD45" s="13">
        <v>1.47</v>
      </c>
      <c r="AE45" s="14" t="s">
        <v>41</v>
      </c>
      <c r="AF45" s="15"/>
      <c r="AG45" s="15"/>
    </row>
    <row r="46" spans="1:33" ht="15.75" customHeight="1">
      <c r="A46" s="7" t="s">
        <v>42</v>
      </c>
      <c r="B46" s="22">
        <v>737753</v>
      </c>
      <c r="C46" s="11">
        <f t="shared" si="4"/>
        <v>737.753</v>
      </c>
      <c r="D46" s="8">
        <v>5697</v>
      </c>
      <c r="E46" s="9">
        <f t="shared" si="8"/>
        <v>7.722096690897902</v>
      </c>
      <c r="F46" s="8">
        <v>8557</v>
      </c>
      <c r="G46" s="9">
        <f t="shared" si="8"/>
        <v>11.598732909252826</v>
      </c>
      <c r="H46" s="8">
        <v>18</v>
      </c>
      <c r="I46" s="9">
        <f t="shared" si="0"/>
        <v>3.1595576619273302</v>
      </c>
      <c r="J46" s="22">
        <v>7</v>
      </c>
      <c r="K46" s="9">
        <f t="shared" si="0"/>
        <v>1.2287168685272951</v>
      </c>
      <c r="L46" s="8">
        <f>D46-F46</f>
        <v>-2860</v>
      </c>
      <c r="M46" s="9">
        <f>L46/$B46*1000</f>
        <v>-3.876636218354924</v>
      </c>
      <c r="N46" s="8">
        <v>170</v>
      </c>
      <c r="O46" s="9">
        <f t="shared" si="1"/>
        <v>28.975626384864494</v>
      </c>
      <c r="P46" s="11">
        <v>61</v>
      </c>
      <c r="Q46" s="9">
        <f t="shared" si="1"/>
        <v>10.397136526333732</v>
      </c>
      <c r="R46" s="11">
        <v>109</v>
      </c>
      <c r="S46" s="9">
        <f>R46/($N46+$D46)*1000</f>
        <v>18.578489858530762</v>
      </c>
      <c r="T46" s="11">
        <v>31</v>
      </c>
      <c r="U46" s="9">
        <f t="shared" si="2"/>
        <v>5.418633106100333</v>
      </c>
      <c r="V46" s="11">
        <v>24</v>
      </c>
      <c r="W46" s="9">
        <f t="shared" si="2"/>
        <v>4.195070791819612</v>
      </c>
      <c r="X46" s="11">
        <v>7</v>
      </c>
      <c r="Y46" s="10">
        <f t="shared" si="3"/>
        <v>1.2287168685272951</v>
      </c>
      <c r="Z46" s="8">
        <v>3345</v>
      </c>
      <c r="AA46" s="9">
        <f>Z46/$B46*1000</f>
        <v>4.534037814824202</v>
      </c>
      <c r="AB46" s="8">
        <v>1124</v>
      </c>
      <c r="AC46" s="50">
        <f>AB46/$B46*1000</f>
        <v>1.5235451431576694</v>
      </c>
      <c r="AD46" s="13">
        <v>1.5</v>
      </c>
      <c r="AE46" s="14" t="s">
        <v>42</v>
      </c>
      <c r="AF46" s="15"/>
      <c r="AG46" s="15"/>
    </row>
    <row r="47" spans="1:33" ht="15.75" customHeight="1">
      <c r="A47" s="7" t="s">
        <v>43</v>
      </c>
      <c r="B47" s="22">
        <v>1942414</v>
      </c>
      <c r="C47" s="11">
        <f t="shared" si="4"/>
        <v>1942.414</v>
      </c>
      <c r="D47" s="8">
        <v>16688</v>
      </c>
      <c r="E47" s="9">
        <f t="shared" si="8"/>
        <v>8.5913713554371</v>
      </c>
      <c r="F47" s="8">
        <v>18428</v>
      </c>
      <c r="G47" s="9">
        <f t="shared" si="8"/>
        <v>9.487163910474287</v>
      </c>
      <c r="H47" s="8">
        <v>54</v>
      </c>
      <c r="I47" s="9">
        <f t="shared" si="0"/>
        <v>3.2358581016299137</v>
      </c>
      <c r="J47" s="22">
        <v>20</v>
      </c>
      <c r="K47" s="9">
        <f t="shared" si="0"/>
        <v>1.1984659635666348</v>
      </c>
      <c r="L47" s="8">
        <f>D47-F47</f>
        <v>-1740</v>
      </c>
      <c r="M47" s="9">
        <f>L47/$B47*1000</f>
        <v>-0.8957925550371857</v>
      </c>
      <c r="N47" s="8">
        <v>499</v>
      </c>
      <c r="O47" s="9">
        <f t="shared" si="1"/>
        <v>29.033571885727586</v>
      </c>
      <c r="P47" s="11">
        <v>172</v>
      </c>
      <c r="Q47" s="9">
        <f t="shared" si="1"/>
        <v>10.007563856403095</v>
      </c>
      <c r="R47" s="11">
        <v>327</v>
      </c>
      <c r="S47" s="9">
        <f>R47/($N47+$D47)*1000</f>
        <v>19.026008029324487</v>
      </c>
      <c r="T47" s="11">
        <v>70</v>
      </c>
      <c r="U47" s="9">
        <f t="shared" si="2"/>
        <v>4.180102711095187</v>
      </c>
      <c r="V47" s="11">
        <v>58</v>
      </c>
      <c r="W47" s="9">
        <f t="shared" si="2"/>
        <v>3.463513674907441</v>
      </c>
      <c r="X47" s="11">
        <v>12</v>
      </c>
      <c r="Y47" s="10">
        <f t="shared" si="3"/>
        <v>0.7190795781399808</v>
      </c>
      <c r="Z47" s="8">
        <v>10098</v>
      </c>
      <c r="AA47" s="9">
        <f>Z47/$B47*1000</f>
        <v>5.198685759060632</v>
      </c>
      <c r="AB47" s="8">
        <v>3722</v>
      </c>
      <c r="AC47" s="50">
        <f>AB47/$B47*1000</f>
        <v>1.9161723504875892</v>
      </c>
      <c r="AD47" s="13">
        <v>1.37</v>
      </c>
      <c r="AE47" s="14" t="s">
        <v>43</v>
      </c>
      <c r="AF47" s="15"/>
      <c r="AG47" s="15"/>
    </row>
    <row r="48" spans="1:33" ht="15.75" customHeight="1">
      <c r="A48" s="7" t="s">
        <v>44</v>
      </c>
      <c r="B48" s="22">
        <v>2849333</v>
      </c>
      <c r="C48" s="11">
        <f t="shared" si="4"/>
        <v>2849.333</v>
      </c>
      <c r="D48" s="8">
        <v>24740</v>
      </c>
      <c r="E48" s="9">
        <f t="shared" si="8"/>
        <v>8.682733818756882</v>
      </c>
      <c r="F48" s="8">
        <v>25579</v>
      </c>
      <c r="G48" s="9">
        <f t="shared" si="8"/>
        <v>8.97718869644229</v>
      </c>
      <c r="H48" s="8">
        <v>64</v>
      </c>
      <c r="I48" s="9">
        <f t="shared" si="0"/>
        <v>2.586903799514956</v>
      </c>
      <c r="J48" s="22">
        <v>35</v>
      </c>
      <c r="K48" s="9">
        <f t="shared" si="0"/>
        <v>1.4147130153597411</v>
      </c>
      <c r="L48" s="8">
        <f>D48-F48</f>
        <v>-839</v>
      </c>
      <c r="M48" s="9">
        <f>L48/$B48*1000</f>
        <v>-0.2944548776854092</v>
      </c>
      <c r="N48" s="8">
        <v>613</v>
      </c>
      <c r="O48" s="9">
        <f t="shared" si="1"/>
        <v>24.17859819350767</v>
      </c>
      <c r="P48" s="11">
        <v>245</v>
      </c>
      <c r="Q48" s="9">
        <f t="shared" si="1"/>
        <v>9.663550664615627</v>
      </c>
      <c r="R48" s="11">
        <v>368</v>
      </c>
      <c r="S48" s="9">
        <f>R48/($N48+$D48)*1000</f>
        <v>14.515047528892044</v>
      </c>
      <c r="T48" s="11">
        <v>105</v>
      </c>
      <c r="U48" s="9">
        <f t="shared" si="2"/>
        <v>4.230970705564734</v>
      </c>
      <c r="V48" s="11">
        <v>77</v>
      </c>
      <c r="W48" s="9">
        <f t="shared" si="2"/>
        <v>3.1027118507474714</v>
      </c>
      <c r="X48" s="11">
        <v>28</v>
      </c>
      <c r="Y48" s="10">
        <f t="shared" si="3"/>
        <v>1.1317704122877932</v>
      </c>
      <c r="Z48" s="8">
        <v>15728</v>
      </c>
      <c r="AA48" s="9">
        <f>Z48/$B48*1000</f>
        <v>5.519888338779637</v>
      </c>
      <c r="AB48" s="8">
        <v>5609</v>
      </c>
      <c r="AC48" s="50">
        <f>AB48/$B48*1000</f>
        <v>1.9685308807359478</v>
      </c>
      <c r="AD48" s="13">
        <v>1.34</v>
      </c>
      <c r="AE48" s="14" t="s">
        <v>44</v>
      </c>
      <c r="AF48" s="15"/>
      <c r="AG48" s="15"/>
    </row>
    <row r="49" spans="1:33" ht="15.75" customHeight="1">
      <c r="A49" s="7" t="s">
        <v>45</v>
      </c>
      <c r="B49" s="22">
        <v>1480129</v>
      </c>
      <c r="C49" s="11">
        <f t="shared" si="4"/>
        <v>1480.129</v>
      </c>
      <c r="D49" s="8">
        <v>11514</v>
      </c>
      <c r="E49" s="9">
        <f t="shared" si="8"/>
        <v>7.779051690764791</v>
      </c>
      <c r="F49" s="8">
        <v>16522</v>
      </c>
      <c r="G49" s="9">
        <f t="shared" si="8"/>
        <v>11.162540562342878</v>
      </c>
      <c r="H49" s="8">
        <v>32</v>
      </c>
      <c r="I49" s="9">
        <f t="shared" si="0"/>
        <v>2.779225290950148</v>
      </c>
      <c r="J49" s="22">
        <v>15</v>
      </c>
      <c r="K49" s="9">
        <f t="shared" si="0"/>
        <v>1.3027618551328817</v>
      </c>
      <c r="L49" s="8">
        <f>D49-F49</f>
        <v>-5008</v>
      </c>
      <c r="M49" s="9">
        <f>L49/$B49*1000</f>
        <v>-3.3834888715780855</v>
      </c>
      <c r="N49" s="8">
        <v>328</v>
      </c>
      <c r="O49" s="9">
        <f t="shared" si="1"/>
        <v>27.698023982435398</v>
      </c>
      <c r="P49" s="11">
        <v>146</v>
      </c>
      <c r="Q49" s="9">
        <f t="shared" si="1"/>
        <v>12.328998479986488</v>
      </c>
      <c r="R49" s="11">
        <v>182</v>
      </c>
      <c r="S49" s="9">
        <f>R49/($N49+$D49)*1000</f>
        <v>15.36902550244891</v>
      </c>
      <c r="T49" s="11">
        <v>43</v>
      </c>
      <c r="U49" s="9">
        <f t="shared" si="2"/>
        <v>3.7242335007794907</v>
      </c>
      <c r="V49" s="11">
        <v>32</v>
      </c>
      <c r="W49" s="9">
        <f t="shared" si="2"/>
        <v>2.771522605231249</v>
      </c>
      <c r="X49" s="11">
        <v>11</v>
      </c>
      <c r="Y49" s="10">
        <f t="shared" si="3"/>
        <v>0.9553586937641132</v>
      </c>
      <c r="Z49" s="8">
        <v>7306</v>
      </c>
      <c r="AA49" s="9">
        <f>Z49/$B49*1000</f>
        <v>4.936056249151257</v>
      </c>
      <c r="AB49" s="8">
        <v>2846</v>
      </c>
      <c r="AC49" s="50">
        <f>AB49/$B49*1000</f>
        <v>1.922805377098888</v>
      </c>
      <c r="AD49" s="13">
        <v>1.38</v>
      </c>
      <c r="AE49" s="14" t="s">
        <v>45</v>
      </c>
      <c r="AF49" s="15"/>
      <c r="AG49" s="15"/>
    </row>
    <row r="50" spans="1:33" ht="15.75" customHeight="1">
      <c r="A50" s="7"/>
      <c r="B50" s="22"/>
      <c r="C50" s="11"/>
      <c r="D50" s="8"/>
      <c r="E50" s="9"/>
      <c r="F50" s="8"/>
      <c r="G50" s="9"/>
      <c r="H50" s="8"/>
      <c r="I50" s="9"/>
      <c r="J50" s="8"/>
      <c r="K50" s="9"/>
      <c r="L50" s="11"/>
      <c r="M50" s="9"/>
      <c r="N50" s="8"/>
      <c r="O50" s="9"/>
      <c r="P50" s="11"/>
      <c r="Q50" s="9"/>
      <c r="R50" s="11"/>
      <c r="S50" s="9"/>
      <c r="T50" s="11"/>
      <c r="U50" s="9"/>
      <c r="V50" s="11"/>
      <c r="W50" s="9"/>
      <c r="X50" s="11"/>
      <c r="Y50" s="10"/>
      <c r="Z50" s="8"/>
      <c r="AA50" s="9"/>
      <c r="AB50" s="8"/>
      <c r="AC50" s="50"/>
      <c r="AD50" s="13"/>
      <c r="AE50" s="14"/>
      <c r="AF50" s="15"/>
      <c r="AG50" s="15"/>
    </row>
    <row r="51" spans="1:33" ht="15.75" customHeight="1">
      <c r="A51" s="7" t="s">
        <v>46</v>
      </c>
      <c r="B51" s="22">
        <v>805743</v>
      </c>
      <c r="C51" s="11">
        <f t="shared" si="4"/>
        <v>805.743</v>
      </c>
      <c r="D51" s="8">
        <v>5913</v>
      </c>
      <c r="E51" s="9">
        <f t="shared" si="8"/>
        <v>7.338568253152681</v>
      </c>
      <c r="F51" s="8">
        <v>8609</v>
      </c>
      <c r="G51" s="9">
        <f t="shared" si="8"/>
        <v>10.684548298899276</v>
      </c>
      <c r="H51" s="8">
        <v>18</v>
      </c>
      <c r="I51" s="9">
        <f t="shared" si="0"/>
        <v>3.0441400304414</v>
      </c>
      <c r="J51" s="22">
        <v>11</v>
      </c>
      <c r="K51" s="9">
        <f t="shared" si="0"/>
        <v>1.8603077963808556</v>
      </c>
      <c r="L51" s="8">
        <f>D51-F51</f>
        <v>-2696</v>
      </c>
      <c r="M51" s="9">
        <f>L51/$B51*1000</f>
        <v>-3.3459800457465967</v>
      </c>
      <c r="N51" s="8">
        <v>171</v>
      </c>
      <c r="O51" s="9">
        <f t="shared" si="1"/>
        <v>28.106508875739646</v>
      </c>
      <c r="P51" s="11">
        <v>68</v>
      </c>
      <c r="Q51" s="9">
        <f t="shared" si="1"/>
        <v>11.176857330703484</v>
      </c>
      <c r="R51" s="11">
        <v>103</v>
      </c>
      <c r="S51" s="9">
        <f>R51/($N51+$D51)*1000</f>
        <v>16.929651545036158</v>
      </c>
      <c r="T51" s="11">
        <v>34</v>
      </c>
      <c r="U51" s="9">
        <f t="shared" si="2"/>
        <v>5.723905723905724</v>
      </c>
      <c r="V51" s="11">
        <v>27</v>
      </c>
      <c r="W51" s="9">
        <f t="shared" si="2"/>
        <v>4.545454545454545</v>
      </c>
      <c r="X51" s="11">
        <v>7</v>
      </c>
      <c r="Y51" s="10">
        <f t="shared" si="3"/>
        <v>1.1838322340605445</v>
      </c>
      <c r="Z51" s="8">
        <v>3637</v>
      </c>
      <c r="AA51" s="9">
        <f>Z51/$B51*1000</f>
        <v>4.513846226402215</v>
      </c>
      <c r="AB51" s="8">
        <v>1576</v>
      </c>
      <c r="AC51" s="50">
        <f>AB51/$B51*1000</f>
        <v>1.9559586617569125</v>
      </c>
      <c r="AD51" s="13">
        <v>1.26</v>
      </c>
      <c r="AE51" s="14" t="s">
        <v>46</v>
      </c>
      <c r="AF51" s="15"/>
      <c r="AG51" s="15"/>
    </row>
    <row r="52" spans="1:33" ht="15.75" customHeight="1">
      <c r="A52" s="7" t="s">
        <v>47</v>
      </c>
      <c r="B52" s="22">
        <v>1006383</v>
      </c>
      <c r="C52" s="11">
        <f t="shared" si="4"/>
        <v>1006.383</v>
      </c>
      <c r="D52" s="8">
        <v>8686</v>
      </c>
      <c r="E52" s="9">
        <f t="shared" si="8"/>
        <v>8.630908908437442</v>
      </c>
      <c r="F52" s="8">
        <v>10265</v>
      </c>
      <c r="G52" s="9">
        <f t="shared" si="8"/>
        <v>10.199894076112177</v>
      </c>
      <c r="H52" s="8">
        <v>24</v>
      </c>
      <c r="I52" s="9">
        <f t="shared" si="0"/>
        <v>2.763067004374856</v>
      </c>
      <c r="J52" s="22">
        <v>13</v>
      </c>
      <c r="K52" s="9">
        <f t="shared" si="0"/>
        <v>1.4966612940363804</v>
      </c>
      <c r="L52" s="8">
        <f>D52-F52</f>
        <v>-1579</v>
      </c>
      <c r="M52" s="9">
        <f>L52/$B52*1000</f>
        <v>-1.5689851676747322</v>
      </c>
      <c r="N52" s="8">
        <v>232</v>
      </c>
      <c r="O52" s="9">
        <f t="shared" si="1"/>
        <v>26.014801525005605</v>
      </c>
      <c r="P52" s="11">
        <v>93</v>
      </c>
      <c r="Q52" s="9">
        <f t="shared" si="1"/>
        <v>10.42834716304104</v>
      </c>
      <c r="R52" s="11">
        <v>139</v>
      </c>
      <c r="S52" s="9">
        <f>R52/($N52+$D52)*1000</f>
        <v>15.586454361964565</v>
      </c>
      <c r="T52" s="11">
        <v>43</v>
      </c>
      <c r="U52" s="9">
        <f t="shared" si="2"/>
        <v>4.93175822915472</v>
      </c>
      <c r="V52" s="11">
        <v>33</v>
      </c>
      <c r="W52" s="9">
        <f t="shared" si="2"/>
        <v>3.784837710746645</v>
      </c>
      <c r="X52" s="11">
        <v>10</v>
      </c>
      <c r="Y52" s="10">
        <f t="shared" si="3"/>
        <v>1.1512779184895234</v>
      </c>
      <c r="Z52" s="8">
        <v>5254</v>
      </c>
      <c r="AA52" s="9">
        <f>Z52/$B52*1000</f>
        <v>5.220676422395847</v>
      </c>
      <c r="AB52" s="8">
        <v>2029</v>
      </c>
      <c r="AC52" s="50">
        <f>AB52/$B52*1000</f>
        <v>2.016131035599767</v>
      </c>
      <c r="AD52" s="13">
        <v>1.43</v>
      </c>
      <c r="AE52" s="14" t="s">
        <v>47</v>
      </c>
      <c r="AF52" s="15"/>
      <c r="AG52" s="15"/>
    </row>
    <row r="53" spans="1:33" ht="15.75" customHeight="1">
      <c r="A53" s="7" t="s">
        <v>48</v>
      </c>
      <c r="B53" s="22">
        <v>1461038</v>
      </c>
      <c r="C53" s="11">
        <f t="shared" si="4"/>
        <v>1461.038</v>
      </c>
      <c r="D53" s="8">
        <v>11528</v>
      </c>
      <c r="E53" s="9">
        <f t="shared" si="8"/>
        <v>7.89028074560689</v>
      </c>
      <c r="F53" s="8">
        <v>15469</v>
      </c>
      <c r="G53" s="9">
        <f t="shared" si="8"/>
        <v>10.587678075450468</v>
      </c>
      <c r="H53" s="8">
        <v>32</v>
      </c>
      <c r="I53" s="9">
        <f t="shared" si="0"/>
        <v>2.7758501040943786</v>
      </c>
      <c r="J53" s="22">
        <v>19</v>
      </c>
      <c r="K53" s="9">
        <f t="shared" si="0"/>
        <v>1.6481609993060375</v>
      </c>
      <c r="L53" s="8">
        <f>D53-F53</f>
        <v>-3941</v>
      </c>
      <c r="M53" s="9">
        <f>L53/$B53*1000</f>
        <v>-2.6973973298435774</v>
      </c>
      <c r="N53" s="8">
        <v>393</v>
      </c>
      <c r="O53" s="9">
        <f t="shared" si="1"/>
        <v>32.96703296703297</v>
      </c>
      <c r="P53" s="11">
        <v>166</v>
      </c>
      <c r="Q53" s="9">
        <f t="shared" si="1"/>
        <v>13.925006291418505</v>
      </c>
      <c r="R53" s="11">
        <v>227</v>
      </c>
      <c r="S53" s="9">
        <f>R53/($N53+$D53)*1000</f>
        <v>19.042026675614462</v>
      </c>
      <c r="T53" s="11">
        <v>72</v>
      </c>
      <c r="U53" s="9">
        <f t="shared" si="2"/>
        <v>6.216006216006216</v>
      </c>
      <c r="V53" s="11">
        <v>55</v>
      </c>
      <c r="W53" s="9">
        <f t="shared" si="2"/>
        <v>4.748338081671415</v>
      </c>
      <c r="X53" s="11">
        <v>17</v>
      </c>
      <c r="Y53" s="10">
        <f t="shared" si="3"/>
        <v>1.474670367800139</v>
      </c>
      <c r="Z53" s="8">
        <v>7246</v>
      </c>
      <c r="AA53" s="9">
        <f>Z53/$B53*1000</f>
        <v>4.959487706685247</v>
      </c>
      <c r="AB53" s="8">
        <v>3037</v>
      </c>
      <c r="AC53" s="50">
        <f>AB53/$B53*1000</f>
        <v>2.078659145073571</v>
      </c>
      <c r="AD53" s="13">
        <v>1.35</v>
      </c>
      <c r="AE53" s="14" t="s">
        <v>48</v>
      </c>
      <c r="AF53" s="15"/>
      <c r="AG53" s="15"/>
    </row>
    <row r="54" spans="1:33" ht="15.75" customHeight="1">
      <c r="A54" s="7" t="s">
        <v>49</v>
      </c>
      <c r="B54" s="22">
        <v>793365</v>
      </c>
      <c r="C54" s="11">
        <f t="shared" si="4"/>
        <v>793.365</v>
      </c>
      <c r="D54" s="8">
        <v>5916</v>
      </c>
      <c r="E54" s="9">
        <f t="shared" si="8"/>
        <v>7.456845209960107</v>
      </c>
      <c r="F54" s="8">
        <v>9119</v>
      </c>
      <c r="G54" s="9">
        <f t="shared" si="8"/>
        <v>11.49407901785433</v>
      </c>
      <c r="H54" s="8">
        <v>15</v>
      </c>
      <c r="I54" s="9">
        <f t="shared" si="0"/>
        <v>2.535496957403651</v>
      </c>
      <c r="J54" s="22">
        <v>7</v>
      </c>
      <c r="K54" s="9">
        <f t="shared" si="0"/>
        <v>1.183231913455037</v>
      </c>
      <c r="L54" s="8">
        <f>D54-F54</f>
        <v>-3203</v>
      </c>
      <c r="M54" s="9">
        <f>L54/$B54*1000</f>
        <v>-4.037233807894222</v>
      </c>
      <c r="N54" s="8">
        <v>225</v>
      </c>
      <c r="O54" s="9">
        <f t="shared" si="1"/>
        <v>36.63898387884709</v>
      </c>
      <c r="P54" s="11">
        <v>71</v>
      </c>
      <c r="Q54" s="9">
        <f t="shared" si="1"/>
        <v>11.561634912880638</v>
      </c>
      <c r="R54" s="11">
        <v>154</v>
      </c>
      <c r="S54" s="9">
        <f>R54/($N54+$D54)*1000</f>
        <v>25.077348965966454</v>
      </c>
      <c r="T54" s="11">
        <v>32</v>
      </c>
      <c r="U54" s="9">
        <f t="shared" si="2"/>
        <v>5.385392123864019</v>
      </c>
      <c r="V54" s="11">
        <v>26</v>
      </c>
      <c r="W54" s="9">
        <f t="shared" si="2"/>
        <v>4.375631100639516</v>
      </c>
      <c r="X54" s="11">
        <v>6</v>
      </c>
      <c r="Y54" s="10">
        <f t="shared" si="3"/>
        <v>1.0141987829614605</v>
      </c>
      <c r="Z54" s="8">
        <v>3705</v>
      </c>
      <c r="AA54" s="9">
        <f>Z54/$B54*1000</f>
        <v>4.669981660395909</v>
      </c>
      <c r="AB54" s="8">
        <v>1787</v>
      </c>
      <c r="AC54" s="50">
        <f>AB54/$B54*1000</f>
        <v>2.252431100439268</v>
      </c>
      <c r="AD54" s="13">
        <v>1.32</v>
      </c>
      <c r="AE54" s="14" t="s">
        <v>49</v>
      </c>
      <c r="AF54" s="15"/>
      <c r="AG54" s="15"/>
    </row>
    <row r="55" spans="1:33" ht="15.75" customHeight="1">
      <c r="A55" s="7" t="s">
        <v>50</v>
      </c>
      <c r="B55" s="22">
        <v>5011273</v>
      </c>
      <c r="C55" s="11">
        <f t="shared" si="4"/>
        <v>5011.273</v>
      </c>
      <c r="D55" s="8">
        <v>43421</v>
      </c>
      <c r="E55" s="9">
        <f t="shared" si="8"/>
        <v>8.664664647086678</v>
      </c>
      <c r="F55" s="8">
        <v>42675</v>
      </c>
      <c r="G55" s="9">
        <f t="shared" si="8"/>
        <v>8.515800276696162</v>
      </c>
      <c r="H55" s="8">
        <v>109</v>
      </c>
      <c r="I55" s="9">
        <f t="shared" si="0"/>
        <v>2.5103060730982705</v>
      </c>
      <c r="J55" s="22">
        <v>58</v>
      </c>
      <c r="K55" s="9">
        <f t="shared" si="0"/>
        <v>1.3357591948596301</v>
      </c>
      <c r="L55" s="8">
        <f>D55-F55</f>
        <v>746</v>
      </c>
      <c r="M55" s="9">
        <f>L55/$B55*1000</f>
        <v>0.14886437039051753</v>
      </c>
      <c r="N55" s="8">
        <v>1605</v>
      </c>
      <c r="O55" s="9">
        <f t="shared" si="1"/>
        <v>35.646071158885974</v>
      </c>
      <c r="P55" s="11">
        <v>556</v>
      </c>
      <c r="Q55" s="9">
        <f t="shared" si="1"/>
        <v>12.348420912361746</v>
      </c>
      <c r="R55" s="11">
        <v>1049</v>
      </c>
      <c r="S55" s="9">
        <f>R55/($N55+$D55)*1000</f>
        <v>23.29765024652423</v>
      </c>
      <c r="T55" s="11">
        <v>209</v>
      </c>
      <c r="U55" s="9">
        <f t="shared" si="2"/>
        <v>4.795557799091369</v>
      </c>
      <c r="V55" s="11">
        <v>161</v>
      </c>
      <c r="W55" s="9">
        <f t="shared" si="2"/>
        <v>3.6941856729842595</v>
      </c>
      <c r="X55" s="11">
        <v>48</v>
      </c>
      <c r="Y55" s="10">
        <f t="shared" si="3"/>
        <v>1.1054558854010732</v>
      </c>
      <c r="Z55" s="8">
        <v>28715</v>
      </c>
      <c r="AA55" s="9">
        <f>Z55/$B55*1000</f>
        <v>5.730080959468782</v>
      </c>
      <c r="AB55" s="8">
        <v>11567</v>
      </c>
      <c r="AC55" s="50">
        <f>AB55/$B55*1000</f>
        <v>2.308195941430451</v>
      </c>
      <c r="AD55" s="13">
        <v>1.26</v>
      </c>
      <c r="AE55" s="14" t="s">
        <v>50</v>
      </c>
      <c r="AF55" s="15"/>
      <c r="AG55" s="15"/>
    </row>
    <row r="56" spans="1:33" ht="15.75" customHeight="1">
      <c r="A56" s="7"/>
      <c r="B56" s="22"/>
      <c r="C56" s="11"/>
      <c r="D56" s="8"/>
      <c r="E56" s="9"/>
      <c r="F56" s="8"/>
      <c r="G56" s="9"/>
      <c r="H56" s="8"/>
      <c r="I56" s="9"/>
      <c r="J56" s="8"/>
      <c r="K56" s="9"/>
      <c r="L56" s="11"/>
      <c r="M56" s="9"/>
      <c r="N56" s="8"/>
      <c r="O56" s="9"/>
      <c r="P56" s="11"/>
      <c r="Q56" s="9"/>
      <c r="R56" s="11"/>
      <c r="S56" s="9"/>
      <c r="T56" s="11"/>
      <c r="U56" s="9"/>
      <c r="V56" s="11"/>
      <c r="W56" s="9"/>
      <c r="X56" s="11"/>
      <c r="Y56" s="10"/>
      <c r="Z56" s="8"/>
      <c r="AA56" s="9"/>
      <c r="AB56" s="8"/>
      <c r="AC56" s="50"/>
      <c r="AD56" s="13"/>
      <c r="AE56" s="14"/>
      <c r="AF56" s="15"/>
      <c r="AG56" s="15"/>
    </row>
    <row r="57" spans="1:33" ht="15.75" customHeight="1">
      <c r="A57" s="7" t="s">
        <v>51</v>
      </c>
      <c r="B57" s="22">
        <v>863046</v>
      </c>
      <c r="C57" s="11">
        <f t="shared" si="4"/>
        <v>863.046</v>
      </c>
      <c r="D57" s="8">
        <v>7508</v>
      </c>
      <c r="E57" s="9">
        <f t="shared" si="8"/>
        <v>8.699420424867272</v>
      </c>
      <c r="F57" s="8">
        <v>8546</v>
      </c>
      <c r="G57" s="9">
        <f t="shared" si="8"/>
        <v>9.902137313654196</v>
      </c>
      <c r="H57" s="8">
        <v>13</v>
      </c>
      <c r="I57" s="9">
        <f t="shared" si="0"/>
        <v>1.7314864144912094</v>
      </c>
      <c r="J57" s="22">
        <v>5</v>
      </c>
      <c r="K57" s="9">
        <f t="shared" si="0"/>
        <v>0.6659563132658498</v>
      </c>
      <c r="L57" s="8">
        <f>D57-F57</f>
        <v>-1038</v>
      </c>
      <c r="M57" s="9">
        <f>L57/$B57*1000</f>
        <v>-1.2027168887869244</v>
      </c>
      <c r="N57" s="8">
        <v>249</v>
      </c>
      <c r="O57" s="9">
        <f t="shared" si="1"/>
        <v>32.10003867474539</v>
      </c>
      <c r="P57" s="11">
        <v>93</v>
      </c>
      <c r="Q57" s="9">
        <f t="shared" si="1"/>
        <v>11.989171071290448</v>
      </c>
      <c r="R57" s="11">
        <v>156</v>
      </c>
      <c r="S57" s="9">
        <f>R57/($N57+$D57)*1000</f>
        <v>20.110867603454942</v>
      </c>
      <c r="T57" s="11">
        <v>27</v>
      </c>
      <c r="U57" s="9">
        <f t="shared" si="2"/>
        <v>3.585657370517928</v>
      </c>
      <c r="V57" s="11">
        <v>22</v>
      </c>
      <c r="W57" s="9">
        <f t="shared" si="2"/>
        <v>2.9216467463479416</v>
      </c>
      <c r="X57" s="11">
        <v>5</v>
      </c>
      <c r="Y57" s="10">
        <f t="shared" si="3"/>
        <v>0.6659563132658498</v>
      </c>
      <c r="Z57" s="8">
        <v>4155</v>
      </c>
      <c r="AA57" s="9">
        <f>Z57/$B57*1000</f>
        <v>4.814343615519914</v>
      </c>
      <c r="AB57" s="8">
        <v>1759</v>
      </c>
      <c r="AC57" s="50">
        <f>AB57/$B57*1000</f>
        <v>2.038130064909634</v>
      </c>
      <c r="AD57" s="13">
        <v>1.48</v>
      </c>
      <c r="AE57" s="14" t="s">
        <v>51</v>
      </c>
      <c r="AF57" s="15"/>
      <c r="AG57" s="15"/>
    </row>
    <row r="58" spans="1:33" ht="15.75" customHeight="1">
      <c r="A58" s="7" t="s">
        <v>52</v>
      </c>
      <c r="B58" s="22">
        <v>1472955</v>
      </c>
      <c r="C58" s="11">
        <f t="shared" si="4"/>
        <v>1472.955</v>
      </c>
      <c r="D58" s="8">
        <v>12148</v>
      </c>
      <c r="E58" s="9">
        <f t="shared" si="8"/>
        <v>8.247366688052248</v>
      </c>
      <c r="F58" s="8">
        <v>14866</v>
      </c>
      <c r="G58" s="9">
        <f t="shared" si="8"/>
        <v>10.092636910156793</v>
      </c>
      <c r="H58" s="8">
        <v>33</v>
      </c>
      <c r="I58" s="9">
        <f t="shared" si="0"/>
        <v>2.716496542640764</v>
      </c>
      <c r="J58" s="22">
        <v>14</v>
      </c>
      <c r="K58" s="9">
        <f t="shared" si="0"/>
        <v>1.1524530786960816</v>
      </c>
      <c r="L58" s="8">
        <f>D58-F58</f>
        <v>-2718</v>
      </c>
      <c r="M58" s="9">
        <f>L58/$B58*1000</f>
        <v>-1.845270222104545</v>
      </c>
      <c r="N58" s="8">
        <v>502</v>
      </c>
      <c r="O58" s="9">
        <f t="shared" si="1"/>
        <v>39.683794466403164</v>
      </c>
      <c r="P58" s="11">
        <v>187</v>
      </c>
      <c r="Q58" s="9">
        <f t="shared" si="1"/>
        <v>14.782608695652174</v>
      </c>
      <c r="R58" s="11">
        <v>315</v>
      </c>
      <c r="S58" s="9">
        <f>R58/($N58+$D58)*1000</f>
        <v>24.90118577075099</v>
      </c>
      <c r="T58" s="11">
        <v>57</v>
      </c>
      <c r="U58" s="9">
        <f t="shared" si="2"/>
        <v>4.6744300475643765</v>
      </c>
      <c r="V58" s="11">
        <v>46</v>
      </c>
      <c r="W58" s="9">
        <f t="shared" si="2"/>
        <v>3.7723470559291457</v>
      </c>
      <c r="X58" s="11">
        <v>11</v>
      </c>
      <c r="Y58" s="10">
        <f t="shared" si="3"/>
        <v>0.9054988475469213</v>
      </c>
      <c r="Z58" s="8">
        <v>7016</v>
      </c>
      <c r="AA58" s="9">
        <f>Z58/$B58*1000</f>
        <v>4.76321408325441</v>
      </c>
      <c r="AB58" s="8">
        <v>2976</v>
      </c>
      <c r="AC58" s="50">
        <f>AB58/$B58*1000</f>
        <v>2.0204283226575153</v>
      </c>
      <c r="AD58" s="13">
        <v>1.45</v>
      </c>
      <c r="AE58" s="14" t="s">
        <v>52</v>
      </c>
      <c r="AF58" s="15"/>
      <c r="AG58" s="15"/>
    </row>
    <row r="59" spans="1:33" ht="15.75" customHeight="1">
      <c r="A59" s="7" t="s">
        <v>53</v>
      </c>
      <c r="B59" s="22">
        <v>1835575</v>
      </c>
      <c r="C59" s="11">
        <f t="shared" si="4"/>
        <v>1835.575</v>
      </c>
      <c r="D59" s="8">
        <v>15645</v>
      </c>
      <c r="E59" s="9">
        <f t="shared" si="8"/>
        <v>8.523214796453427</v>
      </c>
      <c r="F59" s="8">
        <v>17906</v>
      </c>
      <c r="G59" s="9">
        <f t="shared" si="8"/>
        <v>9.754981409095244</v>
      </c>
      <c r="H59" s="8">
        <v>43</v>
      </c>
      <c r="I59" s="9">
        <f t="shared" si="0"/>
        <v>2.748481943112816</v>
      </c>
      <c r="J59" s="22">
        <v>23</v>
      </c>
      <c r="K59" s="9">
        <f t="shared" si="0"/>
        <v>1.4701182486417386</v>
      </c>
      <c r="L59" s="8">
        <f>D59-F59</f>
        <v>-2261</v>
      </c>
      <c r="M59" s="9">
        <f>L59/$B59*1000</f>
        <v>-1.2317666126418154</v>
      </c>
      <c r="N59" s="8">
        <v>556</v>
      </c>
      <c r="O59" s="9">
        <f t="shared" si="1"/>
        <v>34.31886920560459</v>
      </c>
      <c r="P59" s="11">
        <v>172</v>
      </c>
      <c r="Q59" s="9">
        <f t="shared" si="1"/>
        <v>10.616628603172643</v>
      </c>
      <c r="R59" s="11">
        <v>384</v>
      </c>
      <c r="S59" s="9">
        <f>R59/($N59+$D59)*1000</f>
        <v>23.702240602431946</v>
      </c>
      <c r="T59" s="11">
        <v>68</v>
      </c>
      <c r="U59" s="9">
        <f t="shared" si="2"/>
        <v>4.332313965341488</v>
      </c>
      <c r="V59" s="11">
        <v>51</v>
      </c>
      <c r="W59" s="9">
        <f t="shared" si="2"/>
        <v>3.2492354740061162</v>
      </c>
      <c r="X59" s="11">
        <v>17</v>
      </c>
      <c r="Y59" s="10">
        <f t="shared" si="3"/>
        <v>1.0866091403004154</v>
      </c>
      <c r="Z59" s="8">
        <v>9361</v>
      </c>
      <c r="AA59" s="9">
        <f>Z59/$B59*1000</f>
        <v>5.099764379009302</v>
      </c>
      <c r="AB59" s="8">
        <v>3718</v>
      </c>
      <c r="AC59" s="50">
        <f>AB59/$B59*1000</f>
        <v>2.0255233373738477</v>
      </c>
      <c r="AD59" s="13">
        <v>1.46</v>
      </c>
      <c r="AE59" s="14" t="s">
        <v>53</v>
      </c>
      <c r="AF59" s="15"/>
      <c r="AG59" s="15"/>
    </row>
    <row r="60" spans="1:33" ht="15.75" customHeight="1">
      <c r="A60" s="7" t="s">
        <v>54</v>
      </c>
      <c r="B60" s="22">
        <v>1202682</v>
      </c>
      <c r="C60" s="11">
        <f t="shared" si="4"/>
        <v>1202.682</v>
      </c>
      <c r="D60" s="8">
        <v>9780</v>
      </c>
      <c r="E60" s="9">
        <f t="shared" si="8"/>
        <v>8.131825370297385</v>
      </c>
      <c r="F60" s="11">
        <v>12160</v>
      </c>
      <c r="G60" s="9">
        <f t="shared" si="8"/>
        <v>10.110735838733763</v>
      </c>
      <c r="H60" s="11">
        <v>23</v>
      </c>
      <c r="I60" s="9">
        <f t="shared" si="0"/>
        <v>2.3517382413087935</v>
      </c>
      <c r="J60" s="22">
        <v>14</v>
      </c>
      <c r="K60" s="9">
        <f t="shared" si="0"/>
        <v>1.4314928425357873</v>
      </c>
      <c r="L60" s="8">
        <f>D60-F60</f>
        <v>-2380</v>
      </c>
      <c r="M60" s="9">
        <f>L60/$B60*1000</f>
        <v>-1.978910468436378</v>
      </c>
      <c r="N60" s="8">
        <v>308</v>
      </c>
      <c r="O60" s="9">
        <f t="shared" si="1"/>
        <v>30.531324345757334</v>
      </c>
      <c r="P60" s="11">
        <v>95</v>
      </c>
      <c r="Q60" s="9">
        <f t="shared" si="1"/>
        <v>9.417129262490088</v>
      </c>
      <c r="R60" s="11">
        <v>213</v>
      </c>
      <c r="S60" s="9">
        <f>R60/($N60+$D60)*1000</f>
        <v>21.114195083267248</v>
      </c>
      <c r="T60" s="11">
        <v>37</v>
      </c>
      <c r="U60" s="9">
        <f t="shared" si="2"/>
        <v>3.7728153359845007</v>
      </c>
      <c r="V60" s="11">
        <v>27</v>
      </c>
      <c r="W60" s="9">
        <f t="shared" si="2"/>
        <v>2.7531355154481494</v>
      </c>
      <c r="X60" s="11">
        <v>10</v>
      </c>
      <c r="Y60" s="10">
        <f t="shared" si="3"/>
        <v>1.0224948875255624</v>
      </c>
      <c r="Z60" s="11">
        <v>6101</v>
      </c>
      <c r="AA60" s="9">
        <f>Z60/$B60*1000</f>
        <v>5.07282889408838</v>
      </c>
      <c r="AB60" s="11">
        <v>2382</v>
      </c>
      <c r="AC60" s="50">
        <f>AB60/$B60*1000</f>
        <v>1.9805734184098538</v>
      </c>
      <c r="AD60" s="13">
        <v>1.4</v>
      </c>
      <c r="AE60" s="14" t="s">
        <v>54</v>
      </c>
      <c r="AF60" s="15"/>
      <c r="AG60" s="15"/>
    </row>
    <row r="61" spans="1:33" ht="15.75" customHeight="1">
      <c r="A61" s="7" t="s">
        <v>55</v>
      </c>
      <c r="B61" s="22">
        <v>1149818</v>
      </c>
      <c r="C61" s="11">
        <f t="shared" si="4"/>
        <v>1149.818</v>
      </c>
      <c r="D61" s="8">
        <v>9738</v>
      </c>
      <c r="E61" s="9">
        <f t="shared" si="8"/>
        <v>8.469166424599372</v>
      </c>
      <c r="F61" s="11">
        <v>11167</v>
      </c>
      <c r="G61" s="9">
        <f t="shared" si="8"/>
        <v>9.711971807712176</v>
      </c>
      <c r="H61" s="11">
        <v>32</v>
      </c>
      <c r="I61" s="9">
        <f t="shared" si="0"/>
        <v>3.286095707537482</v>
      </c>
      <c r="J61" s="22">
        <v>14</v>
      </c>
      <c r="K61" s="9">
        <f t="shared" si="0"/>
        <v>1.4376668720476484</v>
      </c>
      <c r="L61" s="8">
        <f>D61-F61</f>
        <v>-1429</v>
      </c>
      <c r="M61" s="9">
        <f>L61/$B61*1000</f>
        <v>-1.2428053831128056</v>
      </c>
      <c r="N61" s="8">
        <v>421</v>
      </c>
      <c r="O61" s="9">
        <f t="shared" si="1"/>
        <v>41.44108672113396</v>
      </c>
      <c r="P61" s="11">
        <v>122</v>
      </c>
      <c r="Q61" s="9">
        <f t="shared" si="1"/>
        <v>12.009056009449749</v>
      </c>
      <c r="R61" s="11">
        <v>299</v>
      </c>
      <c r="S61" s="9">
        <f>R61/($N61+$D61)*1000</f>
        <v>29.43203071168422</v>
      </c>
      <c r="T61" s="11">
        <v>36</v>
      </c>
      <c r="U61" s="9">
        <f t="shared" si="2"/>
        <v>3.68701351904957</v>
      </c>
      <c r="V61" s="11">
        <v>26</v>
      </c>
      <c r="W61" s="9">
        <f t="shared" si="2"/>
        <v>2.662843097091356</v>
      </c>
      <c r="X61" s="11">
        <v>10</v>
      </c>
      <c r="Y61" s="10">
        <f t="shared" si="3"/>
        <v>1.0269049086054631</v>
      </c>
      <c r="Z61" s="11">
        <v>6022</v>
      </c>
      <c r="AA61" s="9">
        <f>Z61/$B61*1000</f>
        <v>5.237350606791684</v>
      </c>
      <c r="AB61" s="11">
        <v>2658</v>
      </c>
      <c r="AC61" s="50">
        <f>AB61/$B61*1000</f>
        <v>2.311670194761258</v>
      </c>
      <c r="AD61" s="13">
        <v>1.48</v>
      </c>
      <c r="AE61" s="14" t="s">
        <v>55</v>
      </c>
      <c r="AF61" s="15"/>
      <c r="AG61" s="15"/>
    </row>
    <row r="62" spans="1:33" ht="15.75" customHeight="1">
      <c r="A62" s="7"/>
      <c r="B62" s="22"/>
      <c r="C62" s="11"/>
      <c r="D62" s="8"/>
      <c r="E62" s="9"/>
      <c r="F62" s="11"/>
      <c r="G62" s="9"/>
      <c r="H62" s="11"/>
      <c r="I62" s="9"/>
      <c r="J62" s="8"/>
      <c r="K62" s="9"/>
      <c r="L62" s="11"/>
      <c r="M62" s="9"/>
      <c r="N62" s="8"/>
      <c r="O62" s="9"/>
      <c r="P62" s="11"/>
      <c r="Q62" s="9"/>
      <c r="R62" s="11"/>
      <c r="S62" s="9"/>
      <c r="T62" s="11"/>
      <c r="U62" s="9"/>
      <c r="V62" s="11"/>
      <c r="W62" s="9"/>
      <c r="X62" s="11"/>
      <c r="Y62" s="10"/>
      <c r="Z62" s="11"/>
      <c r="AA62" s="9"/>
      <c r="AB62" s="11"/>
      <c r="AC62" s="50"/>
      <c r="AD62" s="13"/>
      <c r="AE62" s="14"/>
      <c r="AF62" s="15"/>
      <c r="AG62" s="15"/>
    </row>
    <row r="63" spans="1:33" ht="15.75" customHeight="1">
      <c r="A63" s="7" t="s">
        <v>56</v>
      </c>
      <c r="B63" s="22">
        <v>1748272</v>
      </c>
      <c r="C63" s="11">
        <f t="shared" si="4"/>
        <v>1748.272</v>
      </c>
      <c r="D63" s="8">
        <v>14834</v>
      </c>
      <c r="E63" s="9">
        <f t="shared" si="8"/>
        <v>8.484949710342557</v>
      </c>
      <c r="F63" s="11">
        <v>18980</v>
      </c>
      <c r="G63" s="9">
        <f t="shared" si="8"/>
        <v>10.856434239065774</v>
      </c>
      <c r="H63" s="11">
        <v>46</v>
      </c>
      <c r="I63" s="9">
        <f t="shared" si="0"/>
        <v>3.1009842254280704</v>
      </c>
      <c r="J63" s="22">
        <v>17</v>
      </c>
      <c r="K63" s="9">
        <f t="shared" si="0"/>
        <v>1.1460159093973306</v>
      </c>
      <c r="L63" s="8">
        <f>D63-F63</f>
        <v>-4146</v>
      </c>
      <c r="M63" s="9">
        <f>L63/$B63*1000</f>
        <v>-2.3714845287232196</v>
      </c>
      <c r="N63" s="8">
        <v>613</v>
      </c>
      <c r="O63" s="9">
        <f t="shared" si="1"/>
        <v>39.684081051336825</v>
      </c>
      <c r="P63" s="11">
        <v>205</v>
      </c>
      <c r="Q63" s="9">
        <f t="shared" si="1"/>
        <v>13.27118534343238</v>
      </c>
      <c r="R63" s="11">
        <v>408</v>
      </c>
      <c r="S63" s="9">
        <f>R63/($N63+$D63)*1000</f>
        <v>26.41289570790445</v>
      </c>
      <c r="T63" s="11">
        <v>60</v>
      </c>
      <c r="U63" s="9">
        <f t="shared" si="2"/>
        <v>4.031445273130418</v>
      </c>
      <c r="V63" s="11">
        <v>49</v>
      </c>
      <c r="W63" s="9">
        <f t="shared" si="2"/>
        <v>3.2923469730565076</v>
      </c>
      <c r="X63" s="11">
        <v>11</v>
      </c>
      <c r="Y63" s="10">
        <f t="shared" si="3"/>
        <v>0.7415397060806256</v>
      </c>
      <c r="Z63" s="11">
        <v>8754</v>
      </c>
      <c r="AA63" s="9">
        <f>Z63/$B63*1000</f>
        <v>5.007229996247723</v>
      </c>
      <c r="AB63" s="11">
        <v>3584</v>
      </c>
      <c r="AC63" s="50">
        <f>AB63/$B63*1000</f>
        <v>2.0500242525190586</v>
      </c>
      <c r="AD63" s="13">
        <v>1.49</v>
      </c>
      <c r="AE63" s="14" t="s">
        <v>56</v>
      </c>
      <c r="AF63" s="15"/>
      <c r="AG63" s="15"/>
    </row>
    <row r="64" spans="1:33" ht="15.75" customHeight="1">
      <c r="A64" s="7" t="s">
        <v>57</v>
      </c>
      <c r="B64" s="22">
        <v>1354695</v>
      </c>
      <c r="C64" s="11">
        <f t="shared" si="4"/>
        <v>1354.695</v>
      </c>
      <c r="D64" s="8">
        <v>16115</v>
      </c>
      <c r="E64" s="9">
        <f t="shared" si="8"/>
        <v>11.895666552249768</v>
      </c>
      <c r="F64" s="8">
        <v>9021</v>
      </c>
      <c r="G64" s="9">
        <f t="shared" si="8"/>
        <v>6.659063479233334</v>
      </c>
      <c r="H64" s="8">
        <v>40</v>
      </c>
      <c r="I64" s="9">
        <f t="shared" si="0"/>
        <v>2.4821594787465093</v>
      </c>
      <c r="J64" s="22">
        <v>26</v>
      </c>
      <c r="K64" s="9">
        <f t="shared" si="0"/>
        <v>1.6134036611852312</v>
      </c>
      <c r="L64" s="8">
        <f>D64-F64</f>
        <v>7094</v>
      </c>
      <c r="M64" s="9">
        <f>L64/$B64*1000</f>
        <v>5.236603073016435</v>
      </c>
      <c r="N64" s="8">
        <v>583</v>
      </c>
      <c r="O64" s="9">
        <f t="shared" si="1"/>
        <v>34.91436100131752</v>
      </c>
      <c r="P64" s="11">
        <v>257</v>
      </c>
      <c r="Q64" s="9">
        <f t="shared" si="1"/>
        <v>15.391064798179423</v>
      </c>
      <c r="R64" s="11">
        <v>326</v>
      </c>
      <c r="S64" s="9">
        <f>R64/($N64+$D64)*1000</f>
        <v>19.5232962031381</v>
      </c>
      <c r="T64" s="11">
        <v>90</v>
      </c>
      <c r="U64" s="9">
        <f t="shared" si="2"/>
        <v>5.557957141974927</v>
      </c>
      <c r="V64" s="11">
        <v>78</v>
      </c>
      <c r="W64" s="9">
        <f t="shared" si="2"/>
        <v>4.816896189711604</v>
      </c>
      <c r="X64" s="11">
        <v>12</v>
      </c>
      <c r="Y64" s="10">
        <f t="shared" si="3"/>
        <v>0.7446478436239528</v>
      </c>
      <c r="Z64" s="8">
        <v>8808</v>
      </c>
      <c r="AA64" s="9">
        <f>Z64/$B64*1000</f>
        <v>6.501832515806141</v>
      </c>
      <c r="AB64" s="8">
        <v>3667</v>
      </c>
      <c r="AC64" s="50">
        <f>AB64/$B64*1000</f>
        <v>2.7068823609742414</v>
      </c>
      <c r="AD64" s="13">
        <v>1.72</v>
      </c>
      <c r="AE64" s="14" t="s">
        <v>57</v>
      </c>
      <c r="AF64" s="15"/>
      <c r="AG64" s="15"/>
    </row>
    <row r="65" spans="1:33" ht="15.75" customHeight="1">
      <c r="A65" s="7" t="s">
        <v>58</v>
      </c>
      <c r="B65" s="56"/>
      <c r="C65" s="21"/>
      <c r="D65" s="8">
        <v>170</v>
      </c>
      <c r="E65" s="10"/>
      <c r="F65" s="8">
        <v>191</v>
      </c>
      <c r="G65" s="10"/>
      <c r="H65" s="8">
        <v>4</v>
      </c>
      <c r="I65" s="10"/>
      <c r="J65" s="22">
        <v>2</v>
      </c>
      <c r="K65" s="10"/>
      <c r="L65" s="8">
        <f>D65-F65</f>
        <v>-21</v>
      </c>
      <c r="M65" s="10"/>
      <c r="N65" s="8">
        <v>9</v>
      </c>
      <c r="O65" s="9"/>
      <c r="P65" s="11">
        <v>4</v>
      </c>
      <c r="Q65" s="10"/>
      <c r="R65" s="11">
        <v>5</v>
      </c>
      <c r="S65" s="10"/>
      <c r="T65" s="11">
        <v>1</v>
      </c>
      <c r="U65" s="10"/>
      <c r="V65" s="11">
        <v>1</v>
      </c>
      <c r="W65" s="10"/>
      <c r="X65" s="11"/>
      <c r="Y65" s="10"/>
      <c r="Z65" s="8"/>
      <c r="AA65" s="10"/>
      <c r="AB65" s="8"/>
      <c r="AC65" s="12"/>
      <c r="AD65" s="13"/>
      <c r="AE65" s="14" t="s">
        <v>58</v>
      </c>
      <c r="AF65" s="15"/>
      <c r="AG65" s="15"/>
    </row>
    <row r="66" spans="1:33" ht="15.75" customHeight="1" thickBot="1">
      <c r="A66" s="23" t="s">
        <v>59</v>
      </c>
      <c r="B66" s="57"/>
      <c r="C66" s="24"/>
      <c r="D66" s="25"/>
      <c r="E66" s="26"/>
      <c r="F66" s="25">
        <v>1875</v>
      </c>
      <c r="G66" s="26"/>
      <c r="H66" s="25">
        <v>3</v>
      </c>
      <c r="I66" s="26"/>
      <c r="J66" s="27">
        <v>3</v>
      </c>
      <c r="K66" s="26"/>
      <c r="L66" s="28"/>
      <c r="M66" s="26"/>
      <c r="N66" s="28">
        <v>10</v>
      </c>
      <c r="O66" s="29"/>
      <c r="P66" s="28">
        <v>3</v>
      </c>
      <c r="Q66" s="26"/>
      <c r="R66" s="28">
        <v>7</v>
      </c>
      <c r="S66" s="26"/>
      <c r="T66" s="28">
        <v>3</v>
      </c>
      <c r="U66" s="26"/>
      <c r="V66" s="28"/>
      <c r="W66" s="26"/>
      <c r="X66" s="28">
        <v>3</v>
      </c>
      <c r="Y66" s="26"/>
      <c r="Z66" s="25"/>
      <c r="AA66" s="26"/>
      <c r="AB66" s="25"/>
      <c r="AC66" s="30"/>
      <c r="AD66" s="31"/>
      <c r="AE66" s="32" t="s">
        <v>59</v>
      </c>
      <c r="AF66" s="15"/>
      <c r="AG66" s="15"/>
    </row>
    <row r="67" spans="1:33" ht="15.75" customHeight="1">
      <c r="A67" s="33" t="s">
        <v>79</v>
      </c>
      <c r="C67" s="59"/>
      <c r="D67" s="60"/>
      <c r="E67" s="3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 t="s">
        <v>75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4:33" ht="13.5">
      <c r="D68" s="15"/>
      <c r="E68" s="3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36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4:33" ht="13.5">
      <c r="D69" s="15"/>
      <c r="E69" s="3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4:33" ht="13.5">
      <c r="D70" s="15"/>
      <c r="E70" s="3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37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4:33" ht="13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4:33" ht="13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4:33" ht="13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4:33" ht="13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4:33" ht="13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4:33" ht="13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4:33" ht="13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4:33" ht="13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4:33" ht="13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4:33" ht="13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4:33" ht="13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4:33" ht="13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4:33" ht="13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4:33" ht="13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4:33" ht="13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4:33" ht="13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4:33" ht="13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4:33" ht="13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4:33" ht="13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4:33" ht="13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4:33" ht="13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4:33" ht="13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4:33" ht="13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4:33" ht="13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4:33" ht="13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4:33" ht="13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4:33" ht="13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4:33" ht="13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4:33" ht="13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4:33" ht="13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4:33" ht="13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4:33" ht="13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4:33" ht="13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4:33" ht="13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4:33" ht="13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4:33" ht="13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4:33" ht="13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4:33" ht="13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4:33" ht="13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4:33" ht="13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4:33" ht="13.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4:33" ht="13.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4:33" ht="13.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4:33" ht="13.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4:33" ht="13.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4:33" ht="13.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4:33" ht="13.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4:33" ht="13.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4:33" ht="13.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4:33" ht="13.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4:33" ht="13.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4:33" ht="13.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4:31" ht="13.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4:31" ht="13.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4:31" ht="13.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4:31" ht="13.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4:31" ht="13.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4:31" ht="13.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4:31" ht="13.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4:31" ht="13.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4:31" ht="13.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4:31" ht="13.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4:31" ht="13.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4:31" ht="13.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4:31" ht="13.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4:31" ht="13.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4:31" ht="13.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4:31" ht="13.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4:31" ht="13.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4:31" ht="13.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4:31" ht="13.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4:31" ht="13.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4:31" ht="13.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4:31" ht="13.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4:31" ht="13.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4:31" ht="13.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4:31" ht="13.5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4:31" ht="13.5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4:31" ht="13.5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4:31" ht="13.5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4:31" ht="13.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pans="4:31" ht="13.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  <row r="153" spans="4:31" ht="13.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  <row r="154" spans="4:31" ht="13.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  <row r="155" spans="4:31" ht="13.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  <row r="156" spans="4:31" ht="13.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  <row r="157" spans="4:31" ht="13.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  <row r="158" spans="4:31" ht="13.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  <row r="159" spans="4:31" ht="13.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  <row r="160" spans="4:31" ht="13.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  <row r="161" spans="4:31" ht="13.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  <row r="162" spans="4:31" ht="13.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  <row r="163" spans="4:31" ht="13.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  <row r="164" spans="4:31" ht="13.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  <row r="165" spans="4:31" ht="13.5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  <row r="166" spans="4:31" ht="13.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  <row r="167" spans="4:31" ht="13.5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  <row r="168" spans="4:31" ht="13.5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  <row r="169" spans="4:31" ht="13.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  <row r="170" spans="4:31" ht="13.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  <row r="171" spans="4:31" ht="13.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  <row r="172" spans="4:31" ht="13.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  <row r="173" spans="4:31" ht="13.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  <row r="174" spans="4:31" ht="13.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  <row r="175" spans="4:31" ht="13.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  <row r="176" spans="4:31" ht="13.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  <row r="177" spans="4:31" ht="13.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  <row r="178" spans="4:31" ht="13.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  <row r="179" spans="4:31" ht="13.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  <row r="180" spans="4:31" ht="13.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  <row r="181" spans="4:31" ht="13.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  <row r="182" spans="4:31" ht="13.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  <row r="183" spans="4:31" ht="13.5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mergeCells count="36">
    <mergeCell ref="C3:C4"/>
    <mergeCell ref="C5:C6"/>
    <mergeCell ref="B3:B4"/>
    <mergeCell ref="B5:B6"/>
    <mergeCell ref="AE3:AE6"/>
    <mergeCell ref="A3:A6"/>
    <mergeCell ref="H4:I4"/>
    <mergeCell ref="H5:H6"/>
    <mergeCell ref="D5:D6"/>
    <mergeCell ref="F5:F6"/>
    <mergeCell ref="D3:E4"/>
    <mergeCell ref="F3:G4"/>
    <mergeCell ref="H3:K3"/>
    <mergeCell ref="J4:K4"/>
    <mergeCell ref="J5:J6"/>
    <mergeCell ref="L3:M4"/>
    <mergeCell ref="L5:L6"/>
    <mergeCell ref="N4:O4"/>
    <mergeCell ref="N5:N6"/>
    <mergeCell ref="N3:S3"/>
    <mergeCell ref="P4:Q4"/>
    <mergeCell ref="P5:P6"/>
    <mergeCell ref="R4:S4"/>
    <mergeCell ref="R5:R6"/>
    <mergeCell ref="V5:V6"/>
    <mergeCell ref="T3:Y3"/>
    <mergeCell ref="X4:Y4"/>
    <mergeCell ref="X5:X6"/>
    <mergeCell ref="T4:U4"/>
    <mergeCell ref="V4:W4"/>
    <mergeCell ref="T5:T6"/>
    <mergeCell ref="AD3:AD6"/>
    <mergeCell ref="Z3:AA4"/>
    <mergeCell ref="AB3:AC4"/>
    <mergeCell ref="Z5:Z6"/>
    <mergeCell ref="AB5:AB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2007-03-07T04:45:30Z</cp:lastPrinted>
  <dcterms:created xsi:type="dcterms:W3CDTF">2000-12-19T09:04:27Z</dcterms:created>
  <dcterms:modified xsi:type="dcterms:W3CDTF">2007-06-01T07:15:36Z</dcterms:modified>
  <cp:category/>
  <cp:version/>
  <cp:contentType/>
  <cp:contentStatus/>
</cp:coreProperties>
</file>