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３３表　婚姻件数・平均婚姻年齢 (正)" sheetId="1" r:id="rId1"/>
  </sheets>
  <definedNames>
    <definedName name="_xlnm.Print_Area" localSheetId="0">'第３３表　婚姻件数・平均婚姻年齢 (正)'!$A$1:$K$42</definedName>
  </definedNames>
  <calcPr fullCalcOnLoad="1"/>
</workbook>
</file>

<file path=xl/sharedStrings.xml><?xml version="1.0" encoding="utf-8"?>
<sst xmlns="http://schemas.openxmlformats.org/spreadsheetml/2006/main" count="90" uniqueCount="65">
  <si>
    <t>福井市</t>
  </si>
  <si>
    <t>美山町</t>
  </si>
  <si>
    <t>松岡町</t>
  </si>
  <si>
    <t>永平寺町</t>
  </si>
  <si>
    <t>上志比村</t>
  </si>
  <si>
    <t>三国町</t>
  </si>
  <si>
    <t>丸岡町</t>
  </si>
  <si>
    <t>春江町</t>
  </si>
  <si>
    <t>坂井町</t>
  </si>
  <si>
    <t>大野市</t>
  </si>
  <si>
    <t>勝山市</t>
  </si>
  <si>
    <t>鯖江市</t>
  </si>
  <si>
    <t>池田町</t>
  </si>
  <si>
    <t>越前町</t>
  </si>
  <si>
    <t>越廼村</t>
  </si>
  <si>
    <t>清水町</t>
  </si>
  <si>
    <t>敦賀市</t>
  </si>
  <si>
    <t>美浜町</t>
  </si>
  <si>
    <t>小浜市</t>
  </si>
  <si>
    <t>名田庄村</t>
  </si>
  <si>
    <t>高浜町</t>
  </si>
  <si>
    <t>大飯町</t>
  </si>
  <si>
    <t>福井</t>
  </si>
  <si>
    <t>足羽郡</t>
  </si>
  <si>
    <t>吉田郡</t>
  </si>
  <si>
    <t>坂井郡</t>
  </si>
  <si>
    <t>奥越</t>
  </si>
  <si>
    <t>丹南</t>
  </si>
  <si>
    <t>南条郡</t>
  </si>
  <si>
    <t>福井保健所管内計</t>
  </si>
  <si>
    <t>奥越保健所管内計</t>
  </si>
  <si>
    <t>丹南保健所管内計</t>
  </si>
  <si>
    <t>県総数</t>
  </si>
  <si>
    <t>市部計</t>
  </si>
  <si>
    <t>郡部計</t>
  </si>
  <si>
    <t>男</t>
  </si>
  <si>
    <t>女</t>
  </si>
  <si>
    <t>保健所</t>
  </si>
  <si>
    <t>市町村</t>
  </si>
  <si>
    <t>坂井保健所管内計</t>
  </si>
  <si>
    <t>二州保健所管内計</t>
  </si>
  <si>
    <t>若狭</t>
  </si>
  <si>
    <t>若狭保健所管内計</t>
  </si>
  <si>
    <t>婚姻件数</t>
  </si>
  <si>
    <t>初婚</t>
  </si>
  <si>
    <t>再婚</t>
  </si>
  <si>
    <t>平均婚姻年齢</t>
  </si>
  <si>
    <t>第３３表　婚姻件数・平均婚姻年齢</t>
  </si>
  <si>
    <t>大飯郡</t>
  </si>
  <si>
    <t>・</t>
  </si>
  <si>
    <t>初婚・再婚・性・保健所・市町村別</t>
  </si>
  <si>
    <t>坂　　　井</t>
  </si>
  <si>
    <t>あわら市</t>
  </si>
  <si>
    <t>越前市</t>
  </si>
  <si>
    <t>南越前町</t>
  </si>
  <si>
    <t>丹生郡</t>
  </si>
  <si>
    <t>三方上中郡</t>
  </si>
  <si>
    <t>若狭町</t>
  </si>
  <si>
    <t>坂井市</t>
  </si>
  <si>
    <t>今立郡</t>
  </si>
  <si>
    <t>三方郡</t>
  </si>
  <si>
    <t>遠敷郡</t>
  </si>
  <si>
    <t>おおい町</t>
  </si>
  <si>
    <t>二州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</si>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</sst>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_ ;[Red]\-0.0\ "/>
    <numFmt numFmtId="180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7" fontId="2" fillId="2" borderId="11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/>
    </xf>
    <xf numFmtId="38" fontId="2" fillId="2" borderId="1" xfId="16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2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distributed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distributed"/>
    </xf>
    <xf numFmtId="0" fontId="2" fillId="0" borderId="4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distributed"/>
    </xf>
    <xf numFmtId="0" fontId="0" fillId="0" borderId="9" xfId="0" applyBorder="1" applyAlignment="1">
      <alignment/>
    </xf>
    <xf numFmtId="0" fontId="2" fillId="0" borderId="12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3.75390625" style="5" customWidth="1"/>
    <col min="2" max="2" width="11.00390625" style="5" customWidth="1"/>
    <col min="3" max="3" width="8.625" style="5" customWidth="1"/>
    <col min="4" max="11" width="9.875" style="5" customWidth="1"/>
    <col min="12" max="16384" width="9.00390625" style="5" customWidth="1"/>
  </cols>
  <sheetData>
    <row r="1" ht="18.75">
      <c r="B1" s="6" t="s">
        <v>47</v>
      </c>
    </row>
    <row r="2" spans="7:11" ht="15.75" customHeight="1" thickBot="1">
      <c r="G2" s="7"/>
      <c r="H2" s="7"/>
      <c r="I2" s="7"/>
      <c r="J2" s="7"/>
      <c r="K2" s="7" t="s">
        <v>50</v>
      </c>
    </row>
    <row r="3" spans="1:11" ht="18.75" customHeight="1">
      <c r="A3" s="52" t="s">
        <v>37</v>
      </c>
      <c r="B3" s="32"/>
      <c r="C3" s="51"/>
      <c r="D3" s="31" t="s">
        <v>43</v>
      </c>
      <c r="E3" s="32"/>
      <c r="F3" s="32"/>
      <c r="G3" s="51"/>
      <c r="H3" s="31" t="s">
        <v>46</v>
      </c>
      <c r="I3" s="32"/>
      <c r="J3" s="32"/>
      <c r="K3" s="33"/>
    </row>
    <row r="4" spans="1:11" ht="18.75" customHeight="1">
      <c r="A4" s="56" t="s">
        <v>49</v>
      </c>
      <c r="B4" s="57"/>
      <c r="C4" s="58"/>
      <c r="D4" s="34" t="s">
        <v>44</v>
      </c>
      <c r="E4" s="34"/>
      <c r="F4" s="34" t="s">
        <v>45</v>
      </c>
      <c r="G4" s="34"/>
      <c r="H4" s="34" t="s">
        <v>44</v>
      </c>
      <c r="I4" s="34"/>
      <c r="J4" s="34" t="s">
        <v>45</v>
      </c>
      <c r="K4" s="35"/>
    </row>
    <row r="5" spans="1:11" ht="18.75" customHeight="1">
      <c r="A5" s="53" t="s">
        <v>38</v>
      </c>
      <c r="B5" s="54"/>
      <c r="C5" s="55"/>
      <c r="D5" s="8" t="s">
        <v>35</v>
      </c>
      <c r="E5" s="8" t="s">
        <v>36</v>
      </c>
      <c r="F5" s="8" t="s">
        <v>35</v>
      </c>
      <c r="G5" s="8" t="s">
        <v>36</v>
      </c>
      <c r="H5" s="8" t="s">
        <v>35</v>
      </c>
      <c r="I5" s="8" t="s">
        <v>36</v>
      </c>
      <c r="J5" s="8" t="s">
        <v>35</v>
      </c>
      <c r="K5" s="9" t="s">
        <v>36</v>
      </c>
    </row>
    <row r="6" spans="1:11" ht="18.75" customHeight="1">
      <c r="A6" s="37" t="s">
        <v>32</v>
      </c>
      <c r="B6" s="38"/>
      <c r="C6" s="39"/>
      <c r="D6" s="18">
        <f>SUM(D7:D8)</f>
        <v>3493</v>
      </c>
      <c r="E6" s="18">
        <f>SUM(E7:E8)</f>
        <v>3614</v>
      </c>
      <c r="F6" s="18">
        <f>SUM(F7:F8)</f>
        <v>731</v>
      </c>
      <c r="G6" s="18">
        <f>SUM(G7:G8)</f>
        <v>610</v>
      </c>
      <c r="H6" s="19">
        <v>29.6</v>
      </c>
      <c r="I6" s="19">
        <v>27.7</v>
      </c>
      <c r="J6" s="19">
        <v>42.3</v>
      </c>
      <c r="K6" s="20">
        <v>38.9</v>
      </c>
    </row>
    <row r="7" spans="1:11" ht="18.75" customHeight="1">
      <c r="A7" s="37" t="s">
        <v>33</v>
      </c>
      <c r="B7" s="38"/>
      <c r="C7" s="39"/>
      <c r="D7" s="28">
        <f>D9+D15+D16+D22+D23+D25+D26+D33+D37</f>
        <v>3004</v>
      </c>
      <c r="E7" s="28">
        <f>E9+E15+E16+E22+E23+E25+E26+E33+E37</f>
        <v>3120</v>
      </c>
      <c r="F7" s="28">
        <f>F9+F15+F16+F22+F23+F25+F26+F33+F37</f>
        <v>652</v>
      </c>
      <c r="G7" s="28">
        <f>G9+G15+G16+G22+G23+G25+G26+G33+G37</f>
        <v>536</v>
      </c>
      <c r="H7" s="19">
        <f>(H9*D9+H15*D15+H16*D16+H22*D22+H23*D23+H25*D25+H26*D26+H33*D33+H37*D37)/D7</f>
        <v>29.696671105193076</v>
      </c>
      <c r="I7" s="19">
        <f>(I9*E9+I15*E15+I16*E16+I22*E22+I23*E23+I25*E25+I26*E26+I33*E33+I37*E37)/E7</f>
        <v>27.705000000000002</v>
      </c>
      <c r="J7" s="19">
        <f>(J9*F9+J15*F15+J16*F16+J22*F22+J23*F23+J25*F25+J26*F26+J33*F33+J37*F37)/F7</f>
        <v>42.39156441717791</v>
      </c>
      <c r="K7" s="20">
        <f>(K9*G9+K15*G15+K16*G16+K22*G22+K23*G23+K25*G25+K26*G26+K33*G33+K37*G37)/G7</f>
        <v>39.13544776119403</v>
      </c>
    </row>
    <row r="8" spans="1:11" ht="18.75" customHeight="1">
      <c r="A8" s="37" t="s">
        <v>34</v>
      </c>
      <c r="B8" s="38"/>
      <c r="C8" s="39"/>
      <c r="D8" s="28">
        <f>D10+D11+D12+D13+D17+D18+D19+D20+D27+D28+D29+D30+D31+D34+D35+D38+D39+D40+D41</f>
        <v>489</v>
      </c>
      <c r="E8" s="28">
        <f>E10+E11+E12+E13+E17+E18+E19+E20+E27+E28+E29+E30+E31+E34+E35+E38+E39+E40+E41</f>
        <v>494</v>
      </c>
      <c r="F8" s="28">
        <f>F10+F11+F12+F13+F17+F18+F19+F20+F27+F28+F29+F30+F31+F34+F35+F38+F39+F40+F41</f>
        <v>79</v>
      </c>
      <c r="G8" s="28">
        <f>G10+G11+G12+G13+G17+G18+G19+G20+G27+G28+G29+G30+G31+G34+G35+G38+G39+G40+G41</f>
        <v>74</v>
      </c>
      <c r="H8" s="19">
        <f>(H11*D11+H12*D12+H17*D17+H18*D18+H19*D19+H20*D20+H27*D27+H28*D28+H29*D29+H30*D30+H31*D31+H34*D34+H35*D35+H38*D38+H39*D39+H40*D40+H41*D41)/D8</f>
        <v>29.338650306748466</v>
      </c>
      <c r="I8" s="19">
        <f>(I11*E11+I12*E12+I17*E17+I18*E18+I19*E19+I20*E20+I27*E27+I28*E28+I29*E29+I30*E30+I31*E31+I34*E34+I35*E35+I38*E38+I39*E39+I40*E40+I41*E41)/E8</f>
        <v>27.26275303643725</v>
      </c>
      <c r="J8" s="19">
        <f>(J11*F11+J12*F12+J17*F17+J18*F18+J19*F19+J20*F20+J27*F27+J28*F28+J29*F29+J31*F31+J34*F34+J35*F35+J39*F39+J41*F41)/F8</f>
        <v>41.42025316455697</v>
      </c>
      <c r="K8" s="20">
        <f>(K11*G11+K12*G12+K17*G17+K18*G18+K19*G19+K20*G20+K27*G27+K28*G28+K29*G29+K31*G31+K34*G34+K35*G35+K39*G39+K41*G41)/G8</f>
        <v>36.877027027027026</v>
      </c>
    </row>
    <row r="9" spans="1:11" ht="18.75" customHeight="1">
      <c r="A9" s="10"/>
      <c r="B9" s="40" t="s">
        <v>0</v>
      </c>
      <c r="C9" s="41"/>
      <c r="D9" s="3">
        <v>1259</v>
      </c>
      <c r="E9" s="3">
        <v>1338</v>
      </c>
      <c r="F9" s="3">
        <v>311</v>
      </c>
      <c r="G9" s="3">
        <v>232</v>
      </c>
      <c r="H9" s="1">
        <v>29.7</v>
      </c>
      <c r="I9" s="1">
        <v>28</v>
      </c>
      <c r="J9" s="1">
        <v>42.4</v>
      </c>
      <c r="K9" s="2">
        <v>39.8</v>
      </c>
    </row>
    <row r="10" spans="1:11" ht="18.75" customHeight="1">
      <c r="A10" s="36" t="s">
        <v>22</v>
      </c>
      <c r="B10" s="8" t="s">
        <v>23</v>
      </c>
      <c r="C10" s="11" t="s">
        <v>1</v>
      </c>
      <c r="D10" s="3">
        <v>0</v>
      </c>
      <c r="E10" s="3">
        <v>0</v>
      </c>
      <c r="F10" s="3">
        <v>0</v>
      </c>
      <c r="G10" s="3">
        <v>0</v>
      </c>
      <c r="H10" s="4" t="s">
        <v>64</v>
      </c>
      <c r="I10" s="4" t="s">
        <v>64</v>
      </c>
      <c r="J10" s="4" t="s">
        <v>64</v>
      </c>
      <c r="K10" s="29" t="s">
        <v>64</v>
      </c>
    </row>
    <row r="11" spans="1:11" ht="18.75" customHeight="1">
      <c r="A11" s="36"/>
      <c r="B11" s="12"/>
      <c r="C11" s="11" t="s">
        <v>2</v>
      </c>
      <c r="D11" s="3">
        <v>4</v>
      </c>
      <c r="E11" s="3">
        <v>5</v>
      </c>
      <c r="F11" s="3">
        <v>2</v>
      </c>
      <c r="G11" s="3">
        <v>1</v>
      </c>
      <c r="H11" s="1">
        <v>28.8</v>
      </c>
      <c r="I11" s="1">
        <v>26.2</v>
      </c>
      <c r="J11" s="1">
        <v>45.6</v>
      </c>
      <c r="K11" s="2">
        <v>37.4</v>
      </c>
    </row>
    <row r="12" spans="1:11" ht="18.75" customHeight="1">
      <c r="A12" s="36"/>
      <c r="B12" s="13" t="s">
        <v>24</v>
      </c>
      <c r="C12" s="11" t="s">
        <v>3</v>
      </c>
      <c r="D12" s="3">
        <v>63</v>
      </c>
      <c r="E12" s="3">
        <v>61</v>
      </c>
      <c r="F12" s="3">
        <v>11</v>
      </c>
      <c r="G12" s="3">
        <v>13</v>
      </c>
      <c r="H12" s="1">
        <v>29.3</v>
      </c>
      <c r="I12" s="1">
        <v>27.3</v>
      </c>
      <c r="J12" s="1">
        <v>46.2</v>
      </c>
      <c r="K12" s="2">
        <v>40.2</v>
      </c>
    </row>
    <row r="13" spans="1:11" ht="18.75" customHeight="1">
      <c r="A13" s="36"/>
      <c r="B13" s="14"/>
      <c r="C13" s="11" t="s">
        <v>4</v>
      </c>
      <c r="D13" s="3">
        <v>0</v>
      </c>
      <c r="E13" s="3">
        <v>0</v>
      </c>
      <c r="F13" s="3">
        <v>0</v>
      </c>
      <c r="G13" s="3">
        <v>0</v>
      </c>
      <c r="H13" s="4" t="s">
        <v>64</v>
      </c>
      <c r="I13" s="4" t="s">
        <v>64</v>
      </c>
      <c r="J13" s="4" t="s">
        <v>64</v>
      </c>
      <c r="K13" s="29" t="s">
        <v>64</v>
      </c>
    </row>
    <row r="14" spans="1:11" ht="18.75" customHeight="1">
      <c r="A14" s="15"/>
      <c r="B14" s="42" t="s">
        <v>29</v>
      </c>
      <c r="C14" s="43"/>
      <c r="D14" s="18">
        <f>SUM(D9:D13)</f>
        <v>1326</v>
      </c>
      <c r="E14" s="18">
        <f>E9+E10+E11+E12+E13</f>
        <v>1404</v>
      </c>
      <c r="F14" s="18">
        <f>F9+F10+F11+F12+F13</f>
        <v>324</v>
      </c>
      <c r="G14" s="18">
        <f>G9+G10+G11+G12+G13</f>
        <v>246</v>
      </c>
      <c r="H14" s="19">
        <f>(H9*D9+H11*D11+H12*D12)/D14</f>
        <v>29.67828054298642</v>
      </c>
      <c r="I14" s="19">
        <f>(I9*E9+I11*E11+I12*E12)/E14</f>
        <v>27.96317663817664</v>
      </c>
      <c r="J14" s="19">
        <v>42.6</v>
      </c>
      <c r="K14" s="20">
        <f>(K9*G9+K11*G11+K12*G12)/G14</f>
        <v>39.81138211382113</v>
      </c>
    </row>
    <row r="15" spans="1:11" ht="18.75" customHeight="1">
      <c r="A15" s="64" t="s">
        <v>51</v>
      </c>
      <c r="B15" s="49" t="s">
        <v>52</v>
      </c>
      <c r="C15" s="50"/>
      <c r="D15" s="3">
        <v>123</v>
      </c>
      <c r="E15" s="3">
        <v>114</v>
      </c>
      <c r="F15" s="3">
        <v>19</v>
      </c>
      <c r="G15" s="3">
        <v>28</v>
      </c>
      <c r="H15" s="1">
        <v>29.9</v>
      </c>
      <c r="I15" s="1">
        <v>27.2</v>
      </c>
      <c r="J15" s="1">
        <v>45.7</v>
      </c>
      <c r="K15" s="2">
        <v>40.6</v>
      </c>
    </row>
    <row r="16" spans="1:11" ht="18.75" customHeight="1">
      <c r="A16" s="65"/>
      <c r="B16" s="49" t="s">
        <v>58</v>
      </c>
      <c r="C16" s="50"/>
      <c r="D16" s="3">
        <v>309</v>
      </c>
      <c r="E16" s="3">
        <v>317</v>
      </c>
      <c r="F16" s="3">
        <v>54</v>
      </c>
      <c r="G16" s="3">
        <v>46</v>
      </c>
      <c r="H16" s="1">
        <v>29.7</v>
      </c>
      <c r="I16" s="1">
        <v>27.9</v>
      </c>
      <c r="J16" s="1">
        <v>39.7</v>
      </c>
      <c r="K16" s="2">
        <v>36.5</v>
      </c>
    </row>
    <row r="17" spans="1:11" ht="18.75" customHeight="1">
      <c r="A17" s="65"/>
      <c r="B17" s="46" t="s">
        <v>25</v>
      </c>
      <c r="C17" s="8" t="s">
        <v>5</v>
      </c>
      <c r="D17" s="3">
        <v>15</v>
      </c>
      <c r="E17" s="3">
        <v>16</v>
      </c>
      <c r="F17" s="3">
        <v>4</v>
      </c>
      <c r="G17" s="3">
        <v>3</v>
      </c>
      <c r="H17" s="1">
        <v>29.6</v>
      </c>
      <c r="I17" s="1">
        <v>28</v>
      </c>
      <c r="J17" s="1">
        <v>35.9</v>
      </c>
      <c r="K17" s="2">
        <v>32.9</v>
      </c>
    </row>
    <row r="18" spans="1:11" ht="18.75" customHeight="1">
      <c r="A18" s="65"/>
      <c r="B18" s="47"/>
      <c r="C18" s="8" t="s">
        <v>6</v>
      </c>
      <c r="D18" s="3">
        <v>26</v>
      </c>
      <c r="E18" s="3">
        <v>24</v>
      </c>
      <c r="F18" s="3">
        <v>4</v>
      </c>
      <c r="G18" s="3">
        <v>6</v>
      </c>
      <c r="H18" s="1">
        <v>29</v>
      </c>
      <c r="I18" s="1">
        <v>26.1</v>
      </c>
      <c r="J18" s="1">
        <v>40.2</v>
      </c>
      <c r="K18" s="2">
        <v>37.1</v>
      </c>
    </row>
    <row r="19" spans="1:11" ht="18.75" customHeight="1">
      <c r="A19" s="65"/>
      <c r="B19" s="47"/>
      <c r="C19" s="8" t="s">
        <v>7</v>
      </c>
      <c r="D19" s="3">
        <v>14</v>
      </c>
      <c r="E19" s="3">
        <v>17</v>
      </c>
      <c r="F19" s="3">
        <v>9</v>
      </c>
      <c r="G19" s="3">
        <v>6</v>
      </c>
      <c r="H19" s="1">
        <v>28.9</v>
      </c>
      <c r="I19" s="1">
        <v>26.6</v>
      </c>
      <c r="J19" s="1">
        <v>40.1</v>
      </c>
      <c r="K19" s="2">
        <v>41.3</v>
      </c>
    </row>
    <row r="20" spans="1:11" ht="18.75" customHeight="1">
      <c r="A20" s="65"/>
      <c r="B20" s="48"/>
      <c r="C20" s="8" t="s">
        <v>8</v>
      </c>
      <c r="D20" s="3">
        <v>12</v>
      </c>
      <c r="E20" s="3">
        <v>11</v>
      </c>
      <c r="F20" s="3">
        <v>1</v>
      </c>
      <c r="G20" s="3">
        <v>2</v>
      </c>
      <c r="H20" s="1">
        <v>30.1</v>
      </c>
      <c r="I20" s="1">
        <v>26.1</v>
      </c>
      <c r="J20" s="1">
        <v>38.5</v>
      </c>
      <c r="K20" s="2">
        <v>34.8</v>
      </c>
    </row>
    <row r="21" spans="1:11" ht="18.75" customHeight="1">
      <c r="A21" s="66"/>
      <c r="B21" s="42" t="s">
        <v>39</v>
      </c>
      <c r="C21" s="43"/>
      <c r="D21" s="18">
        <f>SUM(D15:D20)</f>
        <v>499</v>
      </c>
      <c r="E21" s="18">
        <f>SUM(E15:E20)</f>
        <v>499</v>
      </c>
      <c r="F21" s="18">
        <f>SUM(F15:F20)</f>
        <v>91</v>
      </c>
      <c r="G21" s="18">
        <f>SUM(G15:G20)</f>
        <v>91</v>
      </c>
      <c r="H21" s="19">
        <f>(H15*D15+H16*D16+H17*D17+H18*D18+H19*D19+H20*D20)/D21</f>
        <v>29.696993987975954</v>
      </c>
      <c r="I21" s="19">
        <f>(I15*E15+I16*E16+I17*E17+I18*E18+I19*E19+I20*E20)/E21</f>
        <v>27.572745490981962</v>
      </c>
      <c r="J21" s="19">
        <v>40.9</v>
      </c>
      <c r="K21" s="20">
        <f>(K15*G15+K16*G16+K17*G17+K18*G18+K19*G19+K20*G20)/G21</f>
        <v>37.96153846153846</v>
      </c>
    </row>
    <row r="22" spans="1:11" ht="18.75" customHeight="1">
      <c r="A22" s="59" t="s">
        <v>26</v>
      </c>
      <c r="B22" s="40" t="s">
        <v>9</v>
      </c>
      <c r="C22" s="41"/>
      <c r="D22" s="3">
        <v>121</v>
      </c>
      <c r="E22" s="3">
        <v>127</v>
      </c>
      <c r="F22" s="3">
        <v>29</v>
      </c>
      <c r="G22" s="3">
        <v>23</v>
      </c>
      <c r="H22" s="1">
        <v>29.9</v>
      </c>
      <c r="I22" s="1">
        <v>27.3</v>
      </c>
      <c r="J22" s="1">
        <v>45.3</v>
      </c>
      <c r="K22" s="2">
        <v>43.9</v>
      </c>
    </row>
    <row r="23" spans="1:11" ht="18.75" customHeight="1">
      <c r="A23" s="60"/>
      <c r="B23" s="40" t="s">
        <v>10</v>
      </c>
      <c r="C23" s="41"/>
      <c r="D23" s="3">
        <v>76</v>
      </c>
      <c r="E23" s="3">
        <v>76</v>
      </c>
      <c r="F23" s="3">
        <v>9</v>
      </c>
      <c r="G23" s="3">
        <v>9</v>
      </c>
      <c r="H23" s="1">
        <v>28.3</v>
      </c>
      <c r="I23" s="1">
        <v>27.1</v>
      </c>
      <c r="J23" s="1">
        <v>43.2</v>
      </c>
      <c r="K23" s="2">
        <v>33.3</v>
      </c>
    </row>
    <row r="24" spans="1:11" ht="18.75" customHeight="1">
      <c r="A24" s="27"/>
      <c r="B24" s="42" t="s">
        <v>30</v>
      </c>
      <c r="C24" s="43"/>
      <c r="D24" s="18">
        <f>SUM(D22:D23)</f>
        <v>197</v>
      </c>
      <c r="E24" s="18">
        <f>SUM(E22:E23)</f>
        <v>203</v>
      </c>
      <c r="F24" s="18">
        <f>SUM(F22:F23)</f>
        <v>38</v>
      </c>
      <c r="G24" s="18">
        <f>SUM(G22:G23)</f>
        <v>32</v>
      </c>
      <c r="H24" s="19">
        <f>(H22*D22+H23*D23)/D24</f>
        <v>29.282741116751268</v>
      </c>
      <c r="I24" s="19">
        <v>27.3</v>
      </c>
      <c r="J24" s="19">
        <f>(J22*F22+J23*F23)/F24</f>
        <v>44.80263157894736</v>
      </c>
      <c r="K24" s="20">
        <f>(K22*G22+K23*G23)/G24</f>
        <v>40.918749999999996</v>
      </c>
    </row>
    <row r="25" spans="1:11" ht="18.75" customHeight="1">
      <c r="A25" s="16"/>
      <c r="B25" s="40" t="s">
        <v>11</v>
      </c>
      <c r="C25" s="41" t="s">
        <v>11</v>
      </c>
      <c r="D25" s="3">
        <v>300</v>
      </c>
      <c r="E25" s="3">
        <v>305</v>
      </c>
      <c r="F25" s="3">
        <v>55</v>
      </c>
      <c r="G25" s="3">
        <v>50</v>
      </c>
      <c r="H25" s="1">
        <v>29.4</v>
      </c>
      <c r="I25" s="1">
        <v>27.5</v>
      </c>
      <c r="J25" s="1">
        <v>41</v>
      </c>
      <c r="K25" s="2">
        <v>36.8</v>
      </c>
    </row>
    <row r="26" spans="1:11" ht="18.75" customHeight="1">
      <c r="A26" s="16"/>
      <c r="B26" s="40" t="s">
        <v>53</v>
      </c>
      <c r="C26" s="41" t="s">
        <v>11</v>
      </c>
      <c r="D26" s="3">
        <v>390</v>
      </c>
      <c r="E26" s="3">
        <v>398</v>
      </c>
      <c r="F26" s="3">
        <v>65</v>
      </c>
      <c r="G26" s="3">
        <v>57</v>
      </c>
      <c r="H26" s="1">
        <v>29.6</v>
      </c>
      <c r="I26" s="1">
        <v>27.3</v>
      </c>
      <c r="J26" s="1">
        <v>39.9</v>
      </c>
      <c r="K26" s="2">
        <v>37.3</v>
      </c>
    </row>
    <row r="27" spans="1:11" ht="18.75" customHeight="1">
      <c r="A27" s="36" t="s">
        <v>27</v>
      </c>
      <c r="B27" s="25" t="s">
        <v>59</v>
      </c>
      <c r="C27" s="8" t="s">
        <v>12</v>
      </c>
      <c r="D27" s="3">
        <v>9</v>
      </c>
      <c r="E27" s="3">
        <v>9</v>
      </c>
      <c r="F27" s="3">
        <v>1</v>
      </c>
      <c r="G27" s="3">
        <v>1</v>
      </c>
      <c r="H27" s="1">
        <v>28.4</v>
      </c>
      <c r="I27" s="1">
        <v>26.9</v>
      </c>
      <c r="J27" s="1">
        <v>39.5</v>
      </c>
      <c r="K27" s="2">
        <v>35.3</v>
      </c>
    </row>
    <row r="28" spans="1:11" ht="18.75" customHeight="1">
      <c r="A28" s="36"/>
      <c r="B28" s="24" t="s">
        <v>28</v>
      </c>
      <c r="C28" s="8" t="s">
        <v>54</v>
      </c>
      <c r="D28" s="3">
        <v>35</v>
      </c>
      <c r="E28" s="3">
        <v>35</v>
      </c>
      <c r="F28" s="3">
        <v>5</v>
      </c>
      <c r="G28" s="3">
        <v>5</v>
      </c>
      <c r="H28" s="1">
        <v>26.8</v>
      </c>
      <c r="I28" s="1">
        <v>25.4</v>
      </c>
      <c r="J28" s="1">
        <v>39.4</v>
      </c>
      <c r="K28" s="2">
        <v>34.7</v>
      </c>
    </row>
    <row r="29" spans="1:11" ht="18.75" customHeight="1">
      <c r="A29" s="36"/>
      <c r="B29" s="46" t="s">
        <v>55</v>
      </c>
      <c r="C29" s="11" t="s">
        <v>13</v>
      </c>
      <c r="D29" s="3">
        <v>86</v>
      </c>
      <c r="E29" s="3">
        <v>85</v>
      </c>
      <c r="F29" s="3">
        <v>11</v>
      </c>
      <c r="G29" s="3">
        <v>12</v>
      </c>
      <c r="H29" s="1">
        <v>28.1</v>
      </c>
      <c r="I29" s="1">
        <v>26.8</v>
      </c>
      <c r="J29" s="1">
        <v>37.4</v>
      </c>
      <c r="K29" s="2">
        <v>34.3</v>
      </c>
    </row>
    <row r="30" spans="1:11" ht="18.75" customHeight="1">
      <c r="A30" s="36"/>
      <c r="B30" s="47"/>
      <c r="C30" s="11" t="s">
        <v>14</v>
      </c>
      <c r="D30" s="3">
        <v>2</v>
      </c>
      <c r="E30" s="3">
        <v>2</v>
      </c>
      <c r="F30" s="3"/>
      <c r="G30" s="3"/>
      <c r="H30" s="1">
        <v>29.3</v>
      </c>
      <c r="I30" s="1">
        <v>25.4</v>
      </c>
      <c r="J30" s="4" t="s">
        <v>64</v>
      </c>
      <c r="K30" s="29" t="s">
        <v>64</v>
      </c>
    </row>
    <row r="31" spans="1:11" ht="18.75" customHeight="1">
      <c r="A31" s="16"/>
      <c r="B31" s="48"/>
      <c r="C31" s="11" t="s">
        <v>15</v>
      </c>
      <c r="D31" s="3">
        <v>1</v>
      </c>
      <c r="E31" s="3">
        <v>1</v>
      </c>
      <c r="F31" s="3">
        <v>1</v>
      </c>
      <c r="G31" s="3">
        <v>1</v>
      </c>
      <c r="H31" s="1">
        <v>37</v>
      </c>
      <c r="I31" s="1">
        <v>29.7</v>
      </c>
      <c r="J31" s="1">
        <v>28.3</v>
      </c>
      <c r="K31" s="2">
        <v>28.5</v>
      </c>
    </row>
    <row r="32" spans="1:11" ht="18.75" customHeight="1">
      <c r="A32" s="15"/>
      <c r="B32" s="42" t="s">
        <v>31</v>
      </c>
      <c r="C32" s="43"/>
      <c r="D32" s="18">
        <f>SUM(D25:D31)</f>
        <v>823</v>
      </c>
      <c r="E32" s="18">
        <f>SUM(E25:E31)</f>
        <v>835</v>
      </c>
      <c r="F32" s="18">
        <f>SUM(F25:F31)</f>
        <v>138</v>
      </c>
      <c r="G32" s="18">
        <f>SUM(G25:G31)</f>
        <v>126</v>
      </c>
      <c r="H32" s="19">
        <f>(H25*D25+H26*D26+H27*D27+H28*D28+H29*D29+H30*D30+H31*D31)/D32</f>
        <v>29.246415552855403</v>
      </c>
      <c r="I32" s="19">
        <v>27.3</v>
      </c>
      <c r="J32" s="19">
        <f>((J25*F25)+(J26*F26)+(J27*F27)+(J28*F28)+(J29*F29)+(J31*F31))/F32</f>
        <v>40.03405797101449</v>
      </c>
      <c r="K32" s="20">
        <f>((K25*G25)+(K26*G26)+(K27*G27)+(K28*G28)+(K29*G29)+(K31*G31))/G32</f>
        <v>36.62698412698413</v>
      </c>
    </row>
    <row r="33" spans="1:11" ht="18.75" customHeight="1">
      <c r="A33" s="10"/>
      <c r="B33" s="40" t="s">
        <v>16</v>
      </c>
      <c r="C33" s="41" t="s">
        <v>16</v>
      </c>
      <c r="D33" s="3">
        <v>304</v>
      </c>
      <c r="E33" s="3">
        <v>319</v>
      </c>
      <c r="F33" s="3">
        <v>86</v>
      </c>
      <c r="G33" s="3">
        <v>71</v>
      </c>
      <c r="H33" s="1">
        <v>30</v>
      </c>
      <c r="I33" s="1">
        <v>27.7</v>
      </c>
      <c r="J33" s="1">
        <v>45.5</v>
      </c>
      <c r="K33" s="2">
        <v>40.7</v>
      </c>
    </row>
    <row r="34" spans="1:11" ht="18.75" customHeight="1">
      <c r="A34" s="36" t="s">
        <v>63</v>
      </c>
      <c r="B34" s="26" t="s">
        <v>60</v>
      </c>
      <c r="C34" s="11" t="s">
        <v>17</v>
      </c>
      <c r="D34" s="3">
        <v>45</v>
      </c>
      <c r="E34" s="3">
        <v>44</v>
      </c>
      <c r="F34" s="3">
        <v>5</v>
      </c>
      <c r="G34" s="3">
        <v>6</v>
      </c>
      <c r="H34" s="1">
        <v>30.7</v>
      </c>
      <c r="I34" s="1">
        <v>27.8</v>
      </c>
      <c r="J34" s="1">
        <v>43.1</v>
      </c>
      <c r="K34" s="2">
        <v>33.6</v>
      </c>
    </row>
    <row r="35" spans="1:11" ht="18.75" customHeight="1">
      <c r="A35" s="36"/>
      <c r="B35" s="25" t="s">
        <v>56</v>
      </c>
      <c r="C35" s="8" t="s">
        <v>57</v>
      </c>
      <c r="D35" s="3">
        <v>69</v>
      </c>
      <c r="E35" s="3">
        <v>67</v>
      </c>
      <c r="F35" s="3">
        <v>5</v>
      </c>
      <c r="G35" s="3">
        <v>7</v>
      </c>
      <c r="H35" s="1">
        <v>30.3</v>
      </c>
      <c r="I35" s="1">
        <v>27.2</v>
      </c>
      <c r="J35" s="1">
        <v>42.1</v>
      </c>
      <c r="K35" s="2">
        <v>36.9</v>
      </c>
    </row>
    <row r="36" spans="1:11" ht="18.75" customHeight="1">
      <c r="A36" s="15"/>
      <c r="B36" s="42" t="s">
        <v>40</v>
      </c>
      <c r="C36" s="43"/>
      <c r="D36" s="18">
        <f>SUM(D33:D35)</f>
        <v>418</v>
      </c>
      <c r="E36" s="18">
        <f>SUM(E33:E35)</f>
        <v>430</v>
      </c>
      <c r="F36" s="18">
        <f>SUM(F33:F35)</f>
        <v>96</v>
      </c>
      <c r="G36" s="18">
        <f>SUM(G33:G35)</f>
        <v>84</v>
      </c>
      <c r="H36" s="19">
        <f>((H33*D33)+(H34*D34)+(H35*D35))/D36</f>
        <v>30.12488038277512</v>
      </c>
      <c r="I36" s="19">
        <v>27.7</v>
      </c>
      <c r="J36" s="19">
        <f>(J33*F33+J34*F34+J35*F35)/F36</f>
        <v>45.197916666666664</v>
      </c>
      <c r="K36" s="20">
        <f>(K33*G33+K34*G34+K35*G35)/G36</f>
        <v>39.87619047619048</v>
      </c>
    </row>
    <row r="37" spans="1:11" ht="18.75" customHeight="1">
      <c r="A37" s="10"/>
      <c r="B37" s="40" t="s">
        <v>18</v>
      </c>
      <c r="C37" s="41" t="s">
        <v>18</v>
      </c>
      <c r="D37" s="3">
        <v>122</v>
      </c>
      <c r="E37" s="3">
        <v>126</v>
      </c>
      <c r="F37" s="3">
        <v>24</v>
      </c>
      <c r="G37" s="3">
        <v>20</v>
      </c>
      <c r="H37" s="1">
        <v>30.4</v>
      </c>
      <c r="I37" s="1">
        <v>27.1</v>
      </c>
      <c r="J37" s="1">
        <v>40.7</v>
      </c>
      <c r="K37" s="2">
        <v>38.1</v>
      </c>
    </row>
    <row r="38" spans="1:11" ht="18.75" customHeight="1">
      <c r="A38" s="36" t="s">
        <v>41</v>
      </c>
      <c r="B38" s="26" t="s">
        <v>61</v>
      </c>
      <c r="C38" s="11" t="s">
        <v>19</v>
      </c>
      <c r="D38" s="3">
        <v>1</v>
      </c>
      <c r="E38" s="3">
        <v>1</v>
      </c>
      <c r="F38" s="3">
        <v>0</v>
      </c>
      <c r="G38" s="3">
        <v>0</v>
      </c>
      <c r="H38" s="1">
        <v>21.8</v>
      </c>
      <c r="I38" s="1">
        <v>21</v>
      </c>
      <c r="J38" s="4" t="s">
        <v>64</v>
      </c>
      <c r="K38" s="29" t="s">
        <v>64</v>
      </c>
    </row>
    <row r="39" spans="1:11" ht="18.75" customHeight="1">
      <c r="A39" s="36"/>
      <c r="B39" s="61" t="s">
        <v>48</v>
      </c>
      <c r="C39" s="8" t="s">
        <v>20</v>
      </c>
      <c r="D39" s="3">
        <v>66</v>
      </c>
      <c r="E39" s="3">
        <v>75</v>
      </c>
      <c r="F39" s="3">
        <v>16</v>
      </c>
      <c r="G39" s="3">
        <v>7</v>
      </c>
      <c r="H39" s="1">
        <v>30.4</v>
      </c>
      <c r="I39" s="1">
        <v>28.5</v>
      </c>
      <c r="J39" s="1">
        <v>44.8</v>
      </c>
      <c r="K39" s="2">
        <v>40.2</v>
      </c>
    </row>
    <row r="40" spans="1:11" ht="18.75" customHeight="1">
      <c r="A40" s="36"/>
      <c r="B40" s="62"/>
      <c r="C40" s="8" t="s">
        <v>21</v>
      </c>
      <c r="D40" s="3">
        <v>10</v>
      </c>
      <c r="E40" s="3">
        <v>10</v>
      </c>
      <c r="F40" s="3">
        <v>0</v>
      </c>
      <c r="G40" s="3">
        <v>0</v>
      </c>
      <c r="H40" s="1">
        <v>30.1</v>
      </c>
      <c r="I40" s="1">
        <v>29.3</v>
      </c>
      <c r="J40" s="4" t="s">
        <v>64</v>
      </c>
      <c r="K40" s="29" t="s">
        <v>64</v>
      </c>
    </row>
    <row r="41" spans="1:11" ht="18.75" customHeight="1">
      <c r="A41" s="23"/>
      <c r="B41" s="63"/>
      <c r="C41" s="8" t="s">
        <v>62</v>
      </c>
      <c r="D41" s="3">
        <v>31</v>
      </c>
      <c r="E41" s="3">
        <v>31</v>
      </c>
      <c r="F41" s="3">
        <v>4</v>
      </c>
      <c r="G41" s="3">
        <v>4</v>
      </c>
      <c r="H41" s="1">
        <v>29.5</v>
      </c>
      <c r="I41" s="1">
        <v>28.1</v>
      </c>
      <c r="J41" s="1">
        <v>37.5</v>
      </c>
      <c r="K41" s="2">
        <v>35</v>
      </c>
    </row>
    <row r="42" spans="1:11" ht="18.75" customHeight="1" thickBot="1">
      <c r="A42" s="17"/>
      <c r="B42" s="44" t="s">
        <v>42</v>
      </c>
      <c r="C42" s="45"/>
      <c r="D42" s="21">
        <f>SUM(D37:D41)</f>
        <v>230</v>
      </c>
      <c r="E42" s="21">
        <f>SUM(E37:E41)</f>
        <v>243</v>
      </c>
      <c r="F42" s="21">
        <f>SUM(F37:F41)</f>
        <v>44</v>
      </c>
      <c r="G42" s="21">
        <f>SUM(G37:G41)</f>
        <v>31</v>
      </c>
      <c r="H42" s="22">
        <f>(H37*D37+H38*D38+H39*D39+H40*D40+H41*D41)/D42</f>
        <v>30.22826086956522</v>
      </c>
      <c r="I42" s="22">
        <f>(I37*E37+I38*E38+I39*E39+I40*E40+I41*E41)/E42</f>
        <v>27.72510288065844</v>
      </c>
      <c r="J42" s="22">
        <f>(J37*F37+J39*F39+J41*F41)/F42</f>
        <v>41.9</v>
      </c>
      <c r="K42" s="30">
        <f>(K37*G37+K39*G39+K41*G41)/G42</f>
        <v>38.1741935483871</v>
      </c>
    </row>
    <row r="43" ht="15" customHeight="1"/>
  </sheetData>
  <mergeCells count="36">
    <mergeCell ref="A22:A23"/>
    <mergeCell ref="B39:B41"/>
    <mergeCell ref="A15:A21"/>
    <mergeCell ref="B15:C15"/>
    <mergeCell ref="D3:G3"/>
    <mergeCell ref="D4:E4"/>
    <mergeCell ref="F4:G4"/>
    <mergeCell ref="A8:C8"/>
    <mergeCell ref="A3:C3"/>
    <mergeCell ref="A5:C5"/>
    <mergeCell ref="A7:C7"/>
    <mergeCell ref="A4:C4"/>
    <mergeCell ref="B9:C9"/>
    <mergeCell ref="B37:C37"/>
    <mergeCell ref="B17:B20"/>
    <mergeCell ref="B32:C32"/>
    <mergeCell ref="B33:C33"/>
    <mergeCell ref="B26:C26"/>
    <mergeCell ref="B29:B31"/>
    <mergeCell ref="B16:C16"/>
    <mergeCell ref="B42:C42"/>
    <mergeCell ref="B14:C14"/>
    <mergeCell ref="B21:C21"/>
    <mergeCell ref="B24:C24"/>
    <mergeCell ref="B22:C22"/>
    <mergeCell ref="B23:C23"/>
    <mergeCell ref="H3:K3"/>
    <mergeCell ref="H4:I4"/>
    <mergeCell ref="J4:K4"/>
    <mergeCell ref="A38:A40"/>
    <mergeCell ref="A6:C6"/>
    <mergeCell ref="B25:C25"/>
    <mergeCell ref="B36:C36"/>
    <mergeCell ref="A10:A13"/>
    <mergeCell ref="A34:A35"/>
    <mergeCell ref="A27:A30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2007-11-16T01:32:28Z</cp:lastPrinted>
  <dcterms:created xsi:type="dcterms:W3CDTF">2000-06-01T05:02:46Z</dcterms:created>
  <dcterms:modified xsi:type="dcterms:W3CDTF">2007-12-03T05:50:52Z</dcterms:modified>
  <cp:category/>
  <cp:version/>
  <cp:contentType/>
  <cp:contentStatus/>
</cp:coreProperties>
</file>