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３３表　婚姻件数・平均婚姻年齢 (正)" sheetId="1" r:id="rId1"/>
  </sheets>
  <definedNames>
    <definedName name="_xlnm.Print_Area" localSheetId="0">'第３３表　婚姻件数・平均婚姻年齢 (正)'!$A$1:$K$31</definedName>
  </definedNames>
  <calcPr fullCalcOnLoad="1"/>
</workbook>
</file>

<file path=xl/sharedStrings.xml><?xml version="1.0" encoding="utf-8"?>
<sst xmlns="http://schemas.openxmlformats.org/spreadsheetml/2006/main" count="55" uniqueCount="43">
  <si>
    <t>福井市</t>
  </si>
  <si>
    <t>永平寺町</t>
  </si>
  <si>
    <t>大野市</t>
  </si>
  <si>
    <t>勝山市</t>
  </si>
  <si>
    <t>鯖江市</t>
  </si>
  <si>
    <t>池田町</t>
  </si>
  <si>
    <t>越前町</t>
  </si>
  <si>
    <t>敦賀市</t>
  </si>
  <si>
    <t>美浜町</t>
  </si>
  <si>
    <t>小浜市</t>
  </si>
  <si>
    <t>高浜町</t>
  </si>
  <si>
    <t>丹南</t>
  </si>
  <si>
    <t>福井保健所管内計</t>
  </si>
  <si>
    <t>奥越保健所管内計</t>
  </si>
  <si>
    <t>丹南保健所管内計</t>
  </si>
  <si>
    <t>県総数</t>
  </si>
  <si>
    <t>市部計</t>
  </si>
  <si>
    <t>郡部計</t>
  </si>
  <si>
    <t>男</t>
  </si>
  <si>
    <t>女</t>
  </si>
  <si>
    <t>保健所</t>
  </si>
  <si>
    <t>市町村</t>
  </si>
  <si>
    <t>坂井保健所管内計</t>
  </si>
  <si>
    <t>二州保健所管内計</t>
  </si>
  <si>
    <t>若狭保健所管内計</t>
  </si>
  <si>
    <t>婚姻件数</t>
  </si>
  <si>
    <t>初婚</t>
  </si>
  <si>
    <t>再婚</t>
  </si>
  <si>
    <t>平均婚姻年齢</t>
  </si>
  <si>
    <t>第３３表　婚姻件数・平均婚姻年齢</t>
  </si>
  <si>
    <t>・</t>
  </si>
  <si>
    <t>初婚・再婚・性・保健所・市町村別</t>
  </si>
  <si>
    <t>坂　　　井</t>
  </si>
  <si>
    <t>あわら市</t>
  </si>
  <si>
    <t>越前市</t>
  </si>
  <si>
    <t>南越前町</t>
  </si>
  <si>
    <t>若狭町</t>
  </si>
  <si>
    <t>坂井市</t>
  </si>
  <si>
    <t>おおい町</t>
  </si>
  <si>
    <t>二州</t>
  </si>
  <si>
    <t>若　　　狭</t>
  </si>
  <si>
    <t>奥　　　越</t>
  </si>
  <si>
    <t>福　　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</si>
</sst>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0.0_ ;[Red]\-0.0\ "/>
    <numFmt numFmtId="180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distributed"/>
    </xf>
    <xf numFmtId="0" fontId="2" fillId="0" borderId="3" xfId="0" applyFont="1" applyFill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distributed" vertical="center" textRotation="255"/>
    </xf>
    <xf numFmtId="0" fontId="0" fillId="0" borderId="4" xfId="0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22">
      <selection activeCell="B11" sqref="B11:C11"/>
    </sheetView>
  </sheetViews>
  <sheetFormatPr defaultColWidth="9.00390625" defaultRowHeight="13.5"/>
  <cols>
    <col min="1" max="1" width="3.75390625" style="4" customWidth="1"/>
    <col min="2" max="2" width="11.00390625" style="4" customWidth="1"/>
    <col min="3" max="3" width="8.625" style="4" customWidth="1"/>
    <col min="4" max="11" width="9.875" style="4" customWidth="1"/>
    <col min="12" max="16384" width="9.00390625" style="4" customWidth="1"/>
  </cols>
  <sheetData>
    <row r="1" ht="18.75">
      <c r="B1" s="5" t="s">
        <v>29</v>
      </c>
    </row>
    <row r="2" spans="7:11" ht="15.75" customHeight="1" thickBot="1">
      <c r="G2" s="6"/>
      <c r="H2" s="6"/>
      <c r="I2" s="6"/>
      <c r="J2" s="6"/>
      <c r="K2" s="6" t="s">
        <v>31</v>
      </c>
    </row>
    <row r="3" spans="1:11" ht="30" customHeight="1">
      <c r="A3" s="29" t="s">
        <v>20</v>
      </c>
      <c r="B3" s="23"/>
      <c r="C3" s="24"/>
      <c r="D3" s="22" t="s">
        <v>25</v>
      </c>
      <c r="E3" s="23"/>
      <c r="F3" s="23"/>
      <c r="G3" s="24"/>
      <c r="H3" s="22" t="s">
        <v>28</v>
      </c>
      <c r="I3" s="23"/>
      <c r="J3" s="23"/>
      <c r="K3" s="45"/>
    </row>
    <row r="4" spans="1:11" ht="30" customHeight="1">
      <c r="A4" s="33" t="s">
        <v>30</v>
      </c>
      <c r="B4" s="34"/>
      <c r="C4" s="35"/>
      <c r="D4" s="25" t="s">
        <v>26</v>
      </c>
      <c r="E4" s="25"/>
      <c r="F4" s="25" t="s">
        <v>27</v>
      </c>
      <c r="G4" s="25"/>
      <c r="H4" s="25" t="s">
        <v>26</v>
      </c>
      <c r="I4" s="25"/>
      <c r="J4" s="25" t="s">
        <v>27</v>
      </c>
      <c r="K4" s="46"/>
    </row>
    <row r="5" spans="1:11" ht="30" customHeight="1">
      <c r="A5" s="30" t="s">
        <v>21</v>
      </c>
      <c r="B5" s="31"/>
      <c r="C5" s="32"/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8" t="s">
        <v>19</v>
      </c>
    </row>
    <row r="6" spans="1:11" ht="30" customHeight="1">
      <c r="A6" s="26" t="s">
        <v>15</v>
      </c>
      <c r="B6" s="27"/>
      <c r="C6" s="28"/>
      <c r="D6" s="12">
        <f>SUM(D7:D8)</f>
        <v>3416</v>
      </c>
      <c r="E6" s="12">
        <f>SUM(E7:E8)</f>
        <v>3526</v>
      </c>
      <c r="F6" s="12">
        <f>SUM(F7:F8)</f>
        <v>708</v>
      </c>
      <c r="G6" s="12">
        <f>SUM(G7:G8)</f>
        <v>598</v>
      </c>
      <c r="H6" s="13">
        <v>29.8</v>
      </c>
      <c r="I6" s="13">
        <v>27.8</v>
      </c>
      <c r="J6" s="13">
        <v>42.4</v>
      </c>
      <c r="K6" s="14">
        <v>39.4</v>
      </c>
    </row>
    <row r="7" spans="1:11" ht="30" customHeight="1">
      <c r="A7" s="26" t="s">
        <v>16</v>
      </c>
      <c r="B7" s="27"/>
      <c r="C7" s="28"/>
      <c r="D7" s="16">
        <f>D9+D12+D13+D15+D16+D18+D19+D24+D28</f>
        <v>2998</v>
      </c>
      <c r="E7" s="16">
        <f>E9+E12+E13+E15+E16+E18+E19+E24+E28</f>
        <v>3098</v>
      </c>
      <c r="F7" s="16">
        <f>F9+F12+F13+F15+F16+F18+F19+F24+F28</f>
        <v>655</v>
      </c>
      <c r="G7" s="16">
        <f>G9+G12+G13+G15+G16+G18+G19+G24+G28</f>
        <v>555</v>
      </c>
      <c r="H7" s="13">
        <f>(H9*D9+H12*D12+H13*D13+H15*D15+H16*D16+H18*D18+H19*D19+H24*D24+H28*D28)/D7</f>
        <v>29.827484989993327</v>
      </c>
      <c r="I7" s="13">
        <f>(I9*E9+I12*E12+I13*E13+I15*E15+I16*E16+I18*E18+I19*E19+I24*E24+I28*E28)/E7</f>
        <v>27.853034215622976</v>
      </c>
      <c r="J7" s="13">
        <f>(J9*F9+J12*F12+J13*F13+J15*F15+J16*F16+J18*F18+J19*F19+J24*F24+J28*F28)/F7</f>
        <v>42.49206106870229</v>
      </c>
      <c r="K7" s="13">
        <f>(K9*G9+K12*G12+K13*G13+K15*G15+K16*G16+K18*G18+K19*G19+K24*G24+K28*G28)/G7</f>
        <v>39.6254054054054</v>
      </c>
    </row>
    <row r="8" spans="1:11" ht="30" customHeight="1">
      <c r="A8" s="26" t="s">
        <v>17</v>
      </c>
      <c r="B8" s="27"/>
      <c r="C8" s="28"/>
      <c r="D8" s="16">
        <f>SUM(D10+D20+D21+D22+D25+D26+D29+D30)</f>
        <v>418</v>
      </c>
      <c r="E8" s="16">
        <f>SUM(E10+E20+E21+E22+E25+E26+E29+E30)</f>
        <v>428</v>
      </c>
      <c r="F8" s="16">
        <f>SUM(F10+F20+F21+F22+F25+F26+F29+F30)</f>
        <v>53</v>
      </c>
      <c r="G8" s="16">
        <f>SUM(G10+G20+G21+G22+G25+G26+G29+G30)</f>
        <v>43</v>
      </c>
      <c r="H8" s="13">
        <f>(D10*H10+D20*H20+D21*H21+D22*H22+D25*H25+D26*H26+D29*H29+D30*H30)/D8</f>
        <v>29.46818181818182</v>
      </c>
      <c r="I8" s="13">
        <f>(E10*I10+E20*I20+E21*I21+E22*I22+E25*I25+E26*I26+E29*I29+E30*I30)/E8</f>
        <v>27.454906542056076</v>
      </c>
      <c r="J8" s="13">
        <f>(F10*J10+F20*J20+F21*J21+F22*J22+F25*J25+F26*J26+F29*J29+F30*J30)/F8</f>
        <v>41.69056603773585</v>
      </c>
      <c r="K8" s="13">
        <f>(G10*K10+G20*K20+G21*K21+G22*K22+G25*K25+G26*K26+G29*K29+G30*K30)/G8</f>
        <v>38.688372093023254</v>
      </c>
    </row>
    <row r="9" spans="1:11" ht="30" customHeight="1">
      <c r="A9" s="53" t="s">
        <v>42</v>
      </c>
      <c r="B9" s="36" t="s">
        <v>0</v>
      </c>
      <c r="C9" s="37"/>
      <c r="D9" s="3">
        <v>1217</v>
      </c>
      <c r="E9" s="3">
        <v>1254</v>
      </c>
      <c r="F9" s="3">
        <v>282</v>
      </c>
      <c r="G9" s="3">
        <v>245</v>
      </c>
      <c r="H9" s="1">
        <v>30</v>
      </c>
      <c r="I9" s="1">
        <v>28.2</v>
      </c>
      <c r="J9" s="1">
        <v>42.6</v>
      </c>
      <c r="K9" s="2">
        <v>39</v>
      </c>
    </row>
    <row r="10" spans="1:11" ht="30" customHeight="1">
      <c r="A10" s="49"/>
      <c r="B10" s="36" t="s">
        <v>1</v>
      </c>
      <c r="C10" s="40"/>
      <c r="D10" s="3">
        <v>75</v>
      </c>
      <c r="E10" s="3">
        <v>78</v>
      </c>
      <c r="F10" s="3">
        <v>13</v>
      </c>
      <c r="G10" s="3">
        <v>10</v>
      </c>
      <c r="H10" s="1">
        <v>29.4</v>
      </c>
      <c r="I10" s="1">
        <v>27.8</v>
      </c>
      <c r="J10" s="1">
        <v>43.1</v>
      </c>
      <c r="K10" s="2">
        <v>42.9</v>
      </c>
    </row>
    <row r="11" spans="1:11" ht="30" customHeight="1">
      <c r="A11" s="54"/>
      <c r="B11" s="38" t="s">
        <v>12</v>
      </c>
      <c r="C11" s="39"/>
      <c r="D11" s="12">
        <f>SUM(D9:D10)</f>
        <v>1292</v>
      </c>
      <c r="E11" s="12">
        <f>SUM(E9:E10)</f>
        <v>1332</v>
      </c>
      <c r="F11" s="12">
        <f>SUM(F9:F10)</f>
        <v>295</v>
      </c>
      <c r="G11" s="12">
        <f>SUM(G9:G10)</f>
        <v>255</v>
      </c>
      <c r="H11" s="13">
        <f>(H9*D9+H10*D10)/D11</f>
        <v>29.96517027863777</v>
      </c>
      <c r="I11" s="13">
        <f>(I9*E9+I10*E10)/E11</f>
        <v>28.176576576576576</v>
      </c>
      <c r="J11" s="13">
        <f>(J9*F9+J10*F10)/F11</f>
        <v>42.622033898305084</v>
      </c>
      <c r="K11" s="13">
        <f>(K9*G9+K10*G10)/G11</f>
        <v>39.15294117647059</v>
      </c>
    </row>
    <row r="12" spans="1:11" ht="30" customHeight="1">
      <c r="A12" s="17" t="s">
        <v>32</v>
      </c>
      <c r="B12" s="20" t="s">
        <v>33</v>
      </c>
      <c r="C12" s="21"/>
      <c r="D12" s="3">
        <v>117</v>
      </c>
      <c r="E12" s="3">
        <v>120</v>
      </c>
      <c r="F12" s="3">
        <v>26</v>
      </c>
      <c r="G12" s="3">
        <v>23</v>
      </c>
      <c r="H12" s="1">
        <v>31.1</v>
      </c>
      <c r="I12" s="1">
        <v>28.1</v>
      </c>
      <c r="J12" s="1">
        <v>50.2</v>
      </c>
      <c r="K12" s="2">
        <v>49.1</v>
      </c>
    </row>
    <row r="13" spans="1:11" ht="30" customHeight="1">
      <c r="A13" s="18"/>
      <c r="B13" s="20" t="s">
        <v>37</v>
      </c>
      <c r="C13" s="21"/>
      <c r="D13" s="3">
        <v>377</v>
      </c>
      <c r="E13" s="3">
        <v>376</v>
      </c>
      <c r="F13" s="3">
        <v>58</v>
      </c>
      <c r="G13" s="3">
        <v>59</v>
      </c>
      <c r="H13" s="1">
        <v>29.8</v>
      </c>
      <c r="I13" s="1">
        <v>27.5</v>
      </c>
      <c r="J13" s="1">
        <v>39.4</v>
      </c>
      <c r="K13" s="2">
        <v>38.5</v>
      </c>
    </row>
    <row r="14" spans="1:11" ht="30" customHeight="1">
      <c r="A14" s="19"/>
      <c r="B14" s="38" t="s">
        <v>22</v>
      </c>
      <c r="C14" s="39"/>
      <c r="D14" s="12">
        <f>SUM(D12:D13)</f>
        <v>494</v>
      </c>
      <c r="E14" s="12">
        <f>SUM(E12:E13)</f>
        <v>496</v>
      </c>
      <c r="F14" s="12">
        <f>SUM(F12:F13)</f>
        <v>84</v>
      </c>
      <c r="G14" s="12">
        <f>SUM(G12:G13)</f>
        <v>82</v>
      </c>
      <c r="H14" s="13">
        <f>(H12*D12+H13*D13)/D14</f>
        <v>30.10789473684211</v>
      </c>
      <c r="I14" s="13">
        <f>(I12*E12+I13*E13)/E14</f>
        <v>27.64516129032258</v>
      </c>
      <c r="J14" s="13">
        <f>(J12*F12+J13*F13)/F14</f>
        <v>42.74285714285714</v>
      </c>
      <c r="K14" s="13">
        <f>(K12*G12+K13*G13)/G14</f>
        <v>41.47317073170732</v>
      </c>
    </row>
    <row r="15" spans="1:11" ht="30" customHeight="1">
      <c r="A15" s="17" t="s">
        <v>41</v>
      </c>
      <c r="B15" s="36" t="s">
        <v>2</v>
      </c>
      <c r="C15" s="37"/>
      <c r="D15" s="3">
        <v>112</v>
      </c>
      <c r="E15" s="3">
        <v>113</v>
      </c>
      <c r="F15" s="3">
        <v>21</v>
      </c>
      <c r="G15" s="3">
        <v>20</v>
      </c>
      <c r="H15" s="1">
        <v>29</v>
      </c>
      <c r="I15" s="1">
        <v>27.4</v>
      </c>
      <c r="J15" s="1">
        <v>44.3</v>
      </c>
      <c r="K15" s="2">
        <v>41.6</v>
      </c>
    </row>
    <row r="16" spans="1:11" ht="30" customHeight="1">
      <c r="A16" s="51"/>
      <c r="B16" s="36" t="s">
        <v>3</v>
      </c>
      <c r="C16" s="37"/>
      <c r="D16" s="3">
        <v>93</v>
      </c>
      <c r="E16" s="3">
        <v>95</v>
      </c>
      <c r="F16" s="3">
        <v>18</v>
      </c>
      <c r="G16" s="3">
        <v>16</v>
      </c>
      <c r="H16" s="1">
        <v>30.1</v>
      </c>
      <c r="I16" s="1">
        <v>27.7</v>
      </c>
      <c r="J16" s="1">
        <v>45.4</v>
      </c>
      <c r="K16" s="2">
        <v>46.7</v>
      </c>
    </row>
    <row r="17" spans="1:11" ht="30" customHeight="1">
      <c r="A17" s="52"/>
      <c r="B17" s="38" t="s">
        <v>13</v>
      </c>
      <c r="C17" s="39"/>
      <c r="D17" s="12">
        <f>SUM(D15:D16)</f>
        <v>205</v>
      </c>
      <c r="E17" s="12">
        <f>SUM(E15:E16)</f>
        <v>208</v>
      </c>
      <c r="F17" s="12">
        <f>SUM(F15:F16)</f>
        <v>39</v>
      </c>
      <c r="G17" s="12">
        <f>SUM(G15:G16)</f>
        <v>36</v>
      </c>
      <c r="H17" s="13">
        <f>(H15*D15+H16*D16)/D17</f>
        <v>29.499024390243903</v>
      </c>
      <c r="I17" s="13">
        <f>(I15*E15+I16*E16)/E17</f>
        <v>27.53701923076923</v>
      </c>
      <c r="J17" s="13">
        <f>(J15*F15+J16*F16)/F17</f>
        <v>44.80769230769231</v>
      </c>
      <c r="K17" s="13">
        <f>(K15*G15+K16*G16)/G17</f>
        <v>43.86666666666667</v>
      </c>
    </row>
    <row r="18" spans="1:11" ht="30" customHeight="1">
      <c r="A18" s="11"/>
      <c r="B18" s="36" t="s">
        <v>4</v>
      </c>
      <c r="C18" s="37" t="s">
        <v>4</v>
      </c>
      <c r="D18" s="3">
        <v>308</v>
      </c>
      <c r="E18" s="3">
        <v>312</v>
      </c>
      <c r="F18" s="3">
        <v>46</v>
      </c>
      <c r="G18" s="3">
        <v>42</v>
      </c>
      <c r="H18" s="1">
        <v>29.8</v>
      </c>
      <c r="I18" s="1">
        <v>28.3</v>
      </c>
      <c r="J18" s="1">
        <v>39.5</v>
      </c>
      <c r="K18" s="2">
        <v>37.2</v>
      </c>
    </row>
    <row r="19" spans="1:11" ht="30" customHeight="1">
      <c r="A19" s="11"/>
      <c r="B19" s="36" t="s">
        <v>34</v>
      </c>
      <c r="C19" s="37" t="s">
        <v>4</v>
      </c>
      <c r="D19" s="3">
        <v>316</v>
      </c>
      <c r="E19" s="3">
        <v>333</v>
      </c>
      <c r="F19" s="3">
        <v>78</v>
      </c>
      <c r="G19" s="3">
        <v>61</v>
      </c>
      <c r="H19" s="1">
        <v>29.4</v>
      </c>
      <c r="I19" s="1">
        <v>27.5</v>
      </c>
      <c r="J19" s="1">
        <v>42</v>
      </c>
      <c r="K19" s="2">
        <v>36.9</v>
      </c>
    </row>
    <row r="20" spans="1:11" ht="30" customHeight="1">
      <c r="A20" s="47" t="s">
        <v>11</v>
      </c>
      <c r="B20" s="36" t="s">
        <v>5</v>
      </c>
      <c r="C20" s="40"/>
      <c r="D20" s="3">
        <v>8</v>
      </c>
      <c r="E20" s="3">
        <v>8</v>
      </c>
      <c r="F20" s="3">
        <v>2</v>
      </c>
      <c r="G20" s="3">
        <v>2</v>
      </c>
      <c r="H20" s="1">
        <v>26.4</v>
      </c>
      <c r="I20" s="1">
        <v>24.8</v>
      </c>
      <c r="J20" s="1">
        <v>37</v>
      </c>
      <c r="K20" s="2">
        <v>28.6</v>
      </c>
    </row>
    <row r="21" spans="1:11" ht="30" customHeight="1">
      <c r="A21" s="47"/>
      <c r="B21" s="36" t="s">
        <v>35</v>
      </c>
      <c r="C21" s="40"/>
      <c r="D21" s="3">
        <v>41</v>
      </c>
      <c r="E21" s="3">
        <v>40</v>
      </c>
      <c r="F21" s="3">
        <v>3</v>
      </c>
      <c r="G21" s="3">
        <v>4</v>
      </c>
      <c r="H21" s="1">
        <v>29.6</v>
      </c>
      <c r="I21" s="1">
        <v>27.6</v>
      </c>
      <c r="J21" s="1">
        <v>40.8</v>
      </c>
      <c r="K21" s="2">
        <v>36.6</v>
      </c>
    </row>
    <row r="22" spans="1:11" ht="30" customHeight="1">
      <c r="A22" s="47"/>
      <c r="B22" s="36" t="s">
        <v>6</v>
      </c>
      <c r="C22" s="40"/>
      <c r="D22" s="3">
        <v>83</v>
      </c>
      <c r="E22" s="3">
        <v>82</v>
      </c>
      <c r="F22" s="3">
        <v>9</v>
      </c>
      <c r="G22" s="3">
        <v>10</v>
      </c>
      <c r="H22" s="1">
        <v>29.3</v>
      </c>
      <c r="I22" s="1">
        <v>27.2</v>
      </c>
      <c r="J22" s="1">
        <v>39.6</v>
      </c>
      <c r="K22" s="2">
        <v>39.4</v>
      </c>
    </row>
    <row r="23" spans="1:11" ht="30" customHeight="1">
      <c r="A23" s="10"/>
      <c r="B23" s="38" t="s">
        <v>14</v>
      </c>
      <c r="C23" s="39"/>
      <c r="D23" s="12">
        <f>SUM(D18:D22)</f>
        <v>756</v>
      </c>
      <c r="E23" s="12">
        <f>SUM(E18:E22)</f>
        <v>775</v>
      </c>
      <c r="F23" s="12">
        <f>SUM(F18:F22)</f>
        <v>138</v>
      </c>
      <c r="G23" s="12">
        <f>SUM(G18:G22)</f>
        <v>119</v>
      </c>
      <c r="H23" s="13">
        <f>(D18*H18+D19*H19+D20*H20+D21*H21+D22*H22)/D23</f>
        <v>29.531084656084655</v>
      </c>
      <c r="I23" s="13">
        <f>(E18*I18+E19*I19+E20*I20+E21*I21+E22*I22)/E23</f>
        <v>27.767612903225807</v>
      </c>
      <c r="J23" s="13">
        <f>(F18*J18+F19*J19+F20*J20+F21*J21+F22*J22)/F23</f>
        <v>40.91159420289855</v>
      </c>
      <c r="K23" s="13">
        <f>(G18*K18+G19*K19+G20*K20+G21*K21+G22*K22)/G23</f>
        <v>37.06638655462184</v>
      </c>
    </row>
    <row r="24" spans="1:11" ht="30" customHeight="1">
      <c r="A24" s="9"/>
      <c r="B24" s="36" t="s">
        <v>7</v>
      </c>
      <c r="C24" s="37" t="s">
        <v>7</v>
      </c>
      <c r="D24" s="3">
        <v>334</v>
      </c>
      <c r="E24" s="3">
        <v>354</v>
      </c>
      <c r="F24" s="3">
        <v>97</v>
      </c>
      <c r="G24" s="3">
        <v>77</v>
      </c>
      <c r="H24" s="1">
        <v>29.5</v>
      </c>
      <c r="I24" s="1">
        <v>27.1</v>
      </c>
      <c r="J24" s="1">
        <v>43.5</v>
      </c>
      <c r="K24" s="2">
        <v>41.4</v>
      </c>
    </row>
    <row r="25" spans="1:11" ht="30" customHeight="1">
      <c r="A25" s="47" t="s">
        <v>39</v>
      </c>
      <c r="B25" s="36" t="s">
        <v>8</v>
      </c>
      <c r="C25" s="40"/>
      <c r="D25" s="3">
        <v>40</v>
      </c>
      <c r="E25" s="3">
        <v>46</v>
      </c>
      <c r="F25" s="3">
        <v>11</v>
      </c>
      <c r="G25" s="3">
        <v>5</v>
      </c>
      <c r="H25" s="1">
        <v>27.9</v>
      </c>
      <c r="I25" s="1">
        <v>26.9</v>
      </c>
      <c r="J25" s="1">
        <v>42.4</v>
      </c>
      <c r="K25" s="2">
        <v>41.9</v>
      </c>
    </row>
    <row r="26" spans="1:11" ht="30" customHeight="1">
      <c r="A26" s="47"/>
      <c r="B26" s="36" t="s">
        <v>36</v>
      </c>
      <c r="C26" s="40"/>
      <c r="D26" s="3">
        <v>74</v>
      </c>
      <c r="E26" s="3">
        <v>75</v>
      </c>
      <c r="F26" s="3">
        <v>7</v>
      </c>
      <c r="G26" s="3">
        <v>6</v>
      </c>
      <c r="H26" s="1">
        <v>30.6</v>
      </c>
      <c r="I26" s="1">
        <v>27.4</v>
      </c>
      <c r="J26" s="1">
        <v>43.4</v>
      </c>
      <c r="K26" s="2">
        <v>34.5</v>
      </c>
    </row>
    <row r="27" spans="1:11" ht="30" customHeight="1">
      <c r="A27" s="10"/>
      <c r="B27" s="38" t="s">
        <v>23</v>
      </c>
      <c r="C27" s="39"/>
      <c r="D27" s="12">
        <f>SUM(D24:D26)</f>
        <v>448</v>
      </c>
      <c r="E27" s="12">
        <f>SUM(E24:E26)</f>
        <v>475</v>
      </c>
      <c r="F27" s="12">
        <f>SUM(F24:F26)</f>
        <v>115</v>
      </c>
      <c r="G27" s="12">
        <f>SUM(G24:G26)</f>
        <v>88</v>
      </c>
      <c r="H27" s="13">
        <f>((H24*D24)+(H25*D25)+(H26*D26))/D27</f>
        <v>29.538839285714285</v>
      </c>
      <c r="I27" s="13">
        <f>((I24*E24)+(I25*E25)+(I26*E26))/E27</f>
        <v>27.128</v>
      </c>
      <c r="J27" s="13">
        <f>((J24*F24)+(J25*F25)+(J26*F26))/F27</f>
        <v>43.38869565217391</v>
      </c>
      <c r="K27" s="13">
        <f>((K24*G24)+(K25*G25)+(K26*G26))/G27</f>
        <v>40.95795454545454</v>
      </c>
    </row>
    <row r="28" spans="1:11" ht="30" customHeight="1">
      <c r="A28" s="48" t="s">
        <v>40</v>
      </c>
      <c r="B28" s="36" t="s">
        <v>9</v>
      </c>
      <c r="C28" s="37" t="s">
        <v>9</v>
      </c>
      <c r="D28" s="3">
        <v>124</v>
      </c>
      <c r="E28" s="3">
        <v>141</v>
      </c>
      <c r="F28" s="3">
        <v>29</v>
      </c>
      <c r="G28" s="3">
        <v>12</v>
      </c>
      <c r="H28" s="1">
        <v>29.6</v>
      </c>
      <c r="I28" s="1">
        <v>27.7</v>
      </c>
      <c r="J28" s="1">
        <v>40.3</v>
      </c>
      <c r="K28" s="2">
        <v>38</v>
      </c>
    </row>
    <row r="29" spans="1:11" ht="30" customHeight="1">
      <c r="A29" s="49"/>
      <c r="B29" s="36" t="s">
        <v>10</v>
      </c>
      <c r="C29" s="40"/>
      <c r="D29" s="3">
        <v>49</v>
      </c>
      <c r="E29" s="3">
        <v>49</v>
      </c>
      <c r="F29" s="3">
        <v>3</v>
      </c>
      <c r="G29" s="3">
        <v>3</v>
      </c>
      <c r="H29" s="1">
        <v>29.2</v>
      </c>
      <c r="I29" s="1">
        <v>27.9</v>
      </c>
      <c r="J29" s="1">
        <v>53.1</v>
      </c>
      <c r="K29" s="2">
        <v>38.1</v>
      </c>
    </row>
    <row r="30" spans="1:11" ht="30" customHeight="1">
      <c r="A30" s="49"/>
      <c r="B30" s="43" t="s">
        <v>38</v>
      </c>
      <c r="C30" s="44"/>
      <c r="D30" s="3">
        <v>48</v>
      </c>
      <c r="E30" s="3">
        <v>50</v>
      </c>
      <c r="F30" s="3">
        <v>5</v>
      </c>
      <c r="G30" s="3">
        <v>3</v>
      </c>
      <c r="H30" s="1">
        <v>30.1</v>
      </c>
      <c r="I30" s="1">
        <v>27.8</v>
      </c>
      <c r="J30" s="1">
        <v>33.4</v>
      </c>
      <c r="K30" s="2">
        <v>35.4</v>
      </c>
    </row>
    <row r="31" spans="1:11" ht="30" customHeight="1" thickBot="1">
      <c r="A31" s="50"/>
      <c r="B31" s="41" t="s">
        <v>24</v>
      </c>
      <c r="C31" s="42"/>
      <c r="D31" s="15">
        <f>SUM(D28:D30)</f>
        <v>221</v>
      </c>
      <c r="E31" s="15">
        <f>SUM(E28:E30)</f>
        <v>240</v>
      </c>
      <c r="F31" s="15">
        <f>SUM(F28:F30)</f>
        <v>37</v>
      </c>
      <c r="G31" s="15">
        <f>SUM(G28:G30)</f>
        <v>18</v>
      </c>
      <c r="H31" s="13">
        <f>((H28*D28)+(H29*D29)+(H30*D30))/D31</f>
        <v>29.619909502262445</v>
      </c>
      <c r="I31" s="13">
        <f>((I28*E28)+(I29*E29)+(I30*E30))/E31</f>
        <v>27.761666666666663</v>
      </c>
      <c r="J31" s="13">
        <f>((J28*F28)+(J29*F29)+(J30*F30))/F31</f>
        <v>40.405405405405396</v>
      </c>
      <c r="K31" s="13">
        <f>((K28*G28)+(K29*G29)+(K30*G30))/G31</f>
        <v>37.583333333333336</v>
      </c>
    </row>
    <row r="32" ht="15" customHeight="1"/>
  </sheetData>
  <mergeCells count="41">
    <mergeCell ref="A9:A11"/>
    <mergeCell ref="A15:A17"/>
    <mergeCell ref="A28:A31"/>
    <mergeCell ref="B29:C29"/>
    <mergeCell ref="B30:C30"/>
    <mergeCell ref="H3:K3"/>
    <mergeCell ref="H4:I4"/>
    <mergeCell ref="J4:K4"/>
    <mergeCell ref="A6:C6"/>
    <mergeCell ref="B18:C18"/>
    <mergeCell ref="B27:C27"/>
    <mergeCell ref="A25:A26"/>
    <mergeCell ref="A20:A22"/>
    <mergeCell ref="B31:C31"/>
    <mergeCell ref="B11:C11"/>
    <mergeCell ref="B14:C14"/>
    <mergeCell ref="B17:C17"/>
    <mergeCell ref="B15:C15"/>
    <mergeCell ref="B16:C16"/>
    <mergeCell ref="B20:C20"/>
    <mergeCell ref="B21:C21"/>
    <mergeCell ref="B22:C22"/>
    <mergeCell ref="B9:C9"/>
    <mergeCell ref="B28:C28"/>
    <mergeCell ref="B23:C23"/>
    <mergeCell ref="B24:C24"/>
    <mergeCell ref="B19:C19"/>
    <mergeCell ref="B13:C13"/>
    <mergeCell ref="B10:C10"/>
    <mergeCell ref="B26:C26"/>
    <mergeCell ref="B25:C25"/>
    <mergeCell ref="A12:A14"/>
    <mergeCell ref="B12:C12"/>
    <mergeCell ref="D3:G3"/>
    <mergeCell ref="D4:E4"/>
    <mergeCell ref="F4:G4"/>
    <mergeCell ref="A8:C8"/>
    <mergeCell ref="A3:C3"/>
    <mergeCell ref="A5:C5"/>
    <mergeCell ref="A7:C7"/>
    <mergeCell ref="A4:C4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2009-01-06T01:58:58Z</cp:lastPrinted>
  <dcterms:created xsi:type="dcterms:W3CDTF">2000-06-01T05:02:46Z</dcterms:created>
  <dcterms:modified xsi:type="dcterms:W3CDTF">2009-01-06T01:59:02Z</dcterms:modified>
  <cp:category/>
  <cp:version/>
  <cp:contentType/>
  <cp:contentStatus/>
</cp:coreProperties>
</file>