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<sst xmlns="http://schemas.openxmlformats.org/spreadsheetml/2006/main" count="173" uniqueCount="82">
  <si>
    <t>率</t>
  </si>
  <si>
    <t>（人口千対）</t>
  </si>
  <si>
    <t>乳児死亡数</t>
  </si>
  <si>
    <t>新生児死亡数</t>
  </si>
  <si>
    <t>自然増加</t>
  </si>
  <si>
    <t>（出産千対）</t>
  </si>
  <si>
    <t>妊娠満２２週以後の死産</t>
  </si>
  <si>
    <t>早期新生児死亡</t>
  </si>
  <si>
    <t>　第２表　人口動態総覧（都道府県別）</t>
  </si>
  <si>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</si>
  <si>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</si>
  <si>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</si>
  <si>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</si>
  <si>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</si>
  <si>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</si>
  <si>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</si>
  <si>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</si>
  <si>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</si>
  <si>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</si>
  <si>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</si>
  <si>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</si>
  <si>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</si>
  <si>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</si>
  <si>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</si>
  <si>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</si>
  <si>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</si>
  <si>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</si>
  <si>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</si>
  <si>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</si>
  <si>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</si>
  <si>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</si>
  <si>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</si>
  <si>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</si>
  <si>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</si>
  <si>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</si>
  <si>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</si>
  <si>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</si>
  <si>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</si>
  <si>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</si>
  <si>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</si>
  <si>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</si>
  <si>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</si>
  <si>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</si>
  <si>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</si>
  <si>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</si>
  <si>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</si>
  <si>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</si>
  <si>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</si>
  <si>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</si>
  <si>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</si>
  <si>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</si>
  <si>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</si>
  <si>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</si>
  <si>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</si>
  <si>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</si>
  <si>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</si>
  <si>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</si>
  <si>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</si>
  <si>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外国</t>
  </si>
  <si>
    <t>不詳</t>
  </si>
  <si>
    <t xml:space="preserve"> 　　　出　　　生</t>
  </si>
  <si>
    <t>死　　　亡</t>
  </si>
  <si>
    <t>（再　　　　　掲）</t>
  </si>
  <si>
    <t>　死　　　　　　産　　　　　　数　</t>
  </si>
  <si>
    <t>周　　産　　期　　死　　亡　　数</t>
  </si>
  <si>
    <t>婚　　　姻</t>
  </si>
  <si>
    <t>離　　　婚</t>
  </si>
  <si>
    <t>合計特殊出生率</t>
  </si>
  <si>
    <t>総　　　数</t>
  </si>
  <si>
    <t>自　　　然</t>
  </si>
  <si>
    <t>人　　　工</t>
  </si>
  <si>
    <t>総　　数</t>
  </si>
  <si>
    <t>実　　数</t>
  </si>
  <si>
    <t>実　数</t>
  </si>
  <si>
    <t xml:space="preserve"> </t>
  </si>
  <si>
    <t>人  口</t>
  </si>
  <si>
    <t>（出生千対）</t>
  </si>
  <si>
    <t xml:space="preserve">　 (千人）  </t>
  </si>
  <si>
    <t>　　　　 ・</t>
  </si>
  <si>
    <t>-</t>
  </si>
  <si>
    <t>（平成２1年）　</t>
  </si>
  <si>
    <t>１．人口は、平成２１年１０月１日現在推計人口（総務省統計局）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</si>
</sst>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0.0;&quot;△ &quot;0.0"/>
    <numFmt numFmtId="182" formatCode="0.00;&quot;△ &quot;0.00"/>
    <numFmt numFmtId="183" formatCode="0;&quot;△ &quot;0"/>
    <numFmt numFmtId="184" formatCode="#,##0.000;&quot;△ &quot;#,##0.000"/>
    <numFmt numFmtId="185" formatCode="#,##0.0000;&quot;△ &quot;#,##0.0000"/>
    <numFmt numFmtId="186" formatCode="#,##0.0_);[Red]\(#,##0.0\)"/>
    <numFmt numFmtId="187" formatCode="#,##0.00_);[Red]\(#,##0.00\)"/>
    <numFmt numFmtId="188" formatCode="0.00_ "/>
    <numFmt numFmtId="189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82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176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76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9" fontId="5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right"/>
    </xf>
    <xf numFmtId="189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3"/>
  <sheetViews>
    <sheetView tabSelected="1" zoomScaleSheetLayoutView="75" zoomScalePageLayoutView="0" workbookViewId="0" topLeftCell="A52">
      <selection activeCell="A77" sqref="A77"/>
    </sheetView>
  </sheetViews>
  <sheetFormatPr defaultColWidth="9.00390625" defaultRowHeight="13.5"/>
  <cols>
    <col min="1" max="1" width="8.125" style="2" customWidth="1"/>
    <col min="2" max="2" width="11.75390625" style="2" customWidth="1"/>
    <col min="3" max="3" width="10.25390625" style="2" customWidth="1"/>
    <col min="4" max="4" width="5.875" style="2" customWidth="1"/>
    <col min="5" max="5" width="10.25390625" style="2" customWidth="1"/>
    <col min="6" max="6" width="5.75390625" style="2" customWidth="1"/>
    <col min="7" max="7" width="9.00390625" style="2" customWidth="1"/>
    <col min="8" max="8" width="5.625" style="2" customWidth="1"/>
    <col min="9" max="9" width="8.75390625" style="2" customWidth="1"/>
    <col min="10" max="10" width="5.625" style="2" customWidth="1"/>
    <col min="11" max="11" width="9.625" style="2" customWidth="1"/>
    <col min="12" max="12" width="6.875" style="2" customWidth="1"/>
    <col min="13" max="13" width="9.625" style="2" customWidth="1"/>
    <col min="14" max="14" width="5.625" style="2" customWidth="1"/>
    <col min="15" max="15" width="8.625" style="2" customWidth="1"/>
    <col min="16" max="16" width="5.625" style="2" customWidth="1"/>
    <col min="17" max="17" width="8.625" style="2" customWidth="1"/>
    <col min="18" max="18" width="5.50390625" style="2" customWidth="1"/>
    <col min="19" max="19" width="6.625" style="2" customWidth="1"/>
    <col min="20" max="20" width="5.625" style="2" customWidth="1"/>
    <col min="21" max="21" width="6.625" style="2" customWidth="1"/>
    <col min="22" max="22" width="5.625" style="2" customWidth="1"/>
    <col min="23" max="23" width="6.625" style="2" customWidth="1"/>
    <col min="24" max="24" width="5.625" style="2" customWidth="1"/>
    <col min="25" max="25" width="8.625" style="2" customWidth="1"/>
    <col min="26" max="26" width="6.25390625" style="2" customWidth="1"/>
    <col min="27" max="27" width="8.75390625" style="2" customWidth="1"/>
    <col min="28" max="28" width="6.25390625" style="2" customWidth="1"/>
    <col min="29" max="29" width="8.125" style="2" customWidth="1"/>
    <col min="30" max="16384" width="9.00390625" style="2" customWidth="1"/>
  </cols>
  <sheetData>
    <row r="1" spans="1:30" ht="18.75">
      <c r="A1" s="1" t="s">
        <v>8</v>
      </c>
      <c r="B1" s="1"/>
      <c r="S1" s="3"/>
      <c r="AD1" s="4" t="s">
        <v>80</v>
      </c>
    </row>
    <row r="2" spans="1:30" ht="19.5" thickBot="1">
      <c r="A2" s="1"/>
      <c r="B2" s="1"/>
      <c r="S2" s="3"/>
      <c r="AD2" s="4"/>
    </row>
    <row r="3" spans="1:30" ht="15.75" customHeight="1">
      <c r="A3" s="75" t="s">
        <v>9</v>
      </c>
      <c r="B3" s="69" t="s">
        <v>75</v>
      </c>
      <c r="C3" s="77" t="s">
        <v>60</v>
      </c>
      <c r="D3" s="78"/>
      <c r="E3" s="65" t="s">
        <v>61</v>
      </c>
      <c r="F3" s="66"/>
      <c r="G3" s="53" t="s">
        <v>62</v>
      </c>
      <c r="H3" s="54"/>
      <c r="I3" s="54"/>
      <c r="J3" s="55"/>
      <c r="K3" s="65" t="s">
        <v>4</v>
      </c>
      <c r="L3" s="66"/>
      <c r="M3" s="53" t="s">
        <v>63</v>
      </c>
      <c r="N3" s="54"/>
      <c r="O3" s="54"/>
      <c r="P3" s="54"/>
      <c r="Q3" s="54"/>
      <c r="R3" s="55"/>
      <c r="S3" s="53" t="s">
        <v>64</v>
      </c>
      <c r="T3" s="54"/>
      <c r="U3" s="54"/>
      <c r="V3" s="54"/>
      <c r="W3" s="54"/>
      <c r="X3" s="55"/>
      <c r="Y3" s="65" t="s">
        <v>65</v>
      </c>
      <c r="Z3" s="66"/>
      <c r="AA3" s="65" t="s">
        <v>66</v>
      </c>
      <c r="AB3" s="66"/>
      <c r="AC3" s="62" t="s">
        <v>67</v>
      </c>
      <c r="AD3" s="73" t="s">
        <v>9</v>
      </c>
    </row>
    <row r="4" spans="1:30" ht="15.75" customHeight="1">
      <c r="A4" s="76"/>
      <c r="B4" s="70"/>
      <c r="C4" s="79"/>
      <c r="D4" s="80"/>
      <c r="E4" s="67"/>
      <c r="F4" s="68"/>
      <c r="G4" s="60" t="s">
        <v>2</v>
      </c>
      <c r="H4" s="61"/>
      <c r="I4" s="60" t="s">
        <v>3</v>
      </c>
      <c r="J4" s="61"/>
      <c r="K4" s="67"/>
      <c r="L4" s="68"/>
      <c r="M4" s="60" t="s">
        <v>68</v>
      </c>
      <c r="N4" s="61"/>
      <c r="O4" s="60" t="s">
        <v>69</v>
      </c>
      <c r="P4" s="61"/>
      <c r="Q4" s="60" t="s">
        <v>70</v>
      </c>
      <c r="R4" s="61"/>
      <c r="S4" s="60" t="s">
        <v>71</v>
      </c>
      <c r="T4" s="61"/>
      <c r="U4" s="72" t="s">
        <v>6</v>
      </c>
      <c r="V4" s="72"/>
      <c r="W4" s="56" t="s">
        <v>7</v>
      </c>
      <c r="X4" s="57"/>
      <c r="Y4" s="67"/>
      <c r="Z4" s="68"/>
      <c r="AA4" s="67"/>
      <c r="AB4" s="68"/>
      <c r="AC4" s="63"/>
      <c r="AD4" s="74"/>
    </row>
    <row r="5" spans="1:30" ht="15.75" customHeight="1">
      <c r="A5" s="76"/>
      <c r="B5" s="70" t="s">
        <v>77</v>
      </c>
      <c r="C5" s="58" t="s">
        <v>72</v>
      </c>
      <c r="D5" s="5" t="s">
        <v>0</v>
      </c>
      <c r="E5" s="58" t="s">
        <v>72</v>
      </c>
      <c r="F5" s="5" t="s">
        <v>0</v>
      </c>
      <c r="G5" s="58" t="s">
        <v>72</v>
      </c>
      <c r="H5" s="5" t="s">
        <v>0</v>
      </c>
      <c r="I5" s="58" t="s">
        <v>72</v>
      </c>
      <c r="J5" s="5" t="s">
        <v>0</v>
      </c>
      <c r="K5" s="58" t="s">
        <v>72</v>
      </c>
      <c r="L5" s="5" t="s">
        <v>0</v>
      </c>
      <c r="M5" s="58" t="s">
        <v>72</v>
      </c>
      <c r="N5" s="5" t="s">
        <v>0</v>
      </c>
      <c r="O5" s="58" t="s">
        <v>72</v>
      </c>
      <c r="P5" s="5" t="s">
        <v>0</v>
      </c>
      <c r="Q5" s="58" t="s">
        <v>72</v>
      </c>
      <c r="R5" s="5" t="s">
        <v>0</v>
      </c>
      <c r="S5" s="58" t="s">
        <v>73</v>
      </c>
      <c r="T5" s="5" t="s">
        <v>0</v>
      </c>
      <c r="U5" s="58" t="s">
        <v>73</v>
      </c>
      <c r="V5" s="5" t="s">
        <v>0</v>
      </c>
      <c r="W5" s="58" t="s">
        <v>73</v>
      </c>
      <c r="X5" s="5" t="s">
        <v>0</v>
      </c>
      <c r="Y5" s="58" t="s">
        <v>72</v>
      </c>
      <c r="Z5" s="5" t="s">
        <v>0</v>
      </c>
      <c r="AA5" s="58" t="s">
        <v>72</v>
      </c>
      <c r="AB5" s="5" t="s">
        <v>0</v>
      </c>
      <c r="AC5" s="63"/>
      <c r="AD5" s="74"/>
    </row>
    <row r="6" spans="1:30" ht="15.75" customHeight="1">
      <c r="A6" s="76"/>
      <c r="B6" s="71"/>
      <c r="C6" s="59"/>
      <c r="D6" s="6" t="s">
        <v>1</v>
      </c>
      <c r="E6" s="59"/>
      <c r="F6" s="6" t="s">
        <v>1</v>
      </c>
      <c r="G6" s="59"/>
      <c r="H6" s="6" t="s">
        <v>76</v>
      </c>
      <c r="I6" s="59"/>
      <c r="J6" s="6" t="s">
        <v>76</v>
      </c>
      <c r="K6" s="59"/>
      <c r="L6" s="6" t="s">
        <v>1</v>
      </c>
      <c r="M6" s="59"/>
      <c r="N6" s="6" t="s">
        <v>5</v>
      </c>
      <c r="O6" s="59"/>
      <c r="P6" s="6" t="s">
        <v>5</v>
      </c>
      <c r="Q6" s="59"/>
      <c r="R6" s="6" t="s">
        <v>5</v>
      </c>
      <c r="S6" s="59"/>
      <c r="T6" s="6" t="s">
        <v>5</v>
      </c>
      <c r="U6" s="59"/>
      <c r="V6" s="6" t="s">
        <v>5</v>
      </c>
      <c r="W6" s="59"/>
      <c r="X6" s="6" t="s">
        <v>76</v>
      </c>
      <c r="Y6" s="59"/>
      <c r="Z6" s="6" t="s">
        <v>1</v>
      </c>
      <c r="AA6" s="59"/>
      <c r="AB6" s="6" t="s">
        <v>1</v>
      </c>
      <c r="AC6" s="64"/>
      <c r="AD6" s="74"/>
    </row>
    <row r="7" spans="1:32" ht="15.75" customHeight="1">
      <c r="A7" s="7" t="s">
        <v>10</v>
      </c>
      <c r="B7" s="38">
        <v>125820</v>
      </c>
      <c r="C7" s="39">
        <v>1070035</v>
      </c>
      <c r="D7" s="9">
        <f>C7/$B7</f>
        <v>8.50449054204419</v>
      </c>
      <c r="E7" s="38">
        <v>1141865</v>
      </c>
      <c r="F7" s="9">
        <f>E7/$B7</f>
        <v>9.075385471308218</v>
      </c>
      <c r="G7" s="38">
        <v>2556</v>
      </c>
      <c r="H7" s="9">
        <f>G7/$C7*1000</f>
        <v>2.3887069114561674</v>
      </c>
      <c r="I7" s="38">
        <v>1254</v>
      </c>
      <c r="J7" s="9">
        <f>I7/$C7*1000</f>
        <v>1.171924282850561</v>
      </c>
      <c r="K7" s="8">
        <f>C7-E7</f>
        <v>-71830</v>
      </c>
      <c r="L7" s="9">
        <f>K7/$B7</f>
        <v>-0.570894929264028</v>
      </c>
      <c r="M7" s="38">
        <v>27005</v>
      </c>
      <c r="N7" s="9">
        <f>M7/($M7+$C7)*1000</f>
        <v>24.616240064172683</v>
      </c>
      <c r="O7" s="38">
        <v>12214</v>
      </c>
      <c r="P7" s="9">
        <f>O7/($M7+$C7)*1000</f>
        <v>11.133595857945014</v>
      </c>
      <c r="Q7" s="38">
        <v>14791</v>
      </c>
      <c r="R7" s="9">
        <f>Q7/($M7+$C7)*1000</f>
        <v>13.482644206227667</v>
      </c>
      <c r="S7" s="38">
        <v>4519</v>
      </c>
      <c r="T7" s="9">
        <f>S7/($U7+$C7)*1000</f>
        <v>4.20888905446688</v>
      </c>
      <c r="U7" s="38">
        <v>3645</v>
      </c>
      <c r="V7" s="9">
        <f>U7/($U7+$C7)*1000</f>
        <v>3.3948662543774684</v>
      </c>
      <c r="W7" s="40">
        <v>874</v>
      </c>
      <c r="X7" s="10">
        <f>+W7/C7*1000</f>
        <v>0.8167957122897849</v>
      </c>
      <c r="Y7" s="38">
        <v>707734</v>
      </c>
      <c r="Z7" s="9">
        <f>Y7/$B7</f>
        <v>5.624972182482912</v>
      </c>
      <c r="AA7" s="38">
        <v>253353</v>
      </c>
      <c r="AB7" s="35">
        <f>AA7/$B7</f>
        <v>2.0136146876490226</v>
      </c>
      <c r="AC7" s="40">
        <v>1.37</v>
      </c>
      <c r="AD7" s="13" t="s">
        <v>10</v>
      </c>
      <c r="AE7" s="14"/>
      <c r="AF7" s="14"/>
    </row>
    <row r="8" spans="1:32" ht="15.75" customHeight="1">
      <c r="A8" s="7"/>
      <c r="B8" s="41"/>
      <c r="C8" s="39"/>
      <c r="D8" s="9"/>
      <c r="E8" s="41"/>
      <c r="F8" s="9"/>
      <c r="G8" s="41"/>
      <c r="H8" s="9"/>
      <c r="I8" s="41"/>
      <c r="J8" s="9"/>
      <c r="K8" s="8"/>
      <c r="L8" s="9"/>
      <c r="M8" s="41"/>
      <c r="N8" s="9"/>
      <c r="O8" s="41"/>
      <c r="P8" s="9"/>
      <c r="Q8" s="41"/>
      <c r="R8" s="9"/>
      <c r="S8" s="41"/>
      <c r="T8" s="9"/>
      <c r="U8" s="41"/>
      <c r="V8" s="9"/>
      <c r="W8" s="40"/>
      <c r="X8" s="10"/>
      <c r="Y8" s="41"/>
      <c r="Z8" s="9"/>
      <c r="AA8" s="41"/>
      <c r="AB8" s="35"/>
      <c r="AC8" s="40"/>
      <c r="AD8" s="13"/>
      <c r="AE8" s="14"/>
      <c r="AF8" s="14"/>
    </row>
    <row r="9" spans="1:32" ht="15.75" customHeight="1">
      <c r="A9" s="7" t="s">
        <v>11</v>
      </c>
      <c r="B9" s="41">
        <v>5489</v>
      </c>
      <c r="C9" s="39">
        <v>40165</v>
      </c>
      <c r="D9" s="9">
        <f>C9/$B9</f>
        <v>7.317361996720714</v>
      </c>
      <c r="E9" s="41">
        <v>53221</v>
      </c>
      <c r="F9" s="9">
        <f>E9/$B9</f>
        <v>9.695937329203863</v>
      </c>
      <c r="G9" s="41">
        <v>89</v>
      </c>
      <c r="H9" s="9">
        <f aca="true" t="shared" si="0" ref="H9:J64">+G9/$C9*1000</f>
        <v>2.2158595792356532</v>
      </c>
      <c r="I9" s="41">
        <v>40</v>
      </c>
      <c r="J9" s="9">
        <f t="shared" si="0"/>
        <v>0.9958919457238891</v>
      </c>
      <c r="K9" s="8">
        <f>C9-E9</f>
        <v>-13056</v>
      </c>
      <c r="L9" s="9">
        <f>K9/$B9</f>
        <v>-2.3785753324831482</v>
      </c>
      <c r="M9" s="41">
        <v>1361</v>
      </c>
      <c r="N9" s="9">
        <f aca="true" t="shared" si="1" ref="N9:P64">M9/($M9+$C9)*1000</f>
        <v>32.774647208977505</v>
      </c>
      <c r="O9" s="41">
        <v>569</v>
      </c>
      <c r="P9" s="9">
        <f t="shared" si="1"/>
        <v>13.702258825795887</v>
      </c>
      <c r="Q9" s="41">
        <v>792</v>
      </c>
      <c r="R9" s="9">
        <f>Q9/($M9+$C9)*1000</f>
        <v>19.07238838318162</v>
      </c>
      <c r="S9" s="41">
        <v>178</v>
      </c>
      <c r="T9" s="9">
        <f aca="true" t="shared" si="2" ref="T9:V64">S9/($U9+$C9)*1000</f>
        <v>4.415558642587816</v>
      </c>
      <c r="U9" s="41">
        <v>147</v>
      </c>
      <c r="V9" s="9">
        <f t="shared" si="2"/>
        <v>3.6465568565191506</v>
      </c>
      <c r="W9" s="40">
        <v>31</v>
      </c>
      <c r="X9" s="10">
        <f aca="true" t="shared" si="3" ref="X9:X64">+W9/C9*1000</f>
        <v>0.7718162579360139</v>
      </c>
      <c r="Y9" s="41">
        <v>28271</v>
      </c>
      <c r="Z9" s="9">
        <f>Y9/$B9</f>
        <v>5.150482783749317</v>
      </c>
      <c r="AA9" s="41">
        <v>12294</v>
      </c>
      <c r="AB9" s="35">
        <f>AA9/$B9</f>
        <v>2.2397522317361998</v>
      </c>
      <c r="AC9" s="40">
        <v>1.19</v>
      </c>
      <c r="AD9" s="13" t="s">
        <v>11</v>
      </c>
      <c r="AE9" s="14"/>
      <c r="AF9" s="14"/>
    </row>
    <row r="10" spans="1:32" ht="15.75" customHeight="1">
      <c r="A10" s="7" t="s">
        <v>12</v>
      </c>
      <c r="B10" s="41">
        <v>1375</v>
      </c>
      <c r="C10" s="39">
        <v>9523</v>
      </c>
      <c r="D10" s="9">
        <f aca="true" t="shared" si="4" ref="D10:F13">C10/$B10</f>
        <v>6.925818181818181</v>
      </c>
      <c r="E10" s="41">
        <v>15387</v>
      </c>
      <c r="F10" s="9">
        <f t="shared" si="4"/>
        <v>11.190545454545454</v>
      </c>
      <c r="G10" s="41">
        <v>33</v>
      </c>
      <c r="H10" s="9">
        <f t="shared" si="0"/>
        <v>3.465294550036753</v>
      </c>
      <c r="I10" s="41">
        <v>17</v>
      </c>
      <c r="J10" s="9">
        <f t="shared" si="0"/>
        <v>1.7851517378977213</v>
      </c>
      <c r="K10" s="8">
        <f>C10-E10</f>
        <v>-5864</v>
      </c>
      <c r="L10" s="9">
        <f>K10/$B10</f>
        <v>-4.2647272727272725</v>
      </c>
      <c r="M10" s="41">
        <v>290</v>
      </c>
      <c r="N10" s="9">
        <f t="shared" si="1"/>
        <v>29.552634260674616</v>
      </c>
      <c r="O10" s="41">
        <v>139</v>
      </c>
      <c r="P10" s="9">
        <f t="shared" si="1"/>
        <v>14.164883318047487</v>
      </c>
      <c r="Q10" s="41">
        <v>151</v>
      </c>
      <c r="R10" s="9">
        <f>Q10/($M10+$C10)*1000</f>
        <v>15.387750942627127</v>
      </c>
      <c r="S10" s="41">
        <v>46</v>
      </c>
      <c r="T10" s="9">
        <f t="shared" si="2"/>
        <v>4.814233385661957</v>
      </c>
      <c r="U10" s="41">
        <v>32</v>
      </c>
      <c r="V10" s="9">
        <f t="shared" si="2"/>
        <v>3.349031920460492</v>
      </c>
      <c r="W10" s="40">
        <v>14</v>
      </c>
      <c r="X10" s="10">
        <f t="shared" si="3"/>
        <v>1.4701249606216529</v>
      </c>
      <c r="Y10" s="41">
        <v>6067</v>
      </c>
      <c r="Z10" s="9">
        <f>Y10/$B10</f>
        <v>4.4123636363636365</v>
      </c>
      <c r="AA10" s="41">
        <v>2768</v>
      </c>
      <c r="AB10" s="35">
        <f>AA10/$B10</f>
        <v>2.0130909090909093</v>
      </c>
      <c r="AC10" s="40">
        <v>1.26</v>
      </c>
      <c r="AD10" s="13" t="s">
        <v>12</v>
      </c>
      <c r="AE10" s="14"/>
      <c r="AF10" s="14"/>
    </row>
    <row r="11" spans="1:32" ht="15.75" customHeight="1">
      <c r="A11" s="7" t="s">
        <v>13</v>
      </c>
      <c r="B11" s="41">
        <v>1335</v>
      </c>
      <c r="C11" s="39">
        <v>9904</v>
      </c>
      <c r="D11" s="9">
        <f t="shared" si="4"/>
        <v>7.4187265917603</v>
      </c>
      <c r="E11" s="41">
        <v>15410</v>
      </c>
      <c r="F11" s="9">
        <f t="shared" si="4"/>
        <v>11.543071161048688</v>
      </c>
      <c r="G11" s="41">
        <v>35</v>
      </c>
      <c r="H11" s="9">
        <f t="shared" si="0"/>
        <v>3.5339256865912763</v>
      </c>
      <c r="I11" s="41">
        <v>19</v>
      </c>
      <c r="J11" s="9">
        <f t="shared" si="0"/>
        <v>1.918416801292407</v>
      </c>
      <c r="K11" s="8">
        <f>C11-E11</f>
        <v>-5506</v>
      </c>
      <c r="L11" s="9">
        <f>K11/$B11</f>
        <v>-4.1243445692883896</v>
      </c>
      <c r="M11" s="41">
        <v>265</v>
      </c>
      <c r="N11" s="9">
        <f t="shared" si="1"/>
        <v>26.05959288032255</v>
      </c>
      <c r="O11" s="41">
        <v>124</v>
      </c>
      <c r="P11" s="9">
        <f t="shared" si="1"/>
        <v>12.193922706264138</v>
      </c>
      <c r="Q11" s="41">
        <v>141</v>
      </c>
      <c r="R11" s="9">
        <f>Q11/($M11+$C11)*1000</f>
        <v>13.865670174058414</v>
      </c>
      <c r="S11" s="41">
        <v>54</v>
      </c>
      <c r="T11" s="9">
        <f t="shared" si="2"/>
        <v>5.431502715751358</v>
      </c>
      <c r="U11" s="41">
        <v>38</v>
      </c>
      <c r="V11" s="9">
        <f t="shared" si="2"/>
        <v>3.8221685777509555</v>
      </c>
      <c r="W11" s="40">
        <v>16</v>
      </c>
      <c r="X11" s="10">
        <f t="shared" si="3"/>
        <v>1.6155088852988693</v>
      </c>
      <c r="Y11" s="41">
        <v>5900</v>
      </c>
      <c r="Z11" s="9">
        <f>Y11/$B11</f>
        <v>4.419475655430712</v>
      </c>
      <c r="AA11" s="41">
        <v>2429</v>
      </c>
      <c r="AB11" s="35">
        <f>AA11/$B11</f>
        <v>1.8194756554307117</v>
      </c>
      <c r="AC11" s="40">
        <v>1.37</v>
      </c>
      <c r="AD11" s="13" t="s">
        <v>13</v>
      </c>
      <c r="AE11" s="14"/>
      <c r="AF11" s="14"/>
    </row>
    <row r="12" spans="1:32" ht="15.75" customHeight="1">
      <c r="A12" s="7" t="s">
        <v>14</v>
      </c>
      <c r="B12" s="41">
        <v>2324</v>
      </c>
      <c r="C12" s="39">
        <v>18988</v>
      </c>
      <c r="D12" s="9">
        <f t="shared" si="4"/>
        <v>8.17039586919105</v>
      </c>
      <c r="E12" s="41">
        <v>20808</v>
      </c>
      <c r="F12" s="9">
        <f t="shared" si="4"/>
        <v>8.953528399311532</v>
      </c>
      <c r="G12" s="41">
        <v>38</v>
      </c>
      <c r="H12" s="9">
        <f t="shared" si="0"/>
        <v>2.0012639561828522</v>
      </c>
      <c r="I12" s="41">
        <v>20</v>
      </c>
      <c r="J12" s="9">
        <f t="shared" si="0"/>
        <v>1.0532968190436063</v>
      </c>
      <c r="K12" s="8">
        <f>C12-E12</f>
        <v>-1820</v>
      </c>
      <c r="L12" s="9">
        <f>K12/$B12</f>
        <v>-0.7831325301204819</v>
      </c>
      <c r="M12" s="41">
        <v>529</v>
      </c>
      <c r="N12" s="9">
        <f t="shared" si="1"/>
        <v>27.10457549828355</v>
      </c>
      <c r="O12" s="41">
        <v>218</v>
      </c>
      <c r="P12" s="9">
        <f t="shared" si="1"/>
        <v>11.169749449198134</v>
      </c>
      <c r="Q12" s="41">
        <v>311</v>
      </c>
      <c r="R12" s="9">
        <f>Q12/($M12+$C12)*1000</f>
        <v>15.934826049085412</v>
      </c>
      <c r="S12" s="41">
        <v>74</v>
      </c>
      <c r="T12" s="9">
        <f t="shared" si="2"/>
        <v>3.884922301553969</v>
      </c>
      <c r="U12" s="41">
        <v>60</v>
      </c>
      <c r="V12" s="9">
        <f t="shared" si="2"/>
        <v>3.149937001259975</v>
      </c>
      <c r="W12" s="40">
        <v>14</v>
      </c>
      <c r="X12" s="10">
        <f t="shared" si="3"/>
        <v>0.7373077733305244</v>
      </c>
      <c r="Y12" s="41">
        <v>12217</v>
      </c>
      <c r="Z12" s="9">
        <f>Y12/$B12</f>
        <v>5.256884681583477</v>
      </c>
      <c r="AA12" s="41">
        <v>4522</v>
      </c>
      <c r="AB12" s="35">
        <f>AA12/$B12</f>
        <v>1.9457831325301205</v>
      </c>
      <c r="AC12" s="40">
        <v>1.25</v>
      </c>
      <c r="AD12" s="13" t="s">
        <v>14</v>
      </c>
      <c r="AE12" s="14"/>
      <c r="AF12" s="14"/>
    </row>
    <row r="13" spans="1:32" ht="15.75" customHeight="1">
      <c r="A13" s="7" t="s">
        <v>15</v>
      </c>
      <c r="B13" s="41">
        <v>1093</v>
      </c>
      <c r="C13" s="39">
        <v>7013</v>
      </c>
      <c r="D13" s="9">
        <f t="shared" si="4"/>
        <v>6.416285452881977</v>
      </c>
      <c r="E13" s="41">
        <v>13866</v>
      </c>
      <c r="F13" s="9">
        <f t="shared" si="4"/>
        <v>12.686184812442818</v>
      </c>
      <c r="G13" s="41">
        <v>17</v>
      </c>
      <c r="H13" s="9">
        <f t="shared" si="0"/>
        <v>2.424069585056324</v>
      </c>
      <c r="I13" s="41">
        <v>5</v>
      </c>
      <c r="J13" s="9">
        <f t="shared" si="0"/>
        <v>0.7129616426636247</v>
      </c>
      <c r="K13" s="8">
        <f>C13-E13</f>
        <v>-6853</v>
      </c>
      <c r="L13" s="9">
        <f>K13/$B13</f>
        <v>-6.269899359560842</v>
      </c>
      <c r="M13" s="41">
        <v>190</v>
      </c>
      <c r="N13" s="9">
        <f t="shared" si="1"/>
        <v>26.377898098014715</v>
      </c>
      <c r="O13" s="41">
        <v>85</v>
      </c>
      <c r="P13" s="9">
        <f t="shared" si="1"/>
        <v>11.800638622796056</v>
      </c>
      <c r="Q13" s="41">
        <v>105</v>
      </c>
      <c r="R13" s="9">
        <f>Q13/($M13+$C13)*1000</f>
        <v>14.577259475218659</v>
      </c>
      <c r="S13" s="41">
        <v>33</v>
      </c>
      <c r="T13" s="9">
        <f t="shared" si="2"/>
        <v>4.6861687020732745</v>
      </c>
      <c r="U13" s="41">
        <v>29</v>
      </c>
      <c r="V13" s="9">
        <f t="shared" si="2"/>
        <v>4.11814825333712</v>
      </c>
      <c r="W13" s="40">
        <v>4</v>
      </c>
      <c r="X13" s="10">
        <f t="shared" si="3"/>
        <v>0.5703693141308998</v>
      </c>
      <c r="Y13" s="41">
        <v>4364</v>
      </c>
      <c r="Z13" s="9">
        <f>Y13/$B13</f>
        <v>3.9926806953339433</v>
      </c>
      <c r="AA13" s="41">
        <v>1708</v>
      </c>
      <c r="AB13" s="35">
        <f>AA13/$B13</f>
        <v>1.5626715462031107</v>
      </c>
      <c r="AC13" s="40">
        <v>1.29</v>
      </c>
      <c r="AD13" s="13" t="s">
        <v>15</v>
      </c>
      <c r="AE13" s="14"/>
      <c r="AF13" s="14"/>
    </row>
    <row r="14" spans="1:32" ht="15.75" customHeight="1">
      <c r="A14" s="7"/>
      <c r="B14" s="41"/>
      <c r="C14" s="39"/>
      <c r="D14" s="9"/>
      <c r="E14" s="41"/>
      <c r="F14" s="9"/>
      <c r="G14" s="41"/>
      <c r="H14" s="9"/>
      <c r="I14" s="41"/>
      <c r="J14" s="9"/>
      <c r="K14" s="8"/>
      <c r="L14" s="9"/>
      <c r="M14" s="41"/>
      <c r="N14" s="9"/>
      <c r="O14" s="41"/>
      <c r="P14" s="9"/>
      <c r="Q14" s="41"/>
      <c r="R14" s="9"/>
      <c r="S14" s="41"/>
      <c r="T14" s="9"/>
      <c r="U14" s="41"/>
      <c r="V14" s="9"/>
      <c r="W14" s="40"/>
      <c r="X14" s="10"/>
      <c r="Y14" s="41"/>
      <c r="Z14" s="9"/>
      <c r="AA14" s="41"/>
      <c r="AB14" s="35"/>
      <c r="AC14" s="40"/>
      <c r="AD14" s="13"/>
      <c r="AE14" s="14"/>
      <c r="AF14" s="14"/>
    </row>
    <row r="15" spans="1:32" ht="15.75" customHeight="1">
      <c r="A15" s="7" t="s">
        <v>16</v>
      </c>
      <c r="B15" s="41">
        <v>1173</v>
      </c>
      <c r="C15" s="39">
        <v>8715</v>
      </c>
      <c r="D15" s="9">
        <f aca="true" t="shared" si="5" ref="D15:F19">C15/$B15</f>
        <v>7.429667519181586</v>
      </c>
      <c r="E15" s="41">
        <v>13729</v>
      </c>
      <c r="F15" s="9">
        <f t="shared" si="5"/>
        <v>11.704177323103155</v>
      </c>
      <c r="G15" s="41">
        <v>27</v>
      </c>
      <c r="H15" s="9">
        <f t="shared" si="0"/>
        <v>3.098106712564544</v>
      </c>
      <c r="I15" s="41">
        <v>13</v>
      </c>
      <c r="J15" s="9">
        <f t="shared" si="0"/>
        <v>1.491681009753299</v>
      </c>
      <c r="K15" s="8">
        <f>C15-E15</f>
        <v>-5014</v>
      </c>
      <c r="L15" s="9">
        <f>K15/$B15</f>
        <v>-4.2745098039215685</v>
      </c>
      <c r="M15" s="41">
        <v>247</v>
      </c>
      <c r="N15" s="9">
        <f t="shared" si="1"/>
        <v>27.560812318678867</v>
      </c>
      <c r="O15" s="41">
        <v>104</v>
      </c>
      <c r="P15" s="9">
        <f t="shared" si="1"/>
        <v>11.604552555233207</v>
      </c>
      <c r="Q15" s="41">
        <v>143</v>
      </c>
      <c r="R15" s="9">
        <f>Q15/($M15+$C15)*1000</f>
        <v>15.956259763445658</v>
      </c>
      <c r="S15" s="41">
        <v>37</v>
      </c>
      <c r="T15" s="9">
        <f t="shared" si="2"/>
        <v>4.232441088995653</v>
      </c>
      <c r="U15" s="41">
        <v>27</v>
      </c>
      <c r="V15" s="9">
        <f t="shared" si="2"/>
        <v>3.088538091969801</v>
      </c>
      <c r="W15" s="40">
        <v>10</v>
      </c>
      <c r="X15" s="10">
        <f t="shared" si="3"/>
        <v>1.1474469305794606</v>
      </c>
      <c r="Y15" s="41">
        <v>5258</v>
      </c>
      <c r="Z15" s="9">
        <f>Y15/$B15</f>
        <v>4.482523444160273</v>
      </c>
      <c r="AA15" s="41">
        <v>1947</v>
      </c>
      <c r="AB15" s="35">
        <f>AA15/$B15</f>
        <v>1.659846547314578</v>
      </c>
      <c r="AC15" s="40">
        <v>1.39</v>
      </c>
      <c r="AD15" s="13" t="s">
        <v>16</v>
      </c>
      <c r="AE15" s="14"/>
      <c r="AF15" s="14"/>
    </row>
    <row r="16" spans="1:32" ht="15.75" customHeight="1">
      <c r="A16" s="7" t="s">
        <v>17</v>
      </c>
      <c r="B16" s="41">
        <v>2030</v>
      </c>
      <c r="C16" s="39">
        <v>16326</v>
      </c>
      <c r="D16" s="9">
        <f t="shared" si="5"/>
        <v>8.042364532019704</v>
      </c>
      <c r="E16" s="41">
        <v>21568</v>
      </c>
      <c r="F16" s="9">
        <f t="shared" si="5"/>
        <v>10.624630541871921</v>
      </c>
      <c r="G16" s="41">
        <v>47</v>
      </c>
      <c r="H16" s="9">
        <f t="shared" si="0"/>
        <v>2.878843562415778</v>
      </c>
      <c r="I16" s="41">
        <v>17</v>
      </c>
      <c r="J16" s="9">
        <f t="shared" si="0"/>
        <v>1.041283841724856</v>
      </c>
      <c r="K16" s="8">
        <f>C16-E16</f>
        <v>-5242</v>
      </c>
      <c r="L16" s="9">
        <f>K16/$B16</f>
        <v>-2.5822660098522165</v>
      </c>
      <c r="M16" s="41">
        <v>474</v>
      </c>
      <c r="N16" s="9">
        <f t="shared" si="1"/>
        <v>28.21428571428571</v>
      </c>
      <c r="O16" s="41">
        <v>240</v>
      </c>
      <c r="P16" s="9">
        <f t="shared" si="1"/>
        <v>14.285714285714285</v>
      </c>
      <c r="Q16" s="41">
        <v>234</v>
      </c>
      <c r="R16" s="9">
        <f>Q16/($M16+$C16)*1000</f>
        <v>13.928571428571429</v>
      </c>
      <c r="S16" s="41">
        <v>80</v>
      </c>
      <c r="T16" s="9">
        <f t="shared" si="2"/>
        <v>4.880727228357025</v>
      </c>
      <c r="U16" s="41">
        <v>65</v>
      </c>
      <c r="V16" s="9">
        <f t="shared" si="2"/>
        <v>3.9655908730400826</v>
      </c>
      <c r="W16" s="40">
        <v>15</v>
      </c>
      <c r="X16" s="10">
        <f t="shared" si="3"/>
        <v>0.9187798603454612</v>
      </c>
      <c r="Y16" s="41">
        <v>9764</v>
      </c>
      <c r="Z16" s="9">
        <f>Y16/$B16</f>
        <v>4.8098522167487685</v>
      </c>
      <c r="AA16" s="41">
        <v>3993</v>
      </c>
      <c r="AB16" s="35">
        <f>AA16/$B16</f>
        <v>1.9669950738916255</v>
      </c>
      <c r="AC16" s="40">
        <v>1.49</v>
      </c>
      <c r="AD16" s="13" t="s">
        <v>17</v>
      </c>
      <c r="AE16" s="14"/>
      <c r="AF16" s="14"/>
    </row>
    <row r="17" spans="1:32" ht="15.75" customHeight="1">
      <c r="A17" s="7" t="s">
        <v>18</v>
      </c>
      <c r="B17" s="41">
        <v>2920</v>
      </c>
      <c r="C17" s="39">
        <v>24209</v>
      </c>
      <c r="D17" s="9">
        <f t="shared" si="5"/>
        <v>8.290753424657535</v>
      </c>
      <c r="E17" s="41">
        <v>27807</v>
      </c>
      <c r="F17" s="9">
        <f t="shared" si="5"/>
        <v>9.522945205479452</v>
      </c>
      <c r="G17" s="41">
        <v>53</v>
      </c>
      <c r="H17" s="9">
        <f t="shared" si="0"/>
        <v>2.1892684538807883</v>
      </c>
      <c r="I17" s="41">
        <v>22</v>
      </c>
      <c r="J17" s="9">
        <f t="shared" si="0"/>
        <v>0.9087529431203272</v>
      </c>
      <c r="K17" s="8">
        <f>C17-E17</f>
        <v>-3598</v>
      </c>
      <c r="L17" s="9">
        <f>K17/$B17</f>
        <v>-1.2321917808219178</v>
      </c>
      <c r="M17" s="41">
        <v>631</v>
      </c>
      <c r="N17" s="9">
        <f t="shared" si="1"/>
        <v>25.40257648953301</v>
      </c>
      <c r="O17" s="41">
        <v>271</v>
      </c>
      <c r="P17" s="9">
        <f t="shared" si="1"/>
        <v>10.909822866344605</v>
      </c>
      <c r="Q17" s="41">
        <v>360</v>
      </c>
      <c r="R17" s="9">
        <f>Q17/($M17+$C17)*1000</f>
        <v>14.492753623188406</v>
      </c>
      <c r="S17" s="41">
        <v>95</v>
      </c>
      <c r="T17" s="9">
        <f t="shared" si="2"/>
        <v>3.9115576234199367</v>
      </c>
      <c r="U17" s="41">
        <v>78</v>
      </c>
      <c r="V17" s="9">
        <f t="shared" si="2"/>
        <v>3.211594680281632</v>
      </c>
      <c r="W17" s="40">
        <v>17</v>
      </c>
      <c r="X17" s="10">
        <f t="shared" si="3"/>
        <v>0.7022181833202528</v>
      </c>
      <c r="Y17" s="41">
        <v>15286</v>
      </c>
      <c r="Z17" s="9">
        <f>Y17/$B17</f>
        <v>5.234931506849315</v>
      </c>
      <c r="AA17" s="41">
        <v>5627</v>
      </c>
      <c r="AB17" s="35">
        <f>AA17/$B17</f>
        <v>1.9270547945205478</v>
      </c>
      <c r="AC17" s="40">
        <v>1.37</v>
      </c>
      <c r="AD17" s="13" t="s">
        <v>18</v>
      </c>
      <c r="AE17" s="14"/>
      <c r="AF17" s="14"/>
    </row>
    <row r="18" spans="1:32" ht="15.75" customHeight="1">
      <c r="A18" s="7" t="s">
        <v>19</v>
      </c>
      <c r="B18" s="41">
        <v>1977</v>
      </c>
      <c r="C18" s="39">
        <v>17004</v>
      </c>
      <c r="D18" s="9">
        <f t="shared" si="5"/>
        <v>8.600910470409712</v>
      </c>
      <c r="E18" s="41">
        <v>18777</v>
      </c>
      <c r="F18" s="9">
        <f t="shared" si="5"/>
        <v>9.49772382397572</v>
      </c>
      <c r="G18" s="41">
        <v>43</v>
      </c>
      <c r="H18" s="9">
        <f t="shared" si="0"/>
        <v>2.528816749000235</v>
      </c>
      <c r="I18" s="41">
        <v>26</v>
      </c>
      <c r="J18" s="9">
        <f t="shared" si="0"/>
        <v>1.529051987767584</v>
      </c>
      <c r="K18" s="8">
        <f>C18-E18</f>
        <v>-1773</v>
      </c>
      <c r="L18" s="9">
        <f>K18/$B18</f>
        <v>-0.8968133535660091</v>
      </c>
      <c r="M18" s="41">
        <v>399</v>
      </c>
      <c r="N18" s="9">
        <f t="shared" si="1"/>
        <v>22.92708153766592</v>
      </c>
      <c r="O18" s="41">
        <v>181</v>
      </c>
      <c r="P18" s="9">
        <f t="shared" si="1"/>
        <v>10.400505659943688</v>
      </c>
      <c r="Q18" s="41">
        <v>218</v>
      </c>
      <c r="R18" s="9">
        <f>Q18/($M18+$C18)*1000</f>
        <v>12.526575877722232</v>
      </c>
      <c r="S18" s="41">
        <v>70</v>
      </c>
      <c r="T18" s="9">
        <f t="shared" si="2"/>
        <v>4.104849586583006</v>
      </c>
      <c r="U18" s="41">
        <v>49</v>
      </c>
      <c r="V18" s="9">
        <f t="shared" si="2"/>
        <v>2.873394710608104</v>
      </c>
      <c r="W18" s="40">
        <v>21</v>
      </c>
      <c r="X18" s="10">
        <f t="shared" si="3"/>
        <v>1.2350035285815104</v>
      </c>
      <c r="Y18" s="41">
        <v>10687</v>
      </c>
      <c r="Z18" s="9">
        <f>Y18/$B18</f>
        <v>5.4056651492159835</v>
      </c>
      <c r="AA18" s="41">
        <v>3888</v>
      </c>
      <c r="AB18" s="35">
        <f>AA18/$B18</f>
        <v>1.9666160849772383</v>
      </c>
      <c r="AC18" s="40">
        <v>1.43</v>
      </c>
      <c r="AD18" s="13" t="s">
        <v>19</v>
      </c>
      <c r="AE18" s="14"/>
      <c r="AF18" s="14"/>
    </row>
    <row r="19" spans="1:32" ht="15.75" customHeight="1">
      <c r="A19" s="7" t="s">
        <v>20</v>
      </c>
      <c r="B19" s="41">
        <v>1970</v>
      </c>
      <c r="C19" s="39">
        <v>16310</v>
      </c>
      <c r="D19" s="9">
        <f t="shared" si="5"/>
        <v>8.279187817258883</v>
      </c>
      <c r="E19" s="41">
        <v>19421</v>
      </c>
      <c r="F19" s="9">
        <f t="shared" si="5"/>
        <v>9.858375634517767</v>
      </c>
      <c r="G19" s="41">
        <v>44</v>
      </c>
      <c r="H19" s="9">
        <f t="shared" si="0"/>
        <v>2.6977314530962597</v>
      </c>
      <c r="I19" s="41">
        <v>30</v>
      </c>
      <c r="J19" s="9">
        <f t="shared" si="0"/>
        <v>1.8393623543838136</v>
      </c>
      <c r="K19" s="8">
        <f>C19-E19</f>
        <v>-3111</v>
      </c>
      <c r="L19" s="9">
        <f>K19/$B19</f>
        <v>-1.5791878172588834</v>
      </c>
      <c r="M19" s="41">
        <v>423</v>
      </c>
      <c r="N19" s="9">
        <f t="shared" si="1"/>
        <v>25.27938803561824</v>
      </c>
      <c r="O19" s="41">
        <v>197</v>
      </c>
      <c r="P19" s="9">
        <f t="shared" si="1"/>
        <v>11.773142891292654</v>
      </c>
      <c r="Q19" s="41">
        <v>226</v>
      </c>
      <c r="R19" s="9">
        <f>Q19/($M19+$C19)*1000</f>
        <v>13.506245144325584</v>
      </c>
      <c r="S19" s="41">
        <v>82</v>
      </c>
      <c r="T19" s="9">
        <f t="shared" si="2"/>
        <v>5.009775171065494</v>
      </c>
      <c r="U19" s="41">
        <v>58</v>
      </c>
      <c r="V19" s="9">
        <f t="shared" si="2"/>
        <v>3.5434995112414467</v>
      </c>
      <c r="W19" s="40">
        <v>24</v>
      </c>
      <c r="X19" s="10">
        <f t="shared" si="3"/>
        <v>1.471489883507051</v>
      </c>
      <c r="Y19" s="41">
        <v>10054</v>
      </c>
      <c r="Z19" s="9">
        <f>Y19/$B19</f>
        <v>5.103553299492386</v>
      </c>
      <c r="AA19" s="41">
        <v>3837</v>
      </c>
      <c r="AB19" s="35">
        <f>AA19/$B19</f>
        <v>1.9477157360406092</v>
      </c>
      <c r="AC19" s="40">
        <v>1.38</v>
      </c>
      <c r="AD19" s="13" t="s">
        <v>20</v>
      </c>
      <c r="AE19" s="14"/>
      <c r="AF19" s="14"/>
    </row>
    <row r="20" spans="1:32" ht="15.75" customHeight="1">
      <c r="A20" s="7"/>
      <c r="B20" s="41"/>
      <c r="C20" s="39"/>
      <c r="D20" s="9"/>
      <c r="E20" s="41"/>
      <c r="F20" s="9"/>
      <c r="G20" s="41"/>
      <c r="H20" s="9"/>
      <c r="I20" s="41"/>
      <c r="J20" s="9"/>
      <c r="K20" s="8"/>
      <c r="L20" s="9"/>
      <c r="M20" s="41"/>
      <c r="N20" s="9"/>
      <c r="O20" s="41"/>
      <c r="P20" s="9"/>
      <c r="Q20" s="41"/>
      <c r="R20" s="9"/>
      <c r="S20" s="41"/>
      <c r="T20" s="9"/>
      <c r="U20" s="41"/>
      <c r="V20" s="9"/>
      <c r="W20" s="40"/>
      <c r="X20" s="10"/>
      <c r="Y20" s="41"/>
      <c r="Z20" s="9"/>
      <c r="AA20" s="41"/>
      <c r="AB20" s="35"/>
      <c r="AC20" s="40"/>
      <c r="AD20" s="13"/>
      <c r="AE20" s="14"/>
      <c r="AF20" s="14"/>
    </row>
    <row r="21" spans="1:32" ht="15.75" customHeight="1">
      <c r="A21" s="7" t="s">
        <v>21</v>
      </c>
      <c r="B21" s="41">
        <v>7041</v>
      </c>
      <c r="C21" s="39">
        <v>59725</v>
      </c>
      <c r="D21" s="9">
        <f aca="true" t="shared" si="6" ref="D21:F25">C21/$B21</f>
        <v>8.48245987785826</v>
      </c>
      <c r="E21" s="41">
        <v>52374</v>
      </c>
      <c r="F21" s="9">
        <f t="shared" si="6"/>
        <v>7.4384320409032805</v>
      </c>
      <c r="G21" s="41">
        <v>140</v>
      </c>
      <c r="H21" s="9">
        <f t="shared" si="0"/>
        <v>2.3440770196735037</v>
      </c>
      <c r="I21" s="41">
        <v>65</v>
      </c>
      <c r="J21" s="9">
        <f t="shared" si="0"/>
        <v>1.088321473419841</v>
      </c>
      <c r="K21" s="8">
        <f>C21-E21</f>
        <v>7351</v>
      </c>
      <c r="L21" s="9">
        <f>K21/$B21</f>
        <v>1.044027836954978</v>
      </c>
      <c r="M21" s="41">
        <v>1400</v>
      </c>
      <c r="N21" s="9">
        <f t="shared" si="1"/>
        <v>22.903885480572598</v>
      </c>
      <c r="O21" s="41">
        <v>680</v>
      </c>
      <c r="P21" s="9">
        <f t="shared" si="1"/>
        <v>11.12474437627812</v>
      </c>
      <c r="Q21" s="41">
        <v>720</v>
      </c>
      <c r="R21" s="9">
        <f>Q21/($M21+$C21)*1000</f>
        <v>11.77914110429448</v>
      </c>
      <c r="S21" s="41">
        <v>235</v>
      </c>
      <c r="T21" s="9">
        <f t="shared" si="2"/>
        <v>3.922223149461737</v>
      </c>
      <c r="U21" s="41">
        <v>190</v>
      </c>
      <c r="V21" s="9">
        <f t="shared" si="2"/>
        <v>3.1711591421180003</v>
      </c>
      <c r="W21" s="40">
        <v>45</v>
      </c>
      <c r="X21" s="10">
        <f t="shared" si="3"/>
        <v>0.7534533277521976</v>
      </c>
      <c r="Y21" s="41">
        <v>39399</v>
      </c>
      <c r="Z21" s="9">
        <f>Y21/$B21</f>
        <v>5.595654026416702</v>
      </c>
      <c r="AA21" s="41">
        <v>14584</v>
      </c>
      <c r="AB21" s="35">
        <f>AA21/$B21</f>
        <v>2.0712966908109642</v>
      </c>
      <c r="AC21" s="40">
        <v>1.28</v>
      </c>
      <c r="AD21" s="13" t="s">
        <v>21</v>
      </c>
      <c r="AE21" s="14"/>
      <c r="AF21" s="14"/>
    </row>
    <row r="22" spans="1:32" ht="15.75" customHeight="1">
      <c r="A22" s="7" t="s">
        <v>22</v>
      </c>
      <c r="B22" s="41">
        <v>6060</v>
      </c>
      <c r="C22" s="39">
        <v>51839</v>
      </c>
      <c r="D22" s="9">
        <f t="shared" si="6"/>
        <v>8.554290429042904</v>
      </c>
      <c r="E22" s="41">
        <v>47819</v>
      </c>
      <c r="F22" s="9">
        <f t="shared" si="6"/>
        <v>7.890924092409241</v>
      </c>
      <c r="G22" s="41">
        <v>137</v>
      </c>
      <c r="H22" s="9">
        <f t="shared" si="0"/>
        <v>2.6427978934778835</v>
      </c>
      <c r="I22" s="41">
        <v>73</v>
      </c>
      <c r="J22" s="9">
        <f t="shared" si="0"/>
        <v>1.4082061768166823</v>
      </c>
      <c r="K22" s="8">
        <f>C22-E22</f>
        <v>4020</v>
      </c>
      <c r="L22" s="9">
        <f>K22/$B22</f>
        <v>0.6633663366336634</v>
      </c>
      <c r="M22" s="41">
        <v>1217</v>
      </c>
      <c r="N22" s="9">
        <f t="shared" si="1"/>
        <v>22.938027744270205</v>
      </c>
      <c r="O22" s="41">
        <v>673</v>
      </c>
      <c r="P22" s="9">
        <f t="shared" si="1"/>
        <v>12.684710494571773</v>
      </c>
      <c r="Q22" s="41">
        <v>544</v>
      </c>
      <c r="R22" s="9">
        <f>Q22/($M22+$C22)*1000</f>
        <v>10.253317249698432</v>
      </c>
      <c r="S22" s="41">
        <v>265</v>
      </c>
      <c r="T22" s="9">
        <f t="shared" si="2"/>
        <v>5.091258405379443</v>
      </c>
      <c r="U22" s="41">
        <v>211</v>
      </c>
      <c r="V22" s="9">
        <f t="shared" si="2"/>
        <v>4.053794428434198</v>
      </c>
      <c r="W22" s="40">
        <v>54</v>
      </c>
      <c r="X22" s="10">
        <f t="shared" si="3"/>
        <v>1.0416867609328884</v>
      </c>
      <c r="Y22" s="41">
        <v>35669</v>
      </c>
      <c r="Z22" s="9">
        <f>Y22/$B22</f>
        <v>5.885973597359736</v>
      </c>
      <c r="AA22" s="41">
        <v>12494</v>
      </c>
      <c r="AB22" s="35">
        <f>AA22/$B22</f>
        <v>2.061716171617162</v>
      </c>
      <c r="AC22" s="40">
        <v>1.31</v>
      </c>
      <c r="AD22" s="13" t="s">
        <v>22</v>
      </c>
      <c r="AE22" s="14"/>
      <c r="AF22" s="14"/>
    </row>
    <row r="23" spans="1:32" ht="15.75" customHeight="1">
      <c r="A23" s="7" t="s">
        <v>23</v>
      </c>
      <c r="B23" s="41">
        <v>12596</v>
      </c>
      <c r="C23" s="39">
        <v>106613</v>
      </c>
      <c r="D23" s="9">
        <f t="shared" si="6"/>
        <v>8.464036201968879</v>
      </c>
      <c r="E23" s="41">
        <v>98304</v>
      </c>
      <c r="F23" s="9">
        <f t="shared" si="6"/>
        <v>7.8043823436011435</v>
      </c>
      <c r="G23" s="41">
        <v>246</v>
      </c>
      <c r="H23" s="9">
        <f t="shared" si="0"/>
        <v>2.3074109161171714</v>
      </c>
      <c r="I23" s="41">
        <v>119</v>
      </c>
      <c r="J23" s="9">
        <f t="shared" si="0"/>
        <v>1.1161865813737537</v>
      </c>
      <c r="K23" s="8">
        <f>C23-E23</f>
        <v>8309</v>
      </c>
      <c r="L23" s="9">
        <f>K23/$B23</f>
        <v>0.6596538583677358</v>
      </c>
      <c r="M23" s="41">
        <v>2482</v>
      </c>
      <c r="N23" s="9">
        <f t="shared" si="1"/>
        <v>22.750813511159997</v>
      </c>
      <c r="O23" s="41">
        <v>1118</v>
      </c>
      <c r="P23" s="9">
        <f t="shared" si="1"/>
        <v>10.247949035244512</v>
      </c>
      <c r="Q23" s="41">
        <v>1364</v>
      </c>
      <c r="R23" s="9">
        <f>Q23/($M23+$C23)*1000</f>
        <v>12.502864475915487</v>
      </c>
      <c r="S23" s="41">
        <v>421</v>
      </c>
      <c r="T23" s="9">
        <f t="shared" si="2"/>
        <v>3.9362348651301953</v>
      </c>
      <c r="U23" s="41">
        <v>342</v>
      </c>
      <c r="V23" s="9">
        <f t="shared" si="2"/>
        <v>3.197606470010752</v>
      </c>
      <c r="W23" s="40">
        <v>79</v>
      </c>
      <c r="X23" s="10">
        <f t="shared" si="3"/>
        <v>0.7409978145254331</v>
      </c>
      <c r="Y23" s="41">
        <v>91028</v>
      </c>
      <c r="Z23" s="9">
        <f>Y23/$B23</f>
        <v>7.226738647189584</v>
      </c>
      <c r="AA23" s="41">
        <v>26803</v>
      </c>
      <c r="AB23" s="35">
        <f>AA23/$B23</f>
        <v>2.1278977453159733</v>
      </c>
      <c r="AC23" s="40">
        <v>1.12</v>
      </c>
      <c r="AD23" s="13" t="s">
        <v>23</v>
      </c>
      <c r="AE23" s="14"/>
      <c r="AF23" s="14"/>
    </row>
    <row r="24" spans="1:32" ht="15.75" customHeight="1">
      <c r="A24" s="7" t="s">
        <v>24</v>
      </c>
      <c r="B24" s="41">
        <v>8815</v>
      </c>
      <c r="C24" s="39">
        <v>78057</v>
      </c>
      <c r="D24" s="9">
        <f t="shared" si="6"/>
        <v>8.855019852524107</v>
      </c>
      <c r="E24" s="41">
        <v>63745</v>
      </c>
      <c r="F24" s="9">
        <f t="shared" si="6"/>
        <v>7.2314237095859335</v>
      </c>
      <c r="G24" s="41">
        <v>187</v>
      </c>
      <c r="H24" s="9">
        <f t="shared" si="0"/>
        <v>2.3956852044019112</v>
      </c>
      <c r="I24" s="41">
        <v>101</v>
      </c>
      <c r="J24" s="9">
        <f t="shared" si="0"/>
        <v>1.2939262333935457</v>
      </c>
      <c r="K24" s="8">
        <f>C24-E24</f>
        <v>14312</v>
      </c>
      <c r="L24" s="9">
        <f>K24/$B24</f>
        <v>1.6235961429381736</v>
      </c>
      <c r="M24" s="41">
        <v>1758</v>
      </c>
      <c r="N24" s="9">
        <f t="shared" si="1"/>
        <v>22.02593497462883</v>
      </c>
      <c r="O24" s="41">
        <v>956</v>
      </c>
      <c r="P24" s="9">
        <f t="shared" si="1"/>
        <v>11.977698427613857</v>
      </c>
      <c r="Q24" s="41">
        <v>802</v>
      </c>
      <c r="R24" s="9">
        <f>Q24/($M24+$C24)*1000</f>
        <v>10.048236547014971</v>
      </c>
      <c r="S24" s="41">
        <v>379</v>
      </c>
      <c r="T24" s="9">
        <f t="shared" si="2"/>
        <v>4.836157615353206</v>
      </c>
      <c r="U24" s="41">
        <v>311</v>
      </c>
      <c r="V24" s="9">
        <f t="shared" si="2"/>
        <v>3.9684565128623928</v>
      </c>
      <c r="W24" s="40">
        <v>68</v>
      </c>
      <c r="X24" s="10">
        <f t="shared" si="3"/>
        <v>0.8711582561461496</v>
      </c>
      <c r="Y24" s="41">
        <v>54983</v>
      </c>
      <c r="Z24" s="9">
        <f>Y24/$B24</f>
        <v>6.237436188315372</v>
      </c>
      <c r="AA24" s="41">
        <v>17763</v>
      </c>
      <c r="AB24" s="35">
        <f>AA24/$B24</f>
        <v>2.0150879183210435</v>
      </c>
      <c r="AC24" s="40">
        <v>1.28</v>
      </c>
      <c r="AD24" s="13" t="s">
        <v>24</v>
      </c>
      <c r="AE24" s="14"/>
      <c r="AF24" s="14"/>
    </row>
    <row r="25" spans="1:32" ht="15.75" customHeight="1">
      <c r="A25" s="7" t="s">
        <v>25</v>
      </c>
      <c r="B25" s="41">
        <v>2367</v>
      </c>
      <c r="C25" s="39">
        <v>17948</v>
      </c>
      <c r="D25" s="9">
        <f t="shared" si="6"/>
        <v>7.582594000844951</v>
      </c>
      <c r="E25" s="41">
        <v>25148</v>
      </c>
      <c r="F25" s="9">
        <f t="shared" si="6"/>
        <v>10.624419095901986</v>
      </c>
      <c r="G25" s="41">
        <v>35</v>
      </c>
      <c r="H25" s="9">
        <f t="shared" si="0"/>
        <v>1.9500780031201248</v>
      </c>
      <c r="I25" s="41">
        <v>16</v>
      </c>
      <c r="J25" s="9">
        <f t="shared" si="0"/>
        <v>0.8914642299977714</v>
      </c>
      <c r="K25" s="8">
        <f>C25-E25</f>
        <v>-7200</v>
      </c>
      <c r="L25" s="9">
        <f>K25/$B25</f>
        <v>-3.041825095057034</v>
      </c>
      <c r="M25" s="41">
        <v>442</v>
      </c>
      <c r="N25" s="9">
        <f t="shared" si="1"/>
        <v>24.034801522566614</v>
      </c>
      <c r="O25" s="41">
        <v>204</v>
      </c>
      <c r="P25" s="9">
        <f t="shared" si="1"/>
        <v>11.092985318107667</v>
      </c>
      <c r="Q25" s="41">
        <v>238</v>
      </c>
      <c r="R25" s="9">
        <f>Q25/($M25+$C25)*1000</f>
        <v>12.941816204458945</v>
      </c>
      <c r="S25" s="41">
        <v>72</v>
      </c>
      <c r="T25" s="9">
        <f t="shared" si="2"/>
        <v>3.998445049147554</v>
      </c>
      <c r="U25" s="41">
        <v>59</v>
      </c>
      <c r="V25" s="9">
        <f t="shared" si="2"/>
        <v>3.2765035819403567</v>
      </c>
      <c r="W25" s="40">
        <v>13</v>
      </c>
      <c r="X25" s="10">
        <f t="shared" si="3"/>
        <v>0.7243146868731892</v>
      </c>
      <c r="Y25" s="41">
        <v>10838</v>
      </c>
      <c r="Z25" s="9">
        <f>Y25/$B25</f>
        <v>4.57879171947613</v>
      </c>
      <c r="AA25" s="41">
        <v>3365</v>
      </c>
      <c r="AB25" s="35">
        <f>AA25/$B25</f>
        <v>1.4216307562315167</v>
      </c>
      <c r="AC25" s="40">
        <v>1.37</v>
      </c>
      <c r="AD25" s="13" t="s">
        <v>25</v>
      </c>
      <c r="AE25" s="14"/>
      <c r="AF25" s="14"/>
    </row>
    <row r="26" spans="1:32" ht="15.75" customHeight="1">
      <c r="A26" s="7"/>
      <c r="B26" s="41"/>
      <c r="C26" s="39"/>
      <c r="D26" s="9"/>
      <c r="E26" s="41"/>
      <c r="F26" s="9"/>
      <c r="G26" s="41"/>
      <c r="H26" s="9"/>
      <c r="I26" s="41"/>
      <c r="J26" s="9"/>
      <c r="K26" s="8"/>
      <c r="L26" s="9"/>
      <c r="M26" s="41"/>
      <c r="N26" s="9"/>
      <c r="O26" s="41"/>
      <c r="P26" s="9"/>
      <c r="Q26" s="41"/>
      <c r="R26" s="9"/>
      <c r="S26" s="41"/>
      <c r="T26" s="9"/>
      <c r="U26" s="41"/>
      <c r="V26" s="9"/>
      <c r="W26" s="40"/>
      <c r="X26" s="10"/>
      <c r="Y26" s="41"/>
      <c r="Z26" s="9"/>
      <c r="AA26" s="41"/>
      <c r="AB26" s="35"/>
      <c r="AC26" s="40"/>
      <c r="AD26" s="13"/>
      <c r="AE26" s="14"/>
      <c r="AF26" s="14"/>
    </row>
    <row r="27" spans="1:32" ht="15.75" customHeight="1">
      <c r="A27" s="7" t="s">
        <v>26</v>
      </c>
      <c r="B27" s="41">
        <v>1082</v>
      </c>
      <c r="C27" s="39">
        <v>8426</v>
      </c>
      <c r="D27" s="9">
        <f aca="true" t="shared" si="7" ref="D27:F31">C27/$B27</f>
        <v>7.787430683918669</v>
      </c>
      <c r="E27" s="41">
        <v>11480</v>
      </c>
      <c r="F27" s="9">
        <f t="shared" si="7"/>
        <v>10.609981515711645</v>
      </c>
      <c r="G27" s="41">
        <v>20</v>
      </c>
      <c r="H27" s="9">
        <f t="shared" si="0"/>
        <v>2.3736055067647754</v>
      </c>
      <c r="I27" s="41">
        <v>12</v>
      </c>
      <c r="J27" s="9">
        <f t="shared" si="0"/>
        <v>1.4241633040588653</v>
      </c>
      <c r="K27" s="11">
        <f>C27-E27</f>
        <v>-3054</v>
      </c>
      <c r="L27" s="9">
        <f>K27/$B27</f>
        <v>-2.822550831792976</v>
      </c>
      <c r="M27" s="41">
        <v>205</v>
      </c>
      <c r="N27" s="9">
        <f t="shared" si="1"/>
        <v>23.75159309465879</v>
      </c>
      <c r="O27" s="41">
        <v>108</v>
      </c>
      <c r="P27" s="9">
        <f t="shared" si="1"/>
        <v>12.51303441084463</v>
      </c>
      <c r="Q27" s="41">
        <v>97</v>
      </c>
      <c r="R27" s="9">
        <f>Q27/($M27+$C27)*1000</f>
        <v>11.238558683814158</v>
      </c>
      <c r="S27" s="41">
        <v>43</v>
      </c>
      <c r="T27" s="9">
        <f t="shared" si="2"/>
        <v>5.0833431847736135</v>
      </c>
      <c r="U27" s="41">
        <v>33</v>
      </c>
      <c r="V27" s="9">
        <f t="shared" si="2"/>
        <v>3.9011703511053315</v>
      </c>
      <c r="W27" s="40">
        <v>10</v>
      </c>
      <c r="X27" s="10">
        <f t="shared" si="3"/>
        <v>1.1868027533823877</v>
      </c>
      <c r="Y27" s="41">
        <v>5024</v>
      </c>
      <c r="Z27" s="9">
        <f>Y27/$B27</f>
        <v>4.643253234750462</v>
      </c>
      <c r="AA27" s="41">
        <v>1699</v>
      </c>
      <c r="AB27" s="35">
        <f>AA27/$B27</f>
        <v>1.5702402957486137</v>
      </c>
      <c r="AC27" s="40">
        <v>1.37</v>
      </c>
      <c r="AD27" s="13" t="s">
        <v>26</v>
      </c>
      <c r="AE27" s="14"/>
      <c r="AF27" s="14"/>
    </row>
    <row r="28" spans="1:32" ht="15.75" customHeight="1">
      <c r="A28" s="7" t="s">
        <v>27</v>
      </c>
      <c r="B28" s="41">
        <v>1156</v>
      </c>
      <c r="C28" s="39">
        <v>9849</v>
      </c>
      <c r="D28" s="9">
        <f t="shared" si="7"/>
        <v>8.519896193771626</v>
      </c>
      <c r="E28" s="41">
        <v>11246</v>
      </c>
      <c r="F28" s="9">
        <f t="shared" si="7"/>
        <v>9.728373702422145</v>
      </c>
      <c r="G28" s="41">
        <v>19</v>
      </c>
      <c r="H28" s="9">
        <f t="shared" si="0"/>
        <v>1.9291298608995837</v>
      </c>
      <c r="I28" s="41">
        <v>8</v>
      </c>
      <c r="J28" s="9">
        <f t="shared" si="0"/>
        <v>0.8122652045892984</v>
      </c>
      <c r="K28" s="11">
        <f>C28-E28</f>
        <v>-1397</v>
      </c>
      <c r="L28" s="9">
        <f>K28/$B28</f>
        <v>-1.208477508650519</v>
      </c>
      <c r="M28" s="41">
        <v>207</v>
      </c>
      <c r="N28" s="9">
        <f t="shared" si="1"/>
        <v>20.584725536992842</v>
      </c>
      <c r="O28" s="41">
        <v>124</v>
      </c>
      <c r="P28" s="9">
        <f t="shared" si="1"/>
        <v>12.330946698488464</v>
      </c>
      <c r="Q28" s="41">
        <v>83</v>
      </c>
      <c r="R28" s="9">
        <f>Q28/($M28+$C28)*1000</f>
        <v>8.253778838504376</v>
      </c>
      <c r="S28" s="41">
        <v>38</v>
      </c>
      <c r="T28" s="9">
        <f t="shared" si="2"/>
        <v>3.844986340180107</v>
      </c>
      <c r="U28" s="41">
        <v>34</v>
      </c>
      <c r="V28" s="9">
        <f t="shared" si="2"/>
        <v>3.440250935950622</v>
      </c>
      <c r="W28" s="40">
        <v>4</v>
      </c>
      <c r="X28" s="10">
        <f t="shared" si="3"/>
        <v>0.4061326022946492</v>
      </c>
      <c r="Y28" s="41">
        <v>5887</v>
      </c>
      <c r="Z28" s="9">
        <f>Y28/$B28</f>
        <v>5.092560553633218</v>
      </c>
      <c r="AA28" s="41">
        <v>1863</v>
      </c>
      <c r="AB28" s="35">
        <f>AA28/$B28</f>
        <v>1.6115916955017302</v>
      </c>
      <c r="AC28" s="51">
        <v>1.4</v>
      </c>
      <c r="AD28" s="13" t="s">
        <v>27</v>
      </c>
      <c r="AE28" s="14"/>
      <c r="AF28" s="14"/>
    </row>
    <row r="29" spans="1:32" s="32" customFormat="1" ht="15.75" customHeight="1">
      <c r="A29" s="26" t="s">
        <v>28</v>
      </c>
      <c r="B29" s="46">
        <v>798</v>
      </c>
      <c r="C29" s="47">
        <v>7042</v>
      </c>
      <c r="D29" s="27">
        <f t="shared" si="7"/>
        <v>8.824561403508772</v>
      </c>
      <c r="E29" s="46">
        <v>8187</v>
      </c>
      <c r="F29" s="27">
        <f t="shared" si="7"/>
        <v>10.259398496240602</v>
      </c>
      <c r="G29" s="46">
        <v>15</v>
      </c>
      <c r="H29" s="27">
        <f t="shared" si="0"/>
        <v>2.130076682760579</v>
      </c>
      <c r="I29" s="46">
        <v>4</v>
      </c>
      <c r="J29" s="27">
        <f t="shared" si="0"/>
        <v>0.5680204487361545</v>
      </c>
      <c r="K29" s="29">
        <f>C29-E29</f>
        <v>-1145</v>
      </c>
      <c r="L29" s="27">
        <f>K29/$B29</f>
        <v>-1.4348370927318295</v>
      </c>
      <c r="M29" s="46">
        <v>165</v>
      </c>
      <c r="N29" s="27">
        <f t="shared" si="1"/>
        <v>22.894408214236158</v>
      </c>
      <c r="O29" s="46">
        <v>66</v>
      </c>
      <c r="P29" s="27">
        <f t="shared" si="1"/>
        <v>9.157763285694465</v>
      </c>
      <c r="Q29" s="46">
        <v>99</v>
      </c>
      <c r="R29" s="27">
        <f>Q29/($M29+$C29)*1000</f>
        <v>13.736644928541695</v>
      </c>
      <c r="S29" s="46">
        <v>20</v>
      </c>
      <c r="T29" s="27">
        <f t="shared" si="2"/>
        <v>2.833262501770789</v>
      </c>
      <c r="U29" s="46">
        <v>17</v>
      </c>
      <c r="V29" s="27">
        <f t="shared" si="2"/>
        <v>2.4082731265051707</v>
      </c>
      <c r="W29" s="48">
        <v>3</v>
      </c>
      <c r="X29" s="28">
        <f t="shared" si="3"/>
        <v>0.4260153365521159</v>
      </c>
      <c r="Y29" s="46">
        <v>4017</v>
      </c>
      <c r="Z29" s="27">
        <f>Y29/$B29</f>
        <v>5.033834586466165</v>
      </c>
      <c r="AA29" s="46">
        <v>1327</v>
      </c>
      <c r="AB29" s="49">
        <f>AA29/$B29</f>
        <v>1.662907268170426</v>
      </c>
      <c r="AC29" s="48">
        <v>1.55</v>
      </c>
      <c r="AD29" s="30" t="s">
        <v>28</v>
      </c>
      <c r="AE29" s="31"/>
      <c r="AF29" s="31"/>
    </row>
    <row r="30" spans="1:32" ht="15.75" customHeight="1">
      <c r="A30" s="7" t="s">
        <v>29</v>
      </c>
      <c r="B30" s="41">
        <v>853</v>
      </c>
      <c r="C30" s="39">
        <v>6621</v>
      </c>
      <c r="D30" s="9">
        <f t="shared" si="7"/>
        <v>7.762016412661196</v>
      </c>
      <c r="E30" s="41">
        <v>8586</v>
      </c>
      <c r="F30" s="9">
        <f t="shared" si="7"/>
        <v>10.065650644783119</v>
      </c>
      <c r="G30" s="41">
        <v>18</v>
      </c>
      <c r="H30" s="9">
        <f t="shared" si="0"/>
        <v>2.718622564567286</v>
      </c>
      <c r="I30" s="41">
        <v>11</v>
      </c>
      <c r="J30" s="9">
        <f t="shared" si="0"/>
        <v>1.6613804561244525</v>
      </c>
      <c r="K30" s="11">
        <f>C30-E30</f>
        <v>-1965</v>
      </c>
      <c r="L30" s="9">
        <f>K30/$B30</f>
        <v>-2.3036342321219228</v>
      </c>
      <c r="M30" s="41">
        <v>169</v>
      </c>
      <c r="N30" s="9">
        <f t="shared" si="1"/>
        <v>24.889543446244474</v>
      </c>
      <c r="O30" s="41">
        <v>75</v>
      </c>
      <c r="P30" s="9">
        <f t="shared" si="1"/>
        <v>11.045655375552283</v>
      </c>
      <c r="Q30" s="41">
        <v>94</v>
      </c>
      <c r="R30" s="9">
        <f>Q30/($M30+$C30)*1000</f>
        <v>13.843888070692193</v>
      </c>
      <c r="S30" s="41">
        <v>29</v>
      </c>
      <c r="T30" s="9">
        <f t="shared" si="2"/>
        <v>4.364840457555689</v>
      </c>
      <c r="U30" s="41">
        <v>23</v>
      </c>
      <c r="V30" s="9">
        <f t="shared" si="2"/>
        <v>3.461770018061409</v>
      </c>
      <c r="W30" s="40">
        <v>6</v>
      </c>
      <c r="X30" s="10">
        <f t="shared" si="3"/>
        <v>0.9062075215224287</v>
      </c>
      <c r="Y30" s="41">
        <v>4226</v>
      </c>
      <c r="Z30" s="9">
        <f>Y30/$B30</f>
        <v>4.954279015240329</v>
      </c>
      <c r="AA30" s="41">
        <v>1658</v>
      </c>
      <c r="AB30" s="35">
        <f>AA30/$B30</f>
        <v>1.9437280187573271</v>
      </c>
      <c r="AC30" s="40">
        <v>1.31</v>
      </c>
      <c r="AD30" s="13" t="s">
        <v>29</v>
      </c>
      <c r="AE30" s="14"/>
      <c r="AF30" s="14"/>
    </row>
    <row r="31" spans="1:32" ht="15.75" customHeight="1">
      <c r="A31" s="7" t="s">
        <v>30</v>
      </c>
      <c r="B31" s="41">
        <v>2126</v>
      </c>
      <c r="C31" s="39">
        <v>17310</v>
      </c>
      <c r="D31" s="9">
        <f t="shared" si="7"/>
        <v>8.142050799623707</v>
      </c>
      <c r="E31" s="41">
        <v>22130</v>
      </c>
      <c r="F31" s="9">
        <f t="shared" si="7"/>
        <v>10.409219190968956</v>
      </c>
      <c r="G31" s="41">
        <v>38</v>
      </c>
      <c r="H31" s="9">
        <f t="shared" si="0"/>
        <v>2.19526285384171</v>
      </c>
      <c r="I31" s="41">
        <v>22</v>
      </c>
      <c r="J31" s="9">
        <f t="shared" si="0"/>
        <v>1.270941652224148</v>
      </c>
      <c r="K31" s="11">
        <f>C31-E31</f>
        <v>-4820</v>
      </c>
      <c r="L31" s="9">
        <f>K31/$B31</f>
        <v>-2.2671683913452494</v>
      </c>
      <c r="M31" s="41">
        <v>405</v>
      </c>
      <c r="N31" s="9">
        <f t="shared" si="1"/>
        <v>22.86198137171888</v>
      </c>
      <c r="O31" s="41">
        <v>167</v>
      </c>
      <c r="P31" s="9">
        <f t="shared" si="1"/>
        <v>9.42703923228902</v>
      </c>
      <c r="Q31" s="41">
        <v>238</v>
      </c>
      <c r="R31" s="9">
        <f>Q31/($M31+$C31)*1000</f>
        <v>13.434942139429861</v>
      </c>
      <c r="S31" s="41">
        <v>64</v>
      </c>
      <c r="T31" s="9">
        <f t="shared" si="2"/>
        <v>3.6876980697205415</v>
      </c>
      <c r="U31" s="41">
        <v>45</v>
      </c>
      <c r="V31" s="9">
        <f t="shared" si="2"/>
        <v>2.592912705272256</v>
      </c>
      <c r="W31" s="40">
        <v>19</v>
      </c>
      <c r="X31" s="10">
        <f t="shared" si="3"/>
        <v>1.097631426920855</v>
      </c>
      <c r="Y31" s="41">
        <v>10744</v>
      </c>
      <c r="Z31" s="9">
        <f>Y31/$B31</f>
        <v>5.0536218250235185</v>
      </c>
      <c r="AA31" s="41">
        <v>3878</v>
      </c>
      <c r="AB31" s="35">
        <f>AA31/$B31</f>
        <v>1.824082784571966</v>
      </c>
      <c r="AC31" s="40">
        <v>1.43</v>
      </c>
      <c r="AD31" s="13" t="s">
        <v>30</v>
      </c>
      <c r="AE31" s="14"/>
      <c r="AF31" s="14"/>
    </row>
    <row r="32" spans="1:32" ht="15.75" customHeight="1">
      <c r="A32" s="7"/>
      <c r="B32" s="41"/>
      <c r="C32" s="39"/>
      <c r="D32" s="9"/>
      <c r="E32" s="41"/>
      <c r="F32" s="9"/>
      <c r="G32" s="41"/>
      <c r="H32" s="9"/>
      <c r="I32" s="41"/>
      <c r="J32" s="9"/>
      <c r="K32" s="8"/>
      <c r="L32" s="9"/>
      <c r="M32" s="41"/>
      <c r="N32" s="9"/>
      <c r="O32" s="41"/>
      <c r="P32" s="9"/>
      <c r="Q32" s="41"/>
      <c r="R32" s="9"/>
      <c r="S32" s="41"/>
      <c r="T32" s="9"/>
      <c r="U32" s="41"/>
      <c r="V32" s="9"/>
      <c r="W32" s="40"/>
      <c r="X32" s="10"/>
      <c r="Y32" s="41"/>
      <c r="Z32" s="9"/>
      <c r="AA32" s="41"/>
      <c r="AB32" s="35"/>
      <c r="AC32" s="40"/>
      <c r="AD32" s="13"/>
      <c r="AE32" s="14"/>
      <c r="AF32" s="14"/>
    </row>
    <row r="33" spans="1:32" ht="15.75" customHeight="1">
      <c r="A33" s="7" t="s">
        <v>31</v>
      </c>
      <c r="B33" s="41">
        <v>2044</v>
      </c>
      <c r="C33" s="39">
        <v>17327</v>
      </c>
      <c r="D33" s="9">
        <f aca="true" t="shared" si="8" ref="D33:F37">C33/$B33</f>
        <v>8.477005870841488</v>
      </c>
      <c r="E33" s="41">
        <v>19402</v>
      </c>
      <c r="F33" s="9">
        <f t="shared" si="8"/>
        <v>9.492172211350294</v>
      </c>
      <c r="G33" s="41">
        <v>38</v>
      </c>
      <c r="H33" s="9">
        <f t="shared" si="0"/>
        <v>2.193109020603682</v>
      </c>
      <c r="I33" s="41">
        <v>15</v>
      </c>
      <c r="J33" s="9">
        <f t="shared" si="0"/>
        <v>0.865700929185664</v>
      </c>
      <c r="K33" s="8">
        <f>C33-E33</f>
        <v>-2075</v>
      </c>
      <c r="L33" s="9">
        <f>K33/$B33</f>
        <v>-1.0151663405088063</v>
      </c>
      <c r="M33" s="41">
        <v>358</v>
      </c>
      <c r="N33" s="9">
        <f t="shared" si="1"/>
        <v>20.243143907266045</v>
      </c>
      <c r="O33" s="41">
        <v>186</v>
      </c>
      <c r="P33" s="9">
        <f t="shared" si="1"/>
        <v>10.517387616624259</v>
      </c>
      <c r="Q33" s="41">
        <v>172</v>
      </c>
      <c r="R33" s="9">
        <f>Q33/($M33+$C33)*1000</f>
        <v>9.725756290641787</v>
      </c>
      <c r="S33" s="41">
        <v>83</v>
      </c>
      <c r="T33" s="9">
        <f t="shared" si="2"/>
        <v>4.769840813746336</v>
      </c>
      <c r="U33" s="41">
        <v>74</v>
      </c>
      <c r="V33" s="9">
        <f t="shared" si="2"/>
        <v>4.252629159243721</v>
      </c>
      <c r="W33" s="40">
        <v>9</v>
      </c>
      <c r="X33" s="10">
        <f t="shared" si="3"/>
        <v>0.5194205575113984</v>
      </c>
      <c r="Y33" s="41">
        <v>10364</v>
      </c>
      <c r="Z33" s="9">
        <f>Y33/$B33</f>
        <v>5.070450097847358</v>
      </c>
      <c r="AA33" s="41">
        <v>3534</v>
      </c>
      <c r="AB33" s="35">
        <f>AA33/$B33</f>
        <v>1.7289628180039138</v>
      </c>
      <c r="AC33" s="40">
        <v>1.37</v>
      </c>
      <c r="AD33" s="13" t="s">
        <v>31</v>
      </c>
      <c r="AE33" s="14"/>
      <c r="AF33" s="14"/>
    </row>
    <row r="34" spans="1:32" ht="15.75" customHeight="1">
      <c r="A34" s="7" t="s">
        <v>32</v>
      </c>
      <c r="B34" s="41">
        <v>3705</v>
      </c>
      <c r="C34" s="39">
        <v>31901</v>
      </c>
      <c r="D34" s="9">
        <f t="shared" si="8"/>
        <v>8.61025641025641</v>
      </c>
      <c r="E34" s="41">
        <v>34209</v>
      </c>
      <c r="F34" s="9">
        <f t="shared" si="8"/>
        <v>9.233198380566801</v>
      </c>
      <c r="G34" s="41">
        <v>65</v>
      </c>
      <c r="H34" s="9">
        <f t="shared" si="0"/>
        <v>2.037553681702768</v>
      </c>
      <c r="I34" s="41">
        <v>30</v>
      </c>
      <c r="J34" s="9">
        <f t="shared" si="0"/>
        <v>0.9404093915551236</v>
      </c>
      <c r="K34" s="8">
        <f>C34-E34</f>
        <v>-2308</v>
      </c>
      <c r="L34" s="9">
        <f>K34/$B34</f>
        <v>-0.6229419703103913</v>
      </c>
      <c r="M34" s="41">
        <v>731</v>
      </c>
      <c r="N34" s="9">
        <f t="shared" si="1"/>
        <v>22.401323853885756</v>
      </c>
      <c r="O34" s="41">
        <v>354</v>
      </c>
      <c r="P34" s="9">
        <f t="shared" si="1"/>
        <v>10.848247119392008</v>
      </c>
      <c r="Q34" s="41">
        <v>377</v>
      </c>
      <c r="R34" s="9">
        <f>Q34/($M34+$C34)*1000</f>
        <v>11.553076734493748</v>
      </c>
      <c r="S34" s="41">
        <v>110</v>
      </c>
      <c r="T34" s="9">
        <f t="shared" si="2"/>
        <v>3.4380371933114553</v>
      </c>
      <c r="U34" s="41">
        <v>94</v>
      </c>
      <c r="V34" s="9">
        <f t="shared" si="2"/>
        <v>2.9379590561025157</v>
      </c>
      <c r="W34" s="40">
        <v>16</v>
      </c>
      <c r="X34" s="10">
        <f t="shared" si="3"/>
        <v>0.5015516754960659</v>
      </c>
      <c r="Y34" s="41">
        <v>20716</v>
      </c>
      <c r="Z34" s="9">
        <f>Y34/$B34</f>
        <v>5.59136302294197</v>
      </c>
      <c r="AA34" s="41">
        <v>7352</v>
      </c>
      <c r="AB34" s="35">
        <f>AA34/$B34</f>
        <v>1.9843454790823212</v>
      </c>
      <c r="AC34" s="40">
        <v>1.43</v>
      </c>
      <c r="AD34" s="13" t="s">
        <v>32</v>
      </c>
      <c r="AE34" s="14"/>
      <c r="AF34" s="14"/>
    </row>
    <row r="35" spans="1:32" ht="15.75" customHeight="1">
      <c r="A35" s="7" t="s">
        <v>33</v>
      </c>
      <c r="B35" s="41">
        <v>7220</v>
      </c>
      <c r="C35" s="39">
        <v>69768</v>
      </c>
      <c r="D35" s="9">
        <f t="shared" si="8"/>
        <v>9.663157894736843</v>
      </c>
      <c r="E35" s="41">
        <v>55189</v>
      </c>
      <c r="F35" s="9">
        <f t="shared" si="8"/>
        <v>7.643905817174515</v>
      </c>
      <c r="G35" s="41">
        <v>183</v>
      </c>
      <c r="H35" s="9">
        <f t="shared" si="0"/>
        <v>2.6229790161678705</v>
      </c>
      <c r="I35" s="41">
        <v>79</v>
      </c>
      <c r="J35" s="9">
        <f t="shared" si="0"/>
        <v>1.1323242747391353</v>
      </c>
      <c r="K35" s="8">
        <f>C35-E35</f>
        <v>14579</v>
      </c>
      <c r="L35" s="9">
        <f>K35/$B35</f>
        <v>2.019252077562327</v>
      </c>
      <c r="M35" s="41">
        <v>1520</v>
      </c>
      <c r="N35" s="9">
        <f t="shared" si="1"/>
        <v>21.321961620469082</v>
      </c>
      <c r="O35" s="41">
        <v>718</v>
      </c>
      <c r="P35" s="9">
        <f t="shared" si="1"/>
        <v>10.071821344405791</v>
      </c>
      <c r="Q35" s="41">
        <v>802</v>
      </c>
      <c r="R35" s="9">
        <f>Q35/($M35+$C35)*1000</f>
        <v>11.250140276063293</v>
      </c>
      <c r="S35" s="41">
        <v>311</v>
      </c>
      <c r="T35" s="9">
        <f t="shared" si="2"/>
        <v>4.440763639998287</v>
      </c>
      <c r="U35" s="41">
        <v>265</v>
      </c>
      <c r="V35" s="9">
        <f t="shared" si="2"/>
        <v>3.7839304327959673</v>
      </c>
      <c r="W35" s="40">
        <v>46</v>
      </c>
      <c r="X35" s="10">
        <f t="shared" si="3"/>
        <v>0.6593280587088637</v>
      </c>
      <c r="Y35" s="41">
        <v>45790</v>
      </c>
      <c r="Z35" s="9">
        <f>Y35/$B35</f>
        <v>6.342105263157895</v>
      </c>
      <c r="AA35" s="41">
        <v>14513</v>
      </c>
      <c r="AB35" s="35">
        <f>AA35/$B35</f>
        <v>2.0101108033240997</v>
      </c>
      <c r="AC35" s="40">
        <v>1.43</v>
      </c>
      <c r="AD35" s="13" t="s">
        <v>33</v>
      </c>
      <c r="AE35" s="14"/>
      <c r="AF35" s="14"/>
    </row>
    <row r="36" spans="1:32" ht="15.75" customHeight="1">
      <c r="A36" s="7" t="s">
        <v>34</v>
      </c>
      <c r="B36" s="41">
        <v>1823</v>
      </c>
      <c r="C36" s="39">
        <v>15614</v>
      </c>
      <c r="D36" s="9">
        <f t="shared" si="8"/>
        <v>8.56500274273176</v>
      </c>
      <c r="E36" s="41">
        <v>17590</v>
      </c>
      <c r="F36" s="9">
        <f t="shared" si="8"/>
        <v>9.648930334613274</v>
      </c>
      <c r="G36" s="41">
        <v>37</v>
      </c>
      <c r="H36" s="9">
        <f t="shared" si="0"/>
        <v>2.3696682464454977</v>
      </c>
      <c r="I36" s="41">
        <v>17</v>
      </c>
      <c r="J36" s="9">
        <f t="shared" si="0"/>
        <v>1.0887664916100934</v>
      </c>
      <c r="K36" s="8">
        <f>C36-E36</f>
        <v>-1976</v>
      </c>
      <c r="L36" s="9">
        <f>K36/$B36</f>
        <v>-1.0839275918815139</v>
      </c>
      <c r="M36" s="41">
        <v>339</v>
      </c>
      <c r="N36" s="9">
        <f t="shared" si="1"/>
        <v>21.249921644831694</v>
      </c>
      <c r="O36" s="41">
        <v>156</v>
      </c>
      <c r="P36" s="9">
        <f t="shared" si="1"/>
        <v>9.778725004701311</v>
      </c>
      <c r="Q36" s="41">
        <v>183</v>
      </c>
      <c r="R36" s="9">
        <f>Q36/($M36+$C36)*1000</f>
        <v>11.471196640130382</v>
      </c>
      <c r="S36" s="41">
        <v>53</v>
      </c>
      <c r="T36" s="9">
        <f t="shared" si="2"/>
        <v>3.385067382001661</v>
      </c>
      <c r="U36" s="41">
        <v>43</v>
      </c>
      <c r="V36" s="9">
        <f t="shared" si="2"/>
        <v>2.746375423133423</v>
      </c>
      <c r="W36" s="40">
        <v>10</v>
      </c>
      <c r="X36" s="10">
        <f t="shared" si="3"/>
        <v>0.640450877417702</v>
      </c>
      <c r="Y36" s="41">
        <v>9720</v>
      </c>
      <c r="Z36" s="9">
        <f>Y36/$B36</f>
        <v>5.331870543060889</v>
      </c>
      <c r="AA36" s="41">
        <v>3438</v>
      </c>
      <c r="AB36" s="35">
        <f>AA36/$B36</f>
        <v>1.8859023587493142</v>
      </c>
      <c r="AC36" s="52">
        <v>1.4</v>
      </c>
      <c r="AD36" s="13" t="s">
        <v>34</v>
      </c>
      <c r="AE36" s="14"/>
      <c r="AF36" s="14"/>
    </row>
    <row r="37" spans="1:32" ht="15.75" customHeight="1">
      <c r="A37" s="7" t="s">
        <v>35</v>
      </c>
      <c r="B37" s="41">
        <v>1378</v>
      </c>
      <c r="C37" s="39">
        <v>13151</v>
      </c>
      <c r="D37" s="9">
        <f t="shared" si="8"/>
        <v>9.54354136429608</v>
      </c>
      <c r="E37" s="41">
        <v>11036</v>
      </c>
      <c r="F37" s="9">
        <f t="shared" si="8"/>
        <v>8.008708272859216</v>
      </c>
      <c r="G37" s="41">
        <v>31</v>
      </c>
      <c r="H37" s="9">
        <f t="shared" si="0"/>
        <v>2.35723519124021</v>
      </c>
      <c r="I37" s="41">
        <v>17</v>
      </c>
      <c r="J37" s="9">
        <f t="shared" si="0"/>
        <v>1.2926773629381796</v>
      </c>
      <c r="K37" s="8">
        <f>C37-E37</f>
        <v>2115</v>
      </c>
      <c r="L37" s="9">
        <f>K37/$B37</f>
        <v>1.534833091436865</v>
      </c>
      <c r="M37" s="41">
        <v>292</v>
      </c>
      <c r="N37" s="9">
        <f t="shared" si="1"/>
        <v>21.721341962359592</v>
      </c>
      <c r="O37" s="41">
        <v>160</v>
      </c>
      <c r="P37" s="9">
        <f t="shared" si="1"/>
        <v>11.902105184854571</v>
      </c>
      <c r="Q37" s="41">
        <v>132</v>
      </c>
      <c r="R37" s="9">
        <f>Q37/($M37+$C37)*1000</f>
        <v>9.81923677750502</v>
      </c>
      <c r="S37" s="41">
        <v>53</v>
      </c>
      <c r="T37" s="9">
        <f t="shared" si="2"/>
        <v>4.018195602729341</v>
      </c>
      <c r="U37" s="41">
        <v>39</v>
      </c>
      <c r="V37" s="9">
        <f t="shared" si="2"/>
        <v>2.9567854435178167</v>
      </c>
      <c r="W37" s="40">
        <v>14</v>
      </c>
      <c r="X37" s="10">
        <f t="shared" si="3"/>
        <v>1.0645578283020303</v>
      </c>
      <c r="Y37" s="41">
        <v>7771</v>
      </c>
      <c r="Z37" s="9">
        <f>Y37/$B37</f>
        <v>5.63933236574746</v>
      </c>
      <c r="AA37" s="41">
        <v>2470</v>
      </c>
      <c r="AB37" s="35">
        <f>AA37/$B37</f>
        <v>1.7924528301886793</v>
      </c>
      <c r="AC37" s="40">
        <v>1.44</v>
      </c>
      <c r="AD37" s="13" t="s">
        <v>35</v>
      </c>
      <c r="AE37" s="14"/>
      <c r="AF37" s="14"/>
    </row>
    <row r="38" spans="1:32" ht="15.75" customHeight="1">
      <c r="A38" s="7"/>
      <c r="B38" s="41"/>
      <c r="C38" s="39"/>
      <c r="D38" s="9"/>
      <c r="E38" s="41"/>
      <c r="F38" s="9"/>
      <c r="G38" s="41"/>
      <c r="H38" s="9"/>
      <c r="I38" s="41"/>
      <c r="J38" s="9"/>
      <c r="K38" s="8"/>
      <c r="L38" s="9"/>
      <c r="M38" s="41"/>
      <c r="N38" s="9"/>
      <c r="O38" s="41"/>
      <c r="P38" s="9"/>
      <c r="Q38" s="41"/>
      <c r="R38" s="9"/>
      <c r="S38" s="41"/>
      <c r="T38" s="9"/>
      <c r="U38" s="41"/>
      <c r="V38" s="9"/>
      <c r="W38" s="40"/>
      <c r="X38" s="10"/>
      <c r="Y38" s="41"/>
      <c r="Z38" s="9"/>
      <c r="AA38" s="41"/>
      <c r="AB38" s="35"/>
      <c r="AC38" s="40"/>
      <c r="AD38" s="13"/>
      <c r="AE38" s="14"/>
      <c r="AF38" s="14"/>
    </row>
    <row r="39" spans="1:32" ht="15.75" customHeight="1">
      <c r="A39" s="7" t="s">
        <v>36</v>
      </c>
      <c r="B39" s="41">
        <v>2581</v>
      </c>
      <c r="C39" s="39">
        <v>21058</v>
      </c>
      <c r="D39" s="9">
        <f aca="true" t="shared" si="9" ref="D39:F43">C39/$B39</f>
        <v>8.158853157690817</v>
      </c>
      <c r="E39" s="41">
        <v>23191</v>
      </c>
      <c r="F39" s="9">
        <f t="shared" si="9"/>
        <v>8.985277024409143</v>
      </c>
      <c r="G39" s="41">
        <v>44</v>
      </c>
      <c r="H39" s="9">
        <f t="shared" si="0"/>
        <v>2.0894671858676035</v>
      </c>
      <c r="I39" s="41">
        <v>23</v>
      </c>
      <c r="J39" s="9">
        <f t="shared" si="0"/>
        <v>1.0922214835217021</v>
      </c>
      <c r="K39" s="8">
        <f>C39-E39</f>
        <v>-2133</v>
      </c>
      <c r="L39" s="9">
        <f>K39/$B39</f>
        <v>-0.8264238667183262</v>
      </c>
      <c r="M39" s="41">
        <v>432</v>
      </c>
      <c r="N39" s="9">
        <f t="shared" si="1"/>
        <v>20.10237319683574</v>
      </c>
      <c r="O39" s="41">
        <v>186</v>
      </c>
      <c r="P39" s="9">
        <f t="shared" si="1"/>
        <v>8.655188459748722</v>
      </c>
      <c r="Q39" s="41">
        <v>246</v>
      </c>
      <c r="R39" s="9">
        <f>Q39/($M39+$C39)*1000</f>
        <v>11.447184737087017</v>
      </c>
      <c r="S39" s="41">
        <v>77</v>
      </c>
      <c r="T39" s="9">
        <f t="shared" si="2"/>
        <v>3.6458333333333335</v>
      </c>
      <c r="U39" s="41">
        <v>62</v>
      </c>
      <c r="V39" s="9">
        <f t="shared" si="2"/>
        <v>2.9356060606060606</v>
      </c>
      <c r="W39" s="40">
        <v>15</v>
      </c>
      <c r="X39" s="10">
        <f t="shared" si="3"/>
        <v>0.7123183588185013</v>
      </c>
      <c r="Y39" s="41">
        <v>13640</v>
      </c>
      <c r="Z39" s="9">
        <f>Y39/$B39</f>
        <v>5.284773343665246</v>
      </c>
      <c r="AA39" s="41">
        <v>5054</v>
      </c>
      <c r="AB39" s="35">
        <f>AA39/$B39</f>
        <v>1.9581557535838823</v>
      </c>
      <c r="AC39" s="52">
        <v>1.2</v>
      </c>
      <c r="AD39" s="13" t="s">
        <v>36</v>
      </c>
      <c r="AE39" s="14"/>
      <c r="AF39" s="14"/>
    </row>
    <row r="40" spans="1:32" ht="15.75" customHeight="1">
      <c r="A40" s="7" t="s">
        <v>37</v>
      </c>
      <c r="B40" s="41">
        <v>8638</v>
      </c>
      <c r="C40" s="39">
        <v>75250</v>
      </c>
      <c r="D40" s="9">
        <f t="shared" si="9"/>
        <v>8.711507293354943</v>
      </c>
      <c r="E40" s="41">
        <v>73135</v>
      </c>
      <c r="F40" s="9">
        <f t="shared" si="9"/>
        <v>8.466658948830748</v>
      </c>
      <c r="G40" s="41">
        <v>176</v>
      </c>
      <c r="H40" s="9">
        <f t="shared" si="0"/>
        <v>2.338870431893688</v>
      </c>
      <c r="I40" s="41">
        <v>86</v>
      </c>
      <c r="J40" s="9">
        <f t="shared" si="0"/>
        <v>1.142857142857143</v>
      </c>
      <c r="K40" s="8">
        <f>C40-E40</f>
        <v>2115</v>
      </c>
      <c r="L40" s="9">
        <f>K40/$B40</f>
        <v>0.2448483445241954</v>
      </c>
      <c r="M40" s="41">
        <v>1893</v>
      </c>
      <c r="N40" s="9">
        <f t="shared" si="1"/>
        <v>24.53884344658621</v>
      </c>
      <c r="O40" s="41">
        <v>813</v>
      </c>
      <c r="P40" s="9">
        <f t="shared" si="1"/>
        <v>10.538869372464125</v>
      </c>
      <c r="Q40" s="41">
        <v>1080</v>
      </c>
      <c r="R40" s="9">
        <f>Q40/($M40+$C40)*1000</f>
        <v>13.999974074122086</v>
      </c>
      <c r="S40" s="41">
        <v>292</v>
      </c>
      <c r="T40" s="9">
        <f t="shared" si="2"/>
        <v>3.8678570482422447</v>
      </c>
      <c r="U40" s="41">
        <v>244</v>
      </c>
      <c r="V40" s="9">
        <f t="shared" si="2"/>
        <v>3.2320449307229713</v>
      </c>
      <c r="W40" s="40">
        <v>48</v>
      </c>
      <c r="X40" s="10">
        <f t="shared" si="3"/>
        <v>0.6378737541528239</v>
      </c>
      <c r="Y40" s="41">
        <v>51689</v>
      </c>
      <c r="Z40" s="9">
        <f>Y40/$B40</f>
        <v>5.983908312109285</v>
      </c>
      <c r="AA40" s="41">
        <v>20737</v>
      </c>
      <c r="AB40" s="35">
        <f>AA40/$B40</f>
        <v>2.400671451724936</v>
      </c>
      <c r="AC40" s="40">
        <v>1.28</v>
      </c>
      <c r="AD40" s="13" t="s">
        <v>37</v>
      </c>
      <c r="AE40" s="14"/>
      <c r="AF40" s="14"/>
    </row>
    <row r="41" spans="1:32" ht="15.75" customHeight="1">
      <c r="A41" s="7" t="s">
        <v>38</v>
      </c>
      <c r="B41" s="41">
        <v>5503</v>
      </c>
      <c r="C41" s="39">
        <v>47592</v>
      </c>
      <c r="D41" s="9">
        <f t="shared" si="9"/>
        <v>8.648373614392149</v>
      </c>
      <c r="E41" s="41">
        <v>48864</v>
      </c>
      <c r="F41" s="9">
        <f t="shared" si="9"/>
        <v>8.87952026167545</v>
      </c>
      <c r="G41" s="41">
        <v>97</v>
      </c>
      <c r="H41" s="9">
        <f t="shared" si="0"/>
        <v>2.0381576735585814</v>
      </c>
      <c r="I41" s="41">
        <v>48</v>
      </c>
      <c r="J41" s="9">
        <f t="shared" si="0"/>
        <v>1.0085728693898135</v>
      </c>
      <c r="K41" s="8">
        <f>C41-E41</f>
        <v>-1272</v>
      </c>
      <c r="L41" s="9">
        <f>K41/$B41</f>
        <v>-0.2311466472833</v>
      </c>
      <c r="M41" s="41">
        <v>1133</v>
      </c>
      <c r="N41" s="9">
        <f t="shared" si="1"/>
        <v>23.252950230887635</v>
      </c>
      <c r="O41" s="41">
        <v>505</v>
      </c>
      <c r="P41" s="9">
        <f t="shared" si="1"/>
        <v>10.364289379168804</v>
      </c>
      <c r="Q41" s="41">
        <v>628</v>
      </c>
      <c r="R41" s="9">
        <f>Q41/($M41+$C41)*1000</f>
        <v>12.88866085171883</v>
      </c>
      <c r="S41" s="41">
        <v>189</v>
      </c>
      <c r="T41" s="9">
        <f t="shared" si="2"/>
        <v>3.9581151832460737</v>
      </c>
      <c r="U41" s="41">
        <v>158</v>
      </c>
      <c r="V41" s="9">
        <f t="shared" si="2"/>
        <v>3.3089005235602094</v>
      </c>
      <c r="W41" s="40">
        <v>31</v>
      </c>
      <c r="X41" s="10">
        <f t="shared" si="3"/>
        <v>0.6513699781475878</v>
      </c>
      <c r="Y41" s="41">
        <v>29980</v>
      </c>
      <c r="Z41" s="9">
        <f>Y41/$B41</f>
        <v>5.447937488642559</v>
      </c>
      <c r="AA41" s="41">
        <v>10808</v>
      </c>
      <c r="AB41" s="35">
        <f>AA41/$B41</f>
        <v>1.9640196256587317</v>
      </c>
      <c r="AC41" s="40">
        <v>1.33</v>
      </c>
      <c r="AD41" s="13" t="s">
        <v>38</v>
      </c>
      <c r="AE41" s="14"/>
      <c r="AF41" s="14"/>
    </row>
    <row r="42" spans="1:32" ht="15.75" customHeight="1">
      <c r="A42" s="7" t="s">
        <v>39</v>
      </c>
      <c r="B42" s="41">
        <v>1391</v>
      </c>
      <c r="C42" s="39">
        <v>10758</v>
      </c>
      <c r="D42" s="9">
        <f t="shared" si="9"/>
        <v>7.734004313443566</v>
      </c>
      <c r="E42" s="41">
        <v>12139</v>
      </c>
      <c r="F42" s="9">
        <f t="shared" si="9"/>
        <v>8.726815240833933</v>
      </c>
      <c r="G42" s="41">
        <v>43</v>
      </c>
      <c r="H42" s="9">
        <f t="shared" si="0"/>
        <v>3.9970254694181073</v>
      </c>
      <c r="I42" s="41">
        <v>21</v>
      </c>
      <c r="J42" s="9">
        <f t="shared" si="0"/>
        <v>1.9520356943669828</v>
      </c>
      <c r="K42" s="8">
        <f>C42-E42</f>
        <v>-1381</v>
      </c>
      <c r="L42" s="9">
        <f>K42/$B42</f>
        <v>-0.9928109273903667</v>
      </c>
      <c r="M42" s="41">
        <v>257</v>
      </c>
      <c r="N42" s="9">
        <f t="shared" si="1"/>
        <v>23.33182024512029</v>
      </c>
      <c r="O42" s="41">
        <v>119</v>
      </c>
      <c r="P42" s="9">
        <f t="shared" si="1"/>
        <v>10.803449841125738</v>
      </c>
      <c r="Q42" s="41">
        <v>138</v>
      </c>
      <c r="R42" s="9">
        <f>Q42/($M42+$C42)*1000</f>
        <v>12.528370403994554</v>
      </c>
      <c r="S42" s="41">
        <v>56</v>
      </c>
      <c r="T42" s="9">
        <f t="shared" si="2"/>
        <v>5.18614558251528</v>
      </c>
      <c r="U42" s="41">
        <v>40</v>
      </c>
      <c r="V42" s="9">
        <f t="shared" si="2"/>
        <v>3.7043897017966287</v>
      </c>
      <c r="W42" s="40">
        <v>16</v>
      </c>
      <c r="X42" s="10">
        <f t="shared" si="3"/>
        <v>1.4872652909462725</v>
      </c>
      <c r="Y42" s="41">
        <v>6584</v>
      </c>
      <c r="Z42" s="9">
        <f>Y42/$B42</f>
        <v>4.733285406182603</v>
      </c>
      <c r="AA42" s="41">
        <v>2612</v>
      </c>
      <c r="AB42" s="35">
        <f>AA42/$B42</f>
        <v>1.877785765636233</v>
      </c>
      <c r="AC42" s="40">
        <v>1.23</v>
      </c>
      <c r="AD42" s="13" t="s">
        <v>39</v>
      </c>
      <c r="AE42" s="14"/>
      <c r="AF42" s="14"/>
    </row>
    <row r="43" spans="1:32" ht="15.75" customHeight="1">
      <c r="A43" s="7" t="s">
        <v>40</v>
      </c>
      <c r="B43" s="41">
        <v>1000</v>
      </c>
      <c r="C43" s="39">
        <v>7516</v>
      </c>
      <c r="D43" s="9">
        <f t="shared" si="9"/>
        <v>7.516</v>
      </c>
      <c r="E43" s="41">
        <v>11736</v>
      </c>
      <c r="F43" s="9">
        <f t="shared" si="9"/>
        <v>11.736</v>
      </c>
      <c r="G43" s="41">
        <v>18</v>
      </c>
      <c r="H43" s="9">
        <f t="shared" si="0"/>
        <v>2.394890899414582</v>
      </c>
      <c r="I43" s="41">
        <v>11</v>
      </c>
      <c r="J43" s="9">
        <f t="shared" si="0"/>
        <v>1.4635444385311336</v>
      </c>
      <c r="K43" s="8">
        <f>C43-E43</f>
        <v>-4220</v>
      </c>
      <c r="L43" s="9">
        <f>K43/$B43</f>
        <v>-4.22</v>
      </c>
      <c r="M43" s="41">
        <v>191</v>
      </c>
      <c r="N43" s="9">
        <f t="shared" si="1"/>
        <v>24.782665109640586</v>
      </c>
      <c r="O43" s="41">
        <v>75</v>
      </c>
      <c r="P43" s="9">
        <f t="shared" si="1"/>
        <v>9.73141300116777</v>
      </c>
      <c r="Q43" s="41">
        <v>116</v>
      </c>
      <c r="R43" s="9">
        <f>Q43/($M43+$C43)*1000</f>
        <v>15.051252108472816</v>
      </c>
      <c r="S43" s="41">
        <v>39</v>
      </c>
      <c r="T43" s="9">
        <f t="shared" si="2"/>
        <v>5.166931637519872</v>
      </c>
      <c r="U43" s="41">
        <v>32</v>
      </c>
      <c r="V43" s="9">
        <f t="shared" si="2"/>
        <v>4.239533651298357</v>
      </c>
      <c r="W43" s="40">
        <v>7</v>
      </c>
      <c r="X43" s="10">
        <f t="shared" si="3"/>
        <v>0.9313464608834486</v>
      </c>
      <c r="Y43" s="41">
        <v>4708</v>
      </c>
      <c r="Z43" s="9">
        <f>Y43/$B43</f>
        <v>4.708</v>
      </c>
      <c r="AA43" s="41">
        <v>2028</v>
      </c>
      <c r="AB43" s="35">
        <f>AA43/$B43</f>
        <v>2.028</v>
      </c>
      <c r="AC43" s="40">
        <v>1.36</v>
      </c>
      <c r="AD43" s="13" t="s">
        <v>40</v>
      </c>
      <c r="AE43" s="14"/>
      <c r="AF43" s="14"/>
    </row>
    <row r="44" spans="1:32" ht="15.75" customHeight="1">
      <c r="A44" s="7"/>
      <c r="B44" s="41"/>
      <c r="C44" s="39"/>
      <c r="D44" s="9"/>
      <c r="E44" s="41"/>
      <c r="F44" s="9"/>
      <c r="G44" s="41"/>
      <c r="H44" s="9"/>
      <c r="I44" s="41"/>
      <c r="J44" s="9"/>
      <c r="K44" s="8"/>
      <c r="L44" s="9"/>
      <c r="M44" s="41"/>
      <c r="N44" s="9"/>
      <c r="O44" s="41"/>
      <c r="P44" s="9"/>
      <c r="Q44" s="41"/>
      <c r="R44" s="9"/>
      <c r="S44" s="41"/>
      <c r="T44" s="9"/>
      <c r="U44" s="41"/>
      <c r="V44" s="9"/>
      <c r="W44" s="40"/>
      <c r="X44" s="10"/>
      <c r="Y44" s="41"/>
      <c r="Z44" s="9"/>
      <c r="AA44" s="41"/>
      <c r="AB44" s="35"/>
      <c r="AC44" s="40"/>
      <c r="AD44" s="13"/>
      <c r="AE44" s="14"/>
      <c r="AF44" s="14"/>
    </row>
    <row r="45" spans="1:32" ht="15.75" customHeight="1">
      <c r="A45" s="7" t="s">
        <v>41</v>
      </c>
      <c r="B45" s="41">
        <v>587</v>
      </c>
      <c r="C45" s="39">
        <v>4876</v>
      </c>
      <c r="D45" s="9">
        <f aca="true" t="shared" si="10" ref="D45:F49">C45/$B45</f>
        <v>8.30664395229983</v>
      </c>
      <c r="E45" s="41">
        <v>6636</v>
      </c>
      <c r="F45" s="9">
        <f t="shared" si="10"/>
        <v>11.304940374787053</v>
      </c>
      <c r="G45" s="41">
        <v>9</v>
      </c>
      <c r="H45" s="9">
        <f t="shared" si="0"/>
        <v>1.8457752255947497</v>
      </c>
      <c r="I45" s="41">
        <v>7</v>
      </c>
      <c r="J45" s="9">
        <f t="shared" si="0"/>
        <v>1.435602953240361</v>
      </c>
      <c r="K45" s="8">
        <f>C45-E45</f>
        <v>-1760</v>
      </c>
      <c r="L45" s="9">
        <f>K45/$B45</f>
        <v>-2.9982964224872233</v>
      </c>
      <c r="M45" s="41">
        <v>138</v>
      </c>
      <c r="N45" s="9">
        <f t="shared" si="1"/>
        <v>27.522935779816514</v>
      </c>
      <c r="O45" s="41">
        <v>61</v>
      </c>
      <c r="P45" s="9">
        <f t="shared" si="1"/>
        <v>12.165935380933387</v>
      </c>
      <c r="Q45" s="41">
        <v>77</v>
      </c>
      <c r="R45" s="9">
        <f>Q45/($M45+$C45)*1000</f>
        <v>15.357000398883127</v>
      </c>
      <c r="S45" s="41">
        <v>20</v>
      </c>
      <c r="T45" s="9">
        <f t="shared" si="2"/>
        <v>4.090816117815504</v>
      </c>
      <c r="U45" s="41">
        <v>13</v>
      </c>
      <c r="V45" s="9">
        <f t="shared" si="2"/>
        <v>2.6590304765800776</v>
      </c>
      <c r="W45" s="40">
        <v>7</v>
      </c>
      <c r="X45" s="10">
        <f t="shared" si="3"/>
        <v>1.435602953240361</v>
      </c>
      <c r="Y45" s="41">
        <v>2758</v>
      </c>
      <c r="Z45" s="9">
        <f>Y45/$B45</f>
        <v>4.698466780238501</v>
      </c>
      <c r="AA45" s="41">
        <v>1150</v>
      </c>
      <c r="AB45" s="35">
        <f>AA45/$B45</f>
        <v>1.959114139693356</v>
      </c>
      <c r="AC45" s="40">
        <v>1.46</v>
      </c>
      <c r="AD45" s="13" t="s">
        <v>41</v>
      </c>
      <c r="AE45" s="14"/>
      <c r="AF45" s="14"/>
    </row>
    <row r="46" spans="1:32" ht="15.75" customHeight="1">
      <c r="A46" s="7" t="s">
        <v>42</v>
      </c>
      <c r="B46" s="41">
        <v>715</v>
      </c>
      <c r="C46" s="39">
        <v>5601</v>
      </c>
      <c r="D46" s="9">
        <f t="shared" si="10"/>
        <v>7.833566433566434</v>
      </c>
      <c r="E46" s="41">
        <v>8854</v>
      </c>
      <c r="F46" s="9">
        <f t="shared" si="10"/>
        <v>12.383216783216783</v>
      </c>
      <c r="G46" s="41">
        <v>11</v>
      </c>
      <c r="H46" s="9">
        <f t="shared" si="0"/>
        <v>1.9639350116050707</v>
      </c>
      <c r="I46" s="41">
        <v>6</v>
      </c>
      <c r="J46" s="9">
        <f t="shared" si="0"/>
        <v>1.0712372790573113</v>
      </c>
      <c r="K46" s="8">
        <f>C46-E46</f>
        <v>-3253</v>
      </c>
      <c r="L46" s="9">
        <f>K46/$B46</f>
        <v>-4.549650349650349</v>
      </c>
      <c r="M46" s="41">
        <v>144</v>
      </c>
      <c r="N46" s="9">
        <f t="shared" si="1"/>
        <v>25.065274151436032</v>
      </c>
      <c r="O46" s="41">
        <v>66</v>
      </c>
      <c r="P46" s="9">
        <f t="shared" si="1"/>
        <v>11.488250652741513</v>
      </c>
      <c r="Q46" s="41">
        <v>78</v>
      </c>
      <c r="R46" s="9">
        <f>Q46/($M46+$C46)*1000</f>
        <v>13.577023498694517</v>
      </c>
      <c r="S46" s="41">
        <v>26</v>
      </c>
      <c r="T46" s="9">
        <f t="shared" si="2"/>
        <v>4.622222222222222</v>
      </c>
      <c r="U46" s="41">
        <v>24</v>
      </c>
      <c r="V46" s="9">
        <f t="shared" si="2"/>
        <v>4.266666666666667</v>
      </c>
      <c r="W46" s="40">
        <v>2</v>
      </c>
      <c r="X46" s="10">
        <f t="shared" si="3"/>
        <v>0.35707909301910373</v>
      </c>
      <c r="Y46" s="41">
        <v>3220</v>
      </c>
      <c r="Z46" s="9">
        <f>Y46/$B46</f>
        <v>4.503496503496503</v>
      </c>
      <c r="AA46" s="41">
        <v>1127</v>
      </c>
      <c r="AB46" s="35">
        <f>AA46/$B46</f>
        <v>1.5762237762237763</v>
      </c>
      <c r="AC46" s="40">
        <v>1.55</v>
      </c>
      <c r="AD46" s="13" t="s">
        <v>42</v>
      </c>
      <c r="AE46" s="14"/>
      <c r="AF46" s="14"/>
    </row>
    <row r="47" spans="1:32" ht="15.75" customHeight="1">
      <c r="A47" s="7" t="s">
        <v>43</v>
      </c>
      <c r="B47" s="41">
        <v>1924</v>
      </c>
      <c r="C47" s="39">
        <v>16387</v>
      </c>
      <c r="D47" s="9">
        <f t="shared" si="10"/>
        <v>8.517151767151768</v>
      </c>
      <c r="E47" s="41">
        <v>18948</v>
      </c>
      <c r="F47" s="9">
        <f t="shared" si="10"/>
        <v>9.848232848232849</v>
      </c>
      <c r="G47" s="41">
        <v>36</v>
      </c>
      <c r="H47" s="9">
        <f t="shared" si="0"/>
        <v>2.1968633673033504</v>
      </c>
      <c r="I47" s="41">
        <v>18</v>
      </c>
      <c r="J47" s="9">
        <f t="shared" si="0"/>
        <v>1.0984316836516752</v>
      </c>
      <c r="K47" s="8">
        <f>C47-E47</f>
        <v>-2561</v>
      </c>
      <c r="L47" s="9">
        <f>K47/$B47</f>
        <v>-1.3310810810810811</v>
      </c>
      <c r="M47" s="41">
        <v>461</v>
      </c>
      <c r="N47" s="9">
        <f t="shared" si="1"/>
        <v>27.362298195631528</v>
      </c>
      <c r="O47" s="41">
        <v>180</v>
      </c>
      <c r="P47" s="9">
        <f t="shared" si="1"/>
        <v>10.683760683760683</v>
      </c>
      <c r="Q47" s="41">
        <v>281</v>
      </c>
      <c r="R47" s="9">
        <f>Q47/($M47+$C47)*1000</f>
        <v>16.678537511870843</v>
      </c>
      <c r="S47" s="41">
        <v>67</v>
      </c>
      <c r="T47" s="9">
        <f t="shared" si="2"/>
        <v>4.075425790754258</v>
      </c>
      <c r="U47" s="41">
        <v>53</v>
      </c>
      <c r="V47" s="9">
        <f t="shared" si="2"/>
        <v>3.2238442822384425</v>
      </c>
      <c r="W47" s="40">
        <v>14</v>
      </c>
      <c r="X47" s="10">
        <f t="shared" si="3"/>
        <v>0.8543357539513029</v>
      </c>
      <c r="Y47" s="41">
        <v>10072</v>
      </c>
      <c r="Z47" s="9">
        <f>Y47/$B47</f>
        <v>5.234927234927235</v>
      </c>
      <c r="AA47" s="41">
        <v>3597</v>
      </c>
      <c r="AB47" s="35">
        <f>AA47/$B47</f>
        <v>1.8695426195426195</v>
      </c>
      <c r="AC47" s="40">
        <v>1.39</v>
      </c>
      <c r="AD47" s="13" t="s">
        <v>43</v>
      </c>
      <c r="AE47" s="14"/>
      <c r="AF47" s="14"/>
    </row>
    <row r="48" spans="1:32" ht="15.75" customHeight="1">
      <c r="A48" s="7" t="s">
        <v>44</v>
      </c>
      <c r="B48" s="41">
        <v>2831</v>
      </c>
      <c r="C48" s="39">
        <v>25596</v>
      </c>
      <c r="D48" s="9">
        <f t="shared" si="10"/>
        <v>9.041328152596256</v>
      </c>
      <c r="E48" s="41">
        <v>26992</v>
      </c>
      <c r="F48" s="9">
        <f t="shared" si="10"/>
        <v>9.534440127163547</v>
      </c>
      <c r="G48" s="41">
        <v>62</v>
      </c>
      <c r="H48" s="9">
        <f t="shared" si="0"/>
        <v>2.4222534771057975</v>
      </c>
      <c r="I48" s="41">
        <v>33</v>
      </c>
      <c r="J48" s="9">
        <f t="shared" si="0"/>
        <v>1.2892639474917957</v>
      </c>
      <c r="K48" s="8">
        <f>C48-E48</f>
        <v>-1396</v>
      </c>
      <c r="L48" s="9">
        <f>K48/$B48</f>
        <v>-0.4931119745672907</v>
      </c>
      <c r="M48" s="41">
        <v>582</v>
      </c>
      <c r="N48" s="9">
        <f t="shared" si="1"/>
        <v>22.232408892963555</v>
      </c>
      <c r="O48" s="41">
        <v>249</v>
      </c>
      <c r="P48" s="9">
        <f t="shared" si="1"/>
        <v>9.511803804721522</v>
      </c>
      <c r="Q48" s="41">
        <v>333</v>
      </c>
      <c r="R48" s="9">
        <f>Q48/($M48+$C48)*1000</f>
        <v>12.720605088242035</v>
      </c>
      <c r="S48" s="41">
        <v>112</v>
      </c>
      <c r="T48" s="9">
        <f t="shared" si="2"/>
        <v>4.360861270100845</v>
      </c>
      <c r="U48" s="41">
        <v>87</v>
      </c>
      <c r="V48" s="9">
        <f t="shared" si="2"/>
        <v>3.387454736596192</v>
      </c>
      <c r="W48" s="40">
        <v>25</v>
      </c>
      <c r="X48" s="10">
        <f t="shared" si="3"/>
        <v>0.9767151117362088</v>
      </c>
      <c r="Y48" s="41">
        <v>15913</v>
      </c>
      <c r="Z48" s="9">
        <f>Y48/$B48</f>
        <v>5.620981985164253</v>
      </c>
      <c r="AA48" s="41">
        <v>5503</v>
      </c>
      <c r="AB48" s="35">
        <f>AA48/$B48</f>
        <v>1.9438361003179088</v>
      </c>
      <c r="AC48" s="40">
        <v>1.47</v>
      </c>
      <c r="AD48" s="13" t="s">
        <v>44</v>
      </c>
      <c r="AE48" s="14"/>
      <c r="AF48" s="14"/>
    </row>
    <row r="49" spans="1:32" ht="15.75" customHeight="1">
      <c r="A49" s="7" t="s">
        <v>45</v>
      </c>
      <c r="B49" s="41">
        <v>1444</v>
      </c>
      <c r="C49" s="39">
        <v>11312</v>
      </c>
      <c r="D49" s="9">
        <f t="shared" si="10"/>
        <v>7.833795013850415</v>
      </c>
      <c r="E49" s="41">
        <v>16995</v>
      </c>
      <c r="F49" s="9">
        <f t="shared" si="10"/>
        <v>11.76939058171745</v>
      </c>
      <c r="G49" s="41">
        <v>27</v>
      </c>
      <c r="H49" s="9">
        <f t="shared" si="0"/>
        <v>2.386845827439887</v>
      </c>
      <c r="I49" s="41">
        <v>13</v>
      </c>
      <c r="J49" s="9">
        <f t="shared" si="0"/>
        <v>1.1492220650636493</v>
      </c>
      <c r="K49" s="8">
        <f>C49-E49</f>
        <v>-5683</v>
      </c>
      <c r="L49" s="9">
        <f>K49/$B49</f>
        <v>-3.935595567867036</v>
      </c>
      <c r="M49" s="41">
        <v>304</v>
      </c>
      <c r="N49" s="9">
        <f t="shared" si="1"/>
        <v>26.170798898071627</v>
      </c>
      <c r="O49" s="41">
        <v>134</v>
      </c>
      <c r="P49" s="9">
        <f t="shared" si="1"/>
        <v>11.53581267217631</v>
      </c>
      <c r="Q49" s="41">
        <v>170</v>
      </c>
      <c r="R49" s="9">
        <f>Q49/($M49+$C49)*1000</f>
        <v>14.634986225895318</v>
      </c>
      <c r="S49" s="41">
        <v>46</v>
      </c>
      <c r="T49" s="9">
        <f t="shared" si="2"/>
        <v>4.05322054806591</v>
      </c>
      <c r="U49" s="41">
        <v>37</v>
      </c>
      <c r="V49" s="9">
        <f t="shared" si="2"/>
        <v>3.2601991364877962</v>
      </c>
      <c r="W49" s="40">
        <v>9</v>
      </c>
      <c r="X49" s="10">
        <f t="shared" si="3"/>
        <v>0.7956152758132956</v>
      </c>
      <c r="Y49" s="41">
        <v>7008</v>
      </c>
      <c r="Z49" s="9">
        <f>Y49/$B49</f>
        <v>4.853185595567867</v>
      </c>
      <c r="AA49" s="41">
        <v>2697</v>
      </c>
      <c r="AB49" s="35">
        <f>AA49/$B49</f>
        <v>1.8677285318559558</v>
      </c>
      <c r="AC49" s="40">
        <v>1.43</v>
      </c>
      <c r="AD49" s="13" t="s">
        <v>45</v>
      </c>
      <c r="AE49" s="14"/>
      <c r="AF49" s="14"/>
    </row>
    <row r="50" spans="1:32" ht="15.75" customHeight="1">
      <c r="A50" s="7"/>
      <c r="B50" s="41"/>
      <c r="C50" s="39"/>
      <c r="D50" s="9"/>
      <c r="E50" s="41"/>
      <c r="F50" s="9"/>
      <c r="G50" s="41"/>
      <c r="H50" s="9"/>
      <c r="I50" s="41"/>
      <c r="J50" s="9"/>
      <c r="K50" s="8"/>
      <c r="L50" s="9"/>
      <c r="M50" s="41"/>
      <c r="N50" s="9"/>
      <c r="O50" s="41"/>
      <c r="P50" s="9"/>
      <c r="Q50" s="41"/>
      <c r="R50" s="9"/>
      <c r="S50" s="41"/>
      <c r="T50" s="9"/>
      <c r="U50" s="41"/>
      <c r="V50" s="9"/>
      <c r="W50" s="40"/>
      <c r="X50" s="10"/>
      <c r="Y50" s="41"/>
      <c r="Z50" s="9"/>
      <c r="AA50" s="41"/>
      <c r="AB50" s="35"/>
      <c r="AC50" s="40"/>
      <c r="AD50" s="13"/>
      <c r="AE50" s="14"/>
      <c r="AF50" s="14"/>
    </row>
    <row r="51" spans="1:32" ht="15.75" customHeight="1">
      <c r="A51" s="7" t="s">
        <v>46</v>
      </c>
      <c r="B51" s="41">
        <v>785</v>
      </c>
      <c r="C51" s="39">
        <v>5898</v>
      </c>
      <c r="D51" s="9">
        <f aca="true" t="shared" si="11" ref="D51:F55">C51/$B51</f>
        <v>7.513375796178344</v>
      </c>
      <c r="E51" s="41">
        <v>8719</v>
      </c>
      <c r="F51" s="9">
        <f t="shared" si="11"/>
        <v>11.107006369426752</v>
      </c>
      <c r="G51" s="41">
        <v>18</v>
      </c>
      <c r="H51" s="9">
        <f t="shared" si="0"/>
        <v>3.051881993896236</v>
      </c>
      <c r="I51" s="41">
        <v>13</v>
      </c>
      <c r="J51" s="9">
        <f t="shared" si="0"/>
        <v>2.204136995591726</v>
      </c>
      <c r="K51" s="8">
        <f>C51-E51</f>
        <v>-2821</v>
      </c>
      <c r="L51" s="9">
        <f>K51/$B51</f>
        <v>-3.5936305732484075</v>
      </c>
      <c r="M51" s="41">
        <v>141</v>
      </c>
      <c r="N51" s="9">
        <f t="shared" si="1"/>
        <v>23.34823646299056</v>
      </c>
      <c r="O51" s="41">
        <v>63</v>
      </c>
      <c r="P51" s="9">
        <f t="shared" si="1"/>
        <v>10.432190760059614</v>
      </c>
      <c r="Q51" s="41">
        <v>78</v>
      </c>
      <c r="R51" s="9">
        <f>Q51/($M51+$C51)*1000</f>
        <v>12.91604570293095</v>
      </c>
      <c r="S51" s="41">
        <v>24</v>
      </c>
      <c r="T51" s="9">
        <f t="shared" si="2"/>
        <v>4.059539918809201</v>
      </c>
      <c r="U51" s="41">
        <v>14</v>
      </c>
      <c r="V51" s="9">
        <f t="shared" si="2"/>
        <v>2.368064952638701</v>
      </c>
      <c r="W51" s="40">
        <v>10</v>
      </c>
      <c r="X51" s="10">
        <f t="shared" si="3"/>
        <v>1.69548999660902</v>
      </c>
      <c r="Y51" s="41">
        <v>3691</v>
      </c>
      <c r="Z51" s="9">
        <f>Y51/$B51</f>
        <v>4.701910828025477</v>
      </c>
      <c r="AA51" s="41">
        <v>1518</v>
      </c>
      <c r="AB51" s="35">
        <f>AA51/$B51</f>
        <v>1.9337579617834395</v>
      </c>
      <c r="AC51" s="40">
        <v>1.35</v>
      </c>
      <c r="AD51" s="13" t="s">
        <v>46</v>
      </c>
      <c r="AE51" s="14"/>
      <c r="AF51" s="14"/>
    </row>
    <row r="52" spans="1:32" ht="15.75" customHeight="1">
      <c r="A52" s="7" t="s">
        <v>47</v>
      </c>
      <c r="B52" s="41">
        <v>992</v>
      </c>
      <c r="C52" s="39">
        <v>8366</v>
      </c>
      <c r="D52" s="9">
        <f t="shared" si="11"/>
        <v>8.433467741935484</v>
      </c>
      <c r="E52" s="41">
        <v>10639</v>
      </c>
      <c r="F52" s="9">
        <f t="shared" si="11"/>
        <v>10.724798387096774</v>
      </c>
      <c r="G52" s="41">
        <v>23</v>
      </c>
      <c r="H52" s="9">
        <f t="shared" si="0"/>
        <v>2.7492230456610085</v>
      </c>
      <c r="I52" s="41">
        <v>11</v>
      </c>
      <c r="J52" s="9">
        <f t="shared" si="0"/>
        <v>1.3148458044465694</v>
      </c>
      <c r="K52" s="8">
        <f>C52-E52</f>
        <v>-2273</v>
      </c>
      <c r="L52" s="9">
        <f>K52/$B52</f>
        <v>-2.2913306451612905</v>
      </c>
      <c r="M52" s="41">
        <v>214</v>
      </c>
      <c r="N52" s="9">
        <f t="shared" si="1"/>
        <v>24.941724941724942</v>
      </c>
      <c r="O52" s="41">
        <v>130</v>
      </c>
      <c r="P52" s="9">
        <f t="shared" si="1"/>
        <v>15.151515151515152</v>
      </c>
      <c r="Q52" s="41">
        <v>84</v>
      </c>
      <c r="R52" s="9">
        <f>Q52/($M52+$C52)*1000</f>
        <v>9.790209790209792</v>
      </c>
      <c r="S52" s="41">
        <v>29</v>
      </c>
      <c r="T52" s="9">
        <f t="shared" si="2"/>
        <v>3.457319980925131</v>
      </c>
      <c r="U52" s="41">
        <v>22</v>
      </c>
      <c r="V52" s="9">
        <f t="shared" si="2"/>
        <v>2.622794468288031</v>
      </c>
      <c r="W52" s="40">
        <v>7</v>
      </c>
      <c r="X52" s="10">
        <f t="shared" si="3"/>
        <v>0.8367200573750896</v>
      </c>
      <c r="Y52" s="41">
        <v>5140</v>
      </c>
      <c r="Z52" s="9">
        <f>Y52/$B52</f>
        <v>5.181451612903226</v>
      </c>
      <c r="AA52" s="41">
        <v>1963</v>
      </c>
      <c r="AB52" s="35">
        <f>AA52/$B52</f>
        <v>1.9788306451612903</v>
      </c>
      <c r="AC52" s="40">
        <v>1.48</v>
      </c>
      <c r="AD52" s="13" t="s">
        <v>47</v>
      </c>
      <c r="AE52" s="14"/>
      <c r="AF52" s="14"/>
    </row>
    <row r="53" spans="1:32" ht="15.75" customHeight="1">
      <c r="A53" s="7" t="s">
        <v>48</v>
      </c>
      <c r="B53" s="41">
        <v>1429</v>
      </c>
      <c r="C53" s="39">
        <v>11507</v>
      </c>
      <c r="D53" s="9">
        <f t="shared" si="11"/>
        <v>8.052484254723582</v>
      </c>
      <c r="E53" s="41">
        <v>15670</v>
      </c>
      <c r="F53" s="9">
        <f t="shared" si="11"/>
        <v>10.965710286913925</v>
      </c>
      <c r="G53" s="41">
        <v>29</v>
      </c>
      <c r="H53" s="9">
        <f t="shared" si="0"/>
        <v>2.52020509255236</v>
      </c>
      <c r="I53" s="41">
        <v>11</v>
      </c>
      <c r="J53" s="9">
        <f t="shared" si="0"/>
        <v>0.9559398626922743</v>
      </c>
      <c r="K53" s="8">
        <f>C53-E53</f>
        <v>-4163</v>
      </c>
      <c r="L53" s="9">
        <f>K53/$B53</f>
        <v>-2.9132260321903427</v>
      </c>
      <c r="M53" s="41">
        <v>390</v>
      </c>
      <c r="N53" s="9">
        <f t="shared" si="1"/>
        <v>32.78137345549298</v>
      </c>
      <c r="O53" s="41">
        <v>137</v>
      </c>
      <c r="P53" s="9">
        <f t="shared" si="1"/>
        <v>11.515508111288561</v>
      </c>
      <c r="Q53" s="41">
        <v>253</v>
      </c>
      <c r="R53" s="9">
        <f>Q53/($M53+$C53)*1000</f>
        <v>21.26586534420442</v>
      </c>
      <c r="S53" s="41">
        <v>54</v>
      </c>
      <c r="T53" s="9">
        <f t="shared" si="2"/>
        <v>4.674515235457063</v>
      </c>
      <c r="U53" s="41">
        <v>45</v>
      </c>
      <c r="V53" s="9">
        <f t="shared" si="2"/>
        <v>3.8954293628808867</v>
      </c>
      <c r="W53" s="40">
        <v>9</v>
      </c>
      <c r="X53" s="10">
        <f t="shared" si="3"/>
        <v>0.7821326149300426</v>
      </c>
      <c r="Y53" s="41">
        <v>6946</v>
      </c>
      <c r="Z53" s="9">
        <f>Y53/$B53</f>
        <v>4.86074177746676</v>
      </c>
      <c r="AA53" s="41">
        <v>2817</v>
      </c>
      <c r="AB53" s="35">
        <f>AA53/$B53</f>
        <v>1.9713086074177746</v>
      </c>
      <c r="AC53" s="40">
        <v>1.41</v>
      </c>
      <c r="AD53" s="13" t="s">
        <v>48</v>
      </c>
      <c r="AE53" s="14"/>
      <c r="AF53" s="14"/>
    </row>
    <row r="54" spans="1:32" ht="15.75" customHeight="1">
      <c r="A54" s="7" t="s">
        <v>49</v>
      </c>
      <c r="B54" s="41">
        <v>764</v>
      </c>
      <c r="C54" s="39">
        <v>5415</v>
      </c>
      <c r="D54" s="9">
        <f t="shared" si="11"/>
        <v>7.087696335078534</v>
      </c>
      <c r="E54" s="41">
        <v>9437</v>
      </c>
      <c r="F54" s="9">
        <f t="shared" si="11"/>
        <v>12.352094240837696</v>
      </c>
      <c r="G54" s="41">
        <v>9</v>
      </c>
      <c r="H54" s="9">
        <f t="shared" si="0"/>
        <v>1.6620498614958448</v>
      </c>
      <c r="I54" s="41">
        <v>4</v>
      </c>
      <c r="J54" s="9">
        <f t="shared" si="0"/>
        <v>0.7386888273314866</v>
      </c>
      <c r="K54" s="8">
        <f>C54-E54</f>
        <v>-4022</v>
      </c>
      <c r="L54" s="9">
        <f>K54/$B54</f>
        <v>-5.2643979057591626</v>
      </c>
      <c r="M54" s="41">
        <v>180</v>
      </c>
      <c r="N54" s="9">
        <f t="shared" si="1"/>
        <v>32.171581769437</v>
      </c>
      <c r="O54" s="41">
        <v>54</v>
      </c>
      <c r="P54" s="9">
        <f t="shared" si="1"/>
        <v>9.6514745308311</v>
      </c>
      <c r="Q54" s="41">
        <v>126</v>
      </c>
      <c r="R54" s="9">
        <f>Q54/($M54+$C54)*1000</f>
        <v>22.520107238605895</v>
      </c>
      <c r="S54" s="41">
        <v>18</v>
      </c>
      <c r="T54" s="9">
        <f t="shared" si="2"/>
        <v>3.3155277214956715</v>
      </c>
      <c r="U54" s="41">
        <v>14</v>
      </c>
      <c r="V54" s="9">
        <f t="shared" si="2"/>
        <v>2.5787437833855225</v>
      </c>
      <c r="W54" s="40">
        <v>4</v>
      </c>
      <c r="X54" s="10">
        <f t="shared" si="3"/>
        <v>0.7386888273314866</v>
      </c>
      <c r="Y54" s="41">
        <v>3306</v>
      </c>
      <c r="Z54" s="9">
        <f>Y54/$B54</f>
        <v>4.327225130890052</v>
      </c>
      <c r="AA54" s="41">
        <v>1596</v>
      </c>
      <c r="AB54" s="35">
        <f>AA54/$B54</f>
        <v>2.089005235602094</v>
      </c>
      <c r="AC54" s="40">
        <v>1.29</v>
      </c>
      <c r="AD54" s="13" t="s">
        <v>49</v>
      </c>
      <c r="AE54" s="14"/>
      <c r="AF54" s="14"/>
    </row>
    <row r="55" spans="1:32" ht="15.75" customHeight="1">
      <c r="A55" s="7" t="s">
        <v>50</v>
      </c>
      <c r="B55" s="41">
        <v>5014</v>
      </c>
      <c r="C55" s="39">
        <v>46084</v>
      </c>
      <c r="D55" s="9">
        <f t="shared" si="11"/>
        <v>9.191065017949741</v>
      </c>
      <c r="E55" s="41">
        <v>44879</v>
      </c>
      <c r="F55" s="9">
        <f t="shared" si="11"/>
        <v>8.950737933785401</v>
      </c>
      <c r="G55" s="41">
        <v>107</v>
      </c>
      <c r="H55" s="9">
        <f t="shared" si="0"/>
        <v>2.3218470618869893</v>
      </c>
      <c r="I55" s="41">
        <v>48</v>
      </c>
      <c r="J55" s="9">
        <f t="shared" si="0"/>
        <v>1.041576252061453</v>
      </c>
      <c r="K55" s="8">
        <f>C55-E55</f>
        <v>1205</v>
      </c>
      <c r="L55" s="9">
        <f>K55/$B55</f>
        <v>0.24032708416433984</v>
      </c>
      <c r="M55" s="41">
        <v>1342</v>
      </c>
      <c r="N55" s="9">
        <f t="shared" si="1"/>
        <v>28.296714882132164</v>
      </c>
      <c r="O55" s="41">
        <v>503</v>
      </c>
      <c r="P55" s="9">
        <f t="shared" si="1"/>
        <v>10.605996710665037</v>
      </c>
      <c r="Q55" s="41">
        <v>839</v>
      </c>
      <c r="R55" s="9">
        <f>Q55/($M55+$C55)*1000</f>
        <v>17.690718171467125</v>
      </c>
      <c r="S55" s="41">
        <v>186</v>
      </c>
      <c r="T55" s="9">
        <f t="shared" si="2"/>
        <v>4.022752341198607</v>
      </c>
      <c r="U55" s="41">
        <v>153</v>
      </c>
      <c r="V55" s="9">
        <f t="shared" si="2"/>
        <v>3.3090382161472416</v>
      </c>
      <c r="W55" s="40">
        <v>33</v>
      </c>
      <c r="X55" s="10">
        <f t="shared" si="3"/>
        <v>0.716083673292249</v>
      </c>
      <c r="Y55" s="41">
        <v>29419</v>
      </c>
      <c r="Z55" s="9">
        <f>Y55/$B55</f>
        <v>5.867371360191464</v>
      </c>
      <c r="AA55" s="41">
        <v>11121</v>
      </c>
      <c r="AB55" s="35">
        <f>AA55/$B55</f>
        <v>2.2179896290386916</v>
      </c>
      <c r="AC55" s="40">
        <v>1.37</v>
      </c>
      <c r="AD55" s="13" t="s">
        <v>50</v>
      </c>
      <c r="AE55" s="14"/>
      <c r="AF55" s="14"/>
    </row>
    <row r="56" spans="1:32" ht="15.75" customHeight="1">
      <c r="A56" s="7"/>
      <c r="B56" s="41"/>
      <c r="C56" s="39"/>
      <c r="D56" s="9"/>
      <c r="E56" s="41"/>
      <c r="F56" s="9"/>
      <c r="G56" s="41"/>
      <c r="H56" s="9"/>
      <c r="I56" s="41"/>
      <c r="J56" s="9"/>
      <c r="K56" s="8"/>
      <c r="L56" s="9"/>
      <c r="M56" s="41"/>
      <c r="N56" s="9"/>
      <c r="O56" s="41"/>
      <c r="P56" s="9"/>
      <c r="Q56" s="41"/>
      <c r="R56" s="9"/>
      <c r="S56" s="41"/>
      <c r="T56" s="9"/>
      <c r="U56" s="41"/>
      <c r="V56" s="9"/>
      <c r="W56" s="40"/>
      <c r="X56" s="10"/>
      <c r="Y56" s="41"/>
      <c r="Z56" s="9"/>
      <c r="AA56" s="41"/>
      <c r="AB56" s="35"/>
      <c r="AC56" s="40"/>
      <c r="AD56" s="13"/>
      <c r="AE56" s="14"/>
      <c r="AF56" s="14"/>
    </row>
    <row r="57" spans="1:32" ht="15.75" customHeight="1">
      <c r="A57" s="7" t="s">
        <v>51</v>
      </c>
      <c r="B57" s="41">
        <v>849</v>
      </c>
      <c r="C57" s="39">
        <v>7518</v>
      </c>
      <c r="D57" s="9">
        <f aca="true" t="shared" si="12" ref="D57:F61">C57/$B57</f>
        <v>8.855123674911662</v>
      </c>
      <c r="E57" s="41">
        <v>8831</v>
      </c>
      <c r="F57" s="9">
        <f t="shared" si="12"/>
        <v>10.401648998822143</v>
      </c>
      <c r="G57" s="41">
        <v>11</v>
      </c>
      <c r="H57" s="9">
        <f t="shared" si="0"/>
        <v>1.4631550944400105</v>
      </c>
      <c r="I57" s="41">
        <v>7</v>
      </c>
      <c r="J57" s="9">
        <f t="shared" si="0"/>
        <v>0.931098696461825</v>
      </c>
      <c r="K57" s="8">
        <f>C57-E57</f>
        <v>-1313</v>
      </c>
      <c r="L57" s="9">
        <f>K57/$B57</f>
        <v>-1.546525323910483</v>
      </c>
      <c r="M57" s="41">
        <v>180</v>
      </c>
      <c r="N57" s="9">
        <f t="shared" si="1"/>
        <v>23.38269680436477</v>
      </c>
      <c r="O57" s="41">
        <v>71</v>
      </c>
      <c r="P57" s="9">
        <f t="shared" si="1"/>
        <v>9.223174850610548</v>
      </c>
      <c r="Q57" s="41">
        <v>109</v>
      </c>
      <c r="R57" s="9">
        <f>Q57/($M57+$C57)*1000</f>
        <v>14.159521953754222</v>
      </c>
      <c r="S57" s="41">
        <v>24</v>
      </c>
      <c r="T57" s="9">
        <f t="shared" si="2"/>
        <v>3.1847133757961785</v>
      </c>
      <c r="U57" s="41">
        <v>18</v>
      </c>
      <c r="V57" s="9">
        <f t="shared" si="2"/>
        <v>2.3885350318471334</v>
      </c>
      <c r="W57" s="40">
        <v>6</v>
      </c>
      <c r="X57" s="10">
        <f t="shared" si="3"/>
        <v>0.7980845969672786</v>
      </c>
      <c r="Y57" s="41">
        <v>4139</v>
      </c>
      <c r="Z57" s="9">
        <f>Y57/$B57</f>
        <v>4.875147232037691</v>
      </c>
      <c r="AA57" s="41">
        <v>1489</v>
      </c>
      <c r="AB57" s="35">
        <f>AA57/$B57</f>
        <v>1.7538280329799765</v>
      </c>
      <c r="AC57" s="40">
        <v>1.49</v>
      </c>
      <c r="AD57" s="13" t="s">
        <v>51</v>
      </c>
      <c r="AE57" s="14"/>
      <c r="AF57" s="14"/>
    </row>
    <row r="58" spans="1:32" ht="15.75" customHeight="1">
      <c r="A58" s="7" t="s">
        <v>52</v>
      </c>
      <c r="B58" s="41">
        <v>1424</v>
      </c>
      <c r="C58" s="39">
        <v>11838</v>
      </c>
      <c r="D58" s="9">
        <f t="shared" si="12"/>
        <v>8.313202247191011</v>
      </c>
      <c r="E58" s="41">
        <v>15491</v>
      </c>
      <c r="F58" s="9">
        <f t="shared" si="12"/>
        <v>10.878511235955056</v>
      </c>
      <c r="G58" s="41">
        <v>40</v>
      </c>
      <c r="H58" s="9">
        <f t="shared" si="0"/>
        <v>3.3789491468153403</v>
      </c>
      <c r="I58" s="41">
        <v>22</v>
      </c>
      <c r="J58" s="9">
        <f t="shared" si="0"/>
        <v>1.8584220307484371</v>
      </c>
      <c r="K58" s="8">
        <f>C58-E58</f>
        <v>-3653</v>
      </c>
      <c r="L58" s="9">
        <f>K58/$B58</f>
        <v>-2.565308988764045</v>
      </c>
      <c r="M58" s="41">
        <v>358</v>
      </c>
      <c r="N58" s="9">
        <f t="shared" si="1"/>
        <v>29.353886520170548</v>
      </c>
      <c r="O58" s="41">
        <v>156</v>
      </c>
      <c r="P58" s="9">
        <f t="shared" si="1"/>
        <v>12.791079042308954</v>
      </c>
      <c r="Q58" s="41">
        <v>202</v>
      </c>
      <c r="R58" s="9">
        <f>Q58/($M58+$C58)*1000</f>
        <v>16.562807477861593</v>
      </c>
      <c r="S58" s="41">
        <v>51</v>
      </c>
      <c r="T58" s="9">
        <f t="shared" si="2"/>
        <v>4.293652129988213</v>
      </c>
      <c r="U58" s="41">
        <v>40</v>
      </c>
      <c r="V58" s="9">
        <f t="shared" si="2"/>
        <v>3.367570298029971</v>
      </c>
      <c r="W58" s="40">
        <v>11</v>
      </c>
      <c r="X58" s="10">
        <f t="shared" si="3"/>
        <v>0.9292110153742186</v>
      </c>
      <c r="Y58" s="41">
        <v>6854</v>
      </c>
      <c r="Z58" s="9">
        <f>Y58/$B58</f>
        <v>4.813202247191011</v>
      </c>
      <c r="AA58" s="41">
        <v>2564</v>
      </c>
      <c r="AB58" s="35">
        <f>AA58/$B58</f>
        <v>1.800561797752809</v>
      </c>
      <c r="AC58" s="52">
        <v>1.5</v>
      </c>
      <c r="AD58" s="13" t="s">
        <v>52</v>
      </c>
      <c r="AE58" s="14"/>
      <c r="AF58" s="14"/>
    </row>
    <row r="59" spans="1:32" ht="15.75" customHeight="1">
      <c r="A59" s="7" t="s">
        <v>53</v>
      </c>
      <c r="B59" s="41">
        <v>1806</v>
      </c>
      <c r="C59" s="39">
        <v>16221</v>
      </c>
      <c r="D59" s="9">
        <f t="shared" si="12"/>
        <v>8.981727574750831</v>
      </c>
      <c r="E59" s="41">
        <v>18505</v>
      </c>
      <c r="F59" s="9">
        <f t="shared" si="12"/>
        <v>10.24640088593577</v>
      </c>
      <c r="G59" s="41">
        <v>33</v>
      </c>
      <c r="H59" s="9">
        <f t="shared" si="0"/>
        <v>2.0343998520436473</v>
      </c>
      <c r="I59" s="41">
        <v>20</v>
      </c>
      <c r="J59" s="9">
        <f t="shared" si="0"/>
        <v>1.23296960729918</v>
      </c>
      <c r="K59" s="8">
        <f>C59-E59</f>
        <v>-2284</v>
      </c>
      <c r="L59" s="9">
        <f>K59/$B59</f>
        <v>-1.264673311184939</v>
      </c>
      <c r="M59" s="41">
        <v>474</v>
      </c>
      <c r="N59" s="9">
        <f t="shared" si="1"/>
        <v>28.39173405211141</v>
      </c>
      <c r="O59" s="41">
        <v>159</v>
      </c>
      <c r="P59" s="9">
        <f t="shared" si="1"/>
        <v>9.523809523809526</v>
      </c>
      <c r="Q59" s="41">
        <v>315</v>
      </c>
      <c r="R59" s="9">
        <f>Q59/($M59+$C59)*1000</f>
        <v>18.867924528301884</v>
      </c>
      <c r="S59" s="41">
        <v>57</v>
      </c>
      <c r="T59" s="9">
        <f t="shared" si="2"/>
        <v>3.5053194760469837</v>
      </c>
      <c r="U59" s="41">
        <v>40</v>
      </c>
      <c r="V59" s="9">
        <f t="shared" si="2"/>
        <v>2.4598733165241993</v>
      </c>
      <c r="W59" s="40">
        <v>17</v>
      </c>
      <c r="X59" s="10">
        <f t="shared" si="3"/>
        <v>1.048024166204303</v>
      </c>
      <c r="Y59" s="41">
        <v>9100</v>
      </c>
      <c r="Z59" s="9">
        <f>Y59/$B59</f>
        <v>5.038759689922481</v>
      </c>
      <c r="AA59" s="41">
        <v>3450</v>
      </c>
      <c r="AB59" s="35">
        <f>AA59/$B59</f>
        <v>1.910299003322259</v>
      </c>
      <c r="AC59" s="40">
        <v>1.58</v>
      </c>
      <c r="AD59" s="13" t="s">
        <v>53</v>
      </c>
      <c r="AE59" s="14"/>
      <c r="AF59" s="14"/>
    </row>
    <row r="60" spans="1:32" ht="15.75" customHeight="1">
      <c r="A60" s="7" t="s">
        <v>54</v>
      </c>
      <c r="B60" s="41">
        <v>1187</v>
      </c>
      <c r="C60" s="39">
        <v>9961</v>
      </c>
      <c r="D60" s="9">
        <f t="shared" si="12"/>
        <v>8.391743892165122</v>
      </c>
      <c r="E60" s="41">
        <v>12528</v>
      </c>
      <c r="F60" s="9">
        <f t="shared" si="12"/>
        <v>10.554338668913227</v>
      </c>
      <c r="G60" s="41">
        <v>27</v>
      </c>
      <c r="H60" s="9">
        <f t="shared" si="0"/>
        <v>2.7105712277883747</v>
      </c>
      <c r="I60" s="41">
        <v>15</v>
      </c>
      <c r="J60" s="9">
        <f t="shared" si="0"/>
        <v>1.5058729043268748</v>
      </c>
      <c r="K60" s="8">
        <f>C60-E60</f>
        <v>-2567</v>
      </c>
      <c r="L60" s="9">
        <f>K60/$B60</f>
        <v>-2.1625947767481044</v>
      </c>
      <c r="M60" s="41">
        <v>282</v>
      </c>
      <c r="N60" s="9">
        <f t="shared" si="1"/>
        <v>27.53099677828761</v>
      </c>
      <c r="O60" s="41">
        <v>112</v>
      </c>
      <c r="P60" s="9">
        <f t="shared" si="1"/>
        <v>10.93429659279508</v>
      </c>
      <c r="Q60" s="41">
        <v>170</v>
      </c>
      <c r="R60" s="9">
        <f>Q60/($M60+$C60)*1000</f>
        <v>16.59670018549253</v>
      </c>
      <c r="S60" s="41">
        <v>46</v>
      </c>
      <c r="T60" s="9">
        <f t="shared" si="2"/>
        <v>4.602301150575288</v>
      </c>
      <c r="U60" s="41">
        <v>34</v>
      </c>
      <c r="V60" s="9">
        <f t="shared" si="2"/>
        <v>3.4017008504252124</v>
      </c>
      <c r="W60" s="40">
        <v>12</v>
      </c>
      <c r="X60" s="10">
        <f t="shared" si="3"/>
        <v>1.2046983234614999</v>
      </c>
      <c r="Y60" s="41">
        <v>6136</v>
      </c>
      <c r="Z60" s="9">
        <f>Y60/$B60</f>
        <v>5.169334456613311</v>
      </c>
      <c r="AA60" s="41">
        <v>2378</v>
      </c>
      <c r="AB60" s="35">
        <f>AA60/$B60</f>
        <v>2.003369839932603</v>
      </c>
      <c r="AC60" s="52">
        <v>1.5</v>
      </c>
      <c r="AD60" s="13" t="s">
        <v>54</v>
      </c>
      <c r="AE60" s="14"/>
      <c r="AF60" s="14"/>
    </row>
    <row r="61" spans="1:32" ht="15.75" customHeight="1">
      <c r="A61" s="7" t="s">
        <v>55</v>
      </c>
      <c r="B61" s="41">
        <v>1129</v>
      </c>
      <c r="C61" s="39">
        <v>10170</v>
      </c>
      <c r="D61" s="9">
        <f t="shared" si="12"/>
        <v>9.007971656333037</v>
      </c>
      <c r="E61" s="41">
        <v>11959</v>
      </c>
      <c r="F61" s="9">
        <f t="shared" si="12"/>
        <v>10.592559787422498</v>
      </c>
      <c r="G61" s="41">
        <v>24</v>
      </c>
      <c r="H61" s="9">
        <f t="shared" si="0"/>
        <v>2.359882005899705</v>
      </c>
      <c r="I61" s="41">
        <v>9</v>
      </c>
      <c r="J61" s="9">
        <f t="shared" si="0"/>
        <v>0.8849557522123894</v>
      </c>
      <c r="K61" s="8">
        <f>C61-E61</f>
        <v>-1789</v>
      </c>
      <c r="L61" s="9">
        <f>K61/$B61</f>
        <v>-1.5845881310894596</v>
      </c>
      <c r="M61" s="41">
        <v>351</v>
      </c>
      <c r="N61" s="9">
        <f t="shared" si="1"/>
        <v>33.361847733105215</v>
      </c>
      <c r="O61" s="41">
        <v>121</v>
      </c>
      <c r="P61" s="9">
        <f t="shared" si="1"/>
        <v>11.500807907993536</v>
      </c>
      <c r="Q61" s="41">
        <v>230</v>
      </c>
      <c r="R61" s="9">
        <f>Q61/($M61+$C61)*1000</f>
        <v>21.861039825111682</v>
      </c>
      <c r="S61" s="41">
        <v>37</v>
      </c>
      <c r="T61" s="9">
        <f t="shared" si="2"/>
        <v>3.6270953828056074</v>
      </c>
      <c r="U61" s="41">
        <v>31</v>
      </c>
      <c r="V61" s="9">
        <f t="shared" si="2"/>
        <v>3.0389177531614546</v>
      </c>
      <c r="W61" s="40">
        <v>6</v>
      </c>
      <c r="X61" s="10">
        <f t="shared" si="3"/>
        <v>0.5899705014749262</v>
      </c>
      <c r="Y61" s="41">
        <v>5923</v>
      </c>
      <c r="Z61" s="9">
        <f>Y61/$B61</f>
        <v>5.246235606731621</v>
      </c>
      <c r="AA61" s="41">
        <v>2485</v>
      </c>
      <c r="AB61" s="35">
        <f>AA61/$B61</f>
        <v>2.2010628875110716</v>
      </c>
      <c r="AC61" s="40">
        <v>1.61</v>
      </c>
      <c r="AD61" s="13" t="s">
        <v>55</v>
      </c>
      <c r="AE61" s="14"/>
      <c r="AF61" s="14"/>
    </row>
    <row r="62" spans="1:32" ht="15.75" customHeight="1">
      <c r="A62" s="7"/>
      <c r="B62" s="41"/>
      <c r="C62" s="39"/>
      <c r="D62" s="9"/>
      <c r="E62" s="41"/>
      <c r="F62" s="9"/>
      <c r="G62" s="41"/>
      <c r="H62" s="9"/>
      <c r="I62" s="41"/>
      <c r="J62" s="9"/>
      <c r="K62" s="8"/>
      <c r="L62" s="9"/>
      <c r="M62" s="41"/>
      <c r="N62" s="9"/>
      <c r="O62" s="41"/>
      <c r="P62" s="9"/>
      <c r="Q62" s="41"/>
      <c r="R62" s="9"/>
      <c r="S62" s="41"/>
      <c r="T62" s="9"/>
      <c r="U62" s="41"/>
      <c r="V62" s="9"/>
      <c r="W62" s="40"/>
      <c r="X62" s="10"/>
      <c r="Y62" s="41"/>
      <c r="Z62" s="9"/>
      <c r="AA62" s="41"/>
      <c r="AB62" s="35"/>
      <c r="AC62" s="40"/>
      <c r="AD62" s="13"/>
      <c r="AE62" s="14"/>
      <c r="AF62" s="14"/>
    </row>
    <row r="63" spans="1:32" ht="15.75" customHeight="1">
      <c r="A63" s="7" t="s">
        <v>56</v>
      </c>
      <c r="B63" s="41">
        <v>1703</v>
      </c>
      <c r="C63" s="39">
        <v>14920</v>
      </c>
      <c r="D63" s="9">
        <f aca="true" t="shared" si="13" ref="D63:F64">C63/$B63</f>
        <v>8.761009982384028</v>
      </c>
      <c r="E63" s="41">
        <v>19498</v>
      </c>
      <c r="F63" s="9">
        <f t="shared" si="13"/>
        <v>11.44920728126835</v>
      </c>
      <c r="G63" s="41">
        <v>31</v>
      </c>
      <c r="H63" s="9">
        <f t="shared" si="0"/>
        <v>2.0777479892761392</v>
      </c>
      <c r="I63" s="41">
        <v>14</v>
      </c>
      <c r="J63" s="9">
        <f t="shared" si="0"/>
        <v>0.9383378016085792</v>
      </c>
      <c r="K63" s="8">
        <f>C63-E63</f>
        <v>-4578</v>
      </c>
      <c r="L63" s="9">
        <f>K63/$B63</f>
        <v>-2.688197298884322</v>
      </c>
      <c r="M63" s="41">
        <v>466</v>
      </c>
      <c r="N63" s="9">
        <f t="shared" si="1"/>
        <v>30.28727414532692</v>
      </c>
      <c r="O63" s="41">
        <v>192</v>
      </c>
      <c r="P63" s="9">
        <f t="shared" si="1"/>
        <v>12.478876901078902</v>
      </c>
      <c r="Q63" s="41">
        <v>274</v>
      </c>
      <c r="R63" s="9">
        <f>Q63/($M63+$C63)*1000</f>
        <v>17.808397244248017</v>
      </c>
      <c r="S63" s="41">
        <v>60</v>
      </c>
      <c r="T63" s="9">
        <f t="shared" si="2"/>
        <v>4.008016032064128</v>
      </c>
      <c r="U63" s="41">
        <v>50</v>
      </c>
      <c r="V63" s="9">
        <f t="shared" si="2"/>
        <v>3.3400133600534403</v>
      </c>
      <c r="W63" s="40">
        <v>10</v>
      </c>
      <c r="X63" s="10">
        <f t="shared" si="3"/>
        <v>0.6702412868632708</v>
      </c>
      <c r="Y63" s="41">
        <v>8475</v>
      </c>
      <c r="Z63" s="9">
        <f>Y63/$B63</f>
        <v>4.97651203758074</v>
      </c>
      <c r="AA63" s="41">
        <v>3326</v>
      </c>
      <c r="AB63" s="35">
        <f>AA63/$B63</f>
        <v>1.9530240751614798</v>
      </c>
      <c r="AC63" s="40">
        <v>1.56</v>
      </c>
      <c r="AD63" s="13" t="s">
        <v>56</v>
      </c>
      <c r="AE63" s="14"/>
      <c r="AF63" s="14"/>
    </row>
    <row r="64" spans="1:32" ht="15.75" customHeight="1">
      <c r="A64" s="7" t="s">
        <v>57</v>
      </c>
      <c r="B64" s="41">
        <v>1375</v>
      </c>
      <c r="C64" s="39">
        <v>16744</v>
      </c>
      <c r="D64" s="9">
        <f t="shared" si="13"/>
        <v>12.177454545454545</v>
      </c>
      <c r="E64" s="41">
        <v>9923</v>
      </c>
      <c r="F64" s="9">
        <f t="shared" si="13"/>
        <v>7.216727272727272</v>
      </c>
      <c r="G64" s="41">
        <v>41</v>
      </c>
      <c r="H64" s="9">
        <f t="shared" si="0"/>
        <v>2.4486383182035354</v>
      </c>
      <c r="I64" s="41">
        <v>14</v>
      </c>
      <c r="J64" s="9">
        <f t="shared" si="0"/>
        <v>0.8361204013377926</v>
      </c>
      <c r="K64" s="8">
        <f>C64-E64</f>
        <v>6821</v>
      </c>
      <c r="L64" s="9">
        <f>K64/$B64</f>
        <v>4.960727272727273</v>
      </c>
      <c r="M64" s="41">
        <v>580</v>
      </c>
      <c r="N64" s="9">
        <f t="shared" si="1"/>
        <v>33.47956592011083</v>
      </c>
      <c r="O64" s="41">
        <v>249</v>
      </c>
      <c r="P64" s="9">
        <f t="shared" si="1"/>
        <v>14.373123989840684</v>
      </c>
      <c r="Q64" s="41">
        <v>331</v>
      </c>
      <c r="R64" s="9">
        <f>Q64/($M64+$C64)*1000</f>
        <v>19.106441930270144</v>
      </c>
      <c r="S64" s="41">
        <v>80</v>
      </c>
      <c r="T64" s="9">
        <f t="shared" si="2"/>
        <v>4.758222803782787</v>
      </c>
      <c r="U64" s="41">
        <v>69</v>
      </c>
      <c r="V64" s="9">
        <f t="shared" si="2"/>
        <v>4.1039671682626535</v>
      </c>
      <c r="W64" s="40">
        <v>11</v>
      </c>
      <c r="X64" s="10">
        <f t="shared" si="3"/>
        <v>0.6569517439082656</v>
      </c>
      <c r="Y64" s="41">
        <v>8989</v>
      </c>
      <c r="Z64" s="9">
        <f>Y64/$B64</f>
        <v>6.537454545454546</v>
      </c>
      <c r="AA64" s="41">
        <v>3579</v>
      </c>
      <c r="AB64" s="35">
        <f>AA64/$B64</f>
        <v>2.602909090909091</v>
      </c>
      <c r="AC64" s="40">
        <v>1.79</v>
      </c>
      <c r="AD64" s="13" t="s">
        <v>57</v>
      </c>
      <c r="AE64" s="14"/>
      <c r="AF64" s="14"/>
    </row>
    <row r="65" spans="1:32" ht="15.75" customHeight="1">
      <c r="A65" s="7" t="s">
        <v>58</v>
      </c>
      <c r="B65" s="42" t="s">
        <v>78</v>
      </c>
      <c r="C65" s="39"/>
      <c r="D65" s="10">
        <v>99</v>
      </c>
      <c r="E65" s="41">
        <v>183</v>
      </c>
      <c r="F65" s="10">
        <v>3</v>
      </c>
      <c r="G65" s="41">
        <v>3</v>
      </c>
      <c r="H65" s="10"/>
      <c r="I65" s="41" t="s">
        <v>79</v>
      </c>
      <c r="J65" s="10"/>
      <c r="K65" s="8">
        <f>C65-E65</f>
        <v>-183</v>
      </c>
      <c r="L65" s="10"/>
      <c r="M65" s="41">
        <v>8</v>
      </c>
      <c r="N65" s="9"/>
      <c r="O65" s="41">
        <v>4</v>
      </c>
      <c r="P65" s="10"/>
      <c r="Q65" s="41">
        <v>4</v>
      </c>
      <c r="R65" s="10"/>
      <c r="S65" s="50">
        <v>1</v>
      </c>
      <c r="T65" s="37"/>
      <c r="U65" s="43"/>
      <c r="V65" s="10"/>
      <c r="W65" s="40" t="s">
        <v>79</v>
      </c>
      <c r="X65" s="10"/>
      <c r="Y65" s="41" t="s">
        <v>78</v>
      </c>
      <c r="Z65" s="10"/>
      <c r="AA65" s="41" t="s">
        <v>78</v>
      </c>
      <c r="AB65" s="35"/>
      <c r="AC65" s="12"/>
      <c r="AD65" s="13" t="s">
        <v>58</v>
      </c>
      <c r="AE65" s="14"/>
      <c r="AF65" s="14"/>
    </row>
    <row r="66" spans="1:32" ht="15.75" customHeight="1" thickBot="1">
      <c r="A66" s="15" t="s">
        <v>59</v>
      </c>
      <c r="B66" s="44" t="s">
        <v>78</v>
      </c>
      <c r="C66" s="39"/>
      <c r="D66" s="16" t="s">
        <v>78</v>
      </c>
      <c r="E66" s="45">
        <v>1674</v>
      </c>
      <c r="F66" s="16">
        <v>2</v>
      </c>
      <c r="G66" s="45">
        <v>2</v>
      </c>
      <c r="H66" s="16"/>
      <c r="I66" s="45">
        <v>2</v>
      </c>
      <c r="J66" s="16"/>
      <c r="K66" s="17"/>
      <c r="L66" s="16"/>
      <c r="M66" s="45">
        <v>5</v>
      </c>
      <c r="N66" s="18"/>
      <c r="O66" s="45">
        <v>2</v>
      </c>
      <c r="P66" s="16"/>
      <c r="Q66" s="45">
        <v>3</v>
      </c>
      <c r="R66" s="16"/>
      <c r="S66" s="45">
        <v>3</v>
      </c>
      <c r="T66" s="16"/>
      <c r="U66" s="45"/>
      <c r="V66" s="16"/>
      <c r="W66" s="44">
        <v>2</v>
      </c>
      <c r="X66" s="16"/>
      <c r="Y66" s="45" t="s">
        <v>78</v>
      </c>
      <c r="Z66" s="16"/>
      <c r="AA66" s="45" t="s">
        <v>78</v>
      </c>
      <c r="AB66" s="36"/>
      <c r="AC66" s="19"/>
      <c r="AD66" s="20" t="s">
        <v>59</v>
      </c>
      <c r="AE66" s="14"/>
      <c r="AF66" s="14"/>
    </row>
    <row r="67" spans="1:32" ht="15.75" customHeight="1">
      <c r="A67" s="21" t="s">
        <v>81</v>
      </c>
      <c r="B67" s="33"/>
      <c r="C67" s="34"/>
      <c r="D67" s="22"/>
      <c r="E67" s="14"/>
      <c r="F67" s="22"/>
      <c r="G67" s="14"/>
      <c r="H67" s="14"/>
      <c r="I67" s="14"/>
      <c r="J67" s="14"/>
      <c r="K67" s="14"/>
      <c r="L67" s="22"/>
      <c r="M67" s="14"/>
      <c r="N67" s="14"/>
      <c r="O67" s="14"/>
      <c r="P67" s="14"/>
      <c r="Q67" s="14"/>
      <c r="R67" s="14"/>
      <c r="S67" s="14"/>
      <c r="T67" s="14"/>
      <c r="U67" s="14" t="s">
        <v>74</v>
      </c>
      <c r="V67" s="14"/>
      <c r="W67" s="14"/>
      <c r="X67" s="14"/>
      <c r="Y67" s="14"/>
      <c r="Z67" s="22"/>
      <c r="AA67" s="14"/>
      <c r="AB67" s="22"/>
      <c r="AC67" s="14"/>
      <c r="AD67" s="14"/>
      <c r="AE67" s="14"/>
      <c r="AF67" s="14"/>
    </row>
    <row r="68" spans="3:32" ht="13.5">
      <c r="C68" s="14"/>
      <c r="D68" s="22"/>
      <c r="E68" s="14"/>
      <c r="F68" s="22"/>
      <c r="G68" s="14"/>
      <c r="H68" s="14"/>
      <c r="I68" s="14"/>
      <c r="J68" s="14"/>
      <c r="K68" s="14"/>
      <c r="L68" s="22"/>
      <c r="M68" s="14"/>
      <c r="N68" s="14"/>
      <c r="O68" s="14"/>
      <c r="P68" s="14"/>
      <c r="Q68" s="14"/>
      <c r="R68" s="14"/>
      <c r="S68" s="14"/>
      <c r="T68" s="14"/>
      <c r="U68" s="24"/>
      <c r="V68" s="14"/>
      <c r="W68" s="14"/>
      <c r="X68" s="14"/>
      <c r="Y68" s="14"/>
      <c r="Z68" s="22"/>
      <c r="AA68" s="14"/>
      <c r="AB68" s="22"/>
      <c r="AC68" s="14"/>
      <c r="AD68" s="14"/>
      <c r="AE68" s="14"/>
      <c r="AF68" s="14"/>
    </row>
    <row r="69" spans="3:32" ht="13.5">
      <c r="C69" s="14"/>
      <c r="D69" s="22"/>
      <c r="E69" s="14"/>
      <c r="F69" s="22"/>
      <c r="G69" s="14"/>
      <c r="H69" s="14"/>
      <c r="I69" s="14"/>
      <c r="J69" s="14"/>
      <c r="K69" s="14"/>
      <c r="L69" s="22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22"/>
      <c r="AA69" s="14"/>
      <c r="AB69" s="22"/>
      <c r="AC69" s="14"/>
      <c r="AD69" s="14"/>
      <c r="AE69" s="14"/>
      <c r="AF69" s="14"/>
    </row>
    <row r="70" spans="3:32" ht="13.5">
      <c r="C70" s="14"/>
      <c r="D70" s="22"/>
      <c r="E70" s="14"/>
      <c r="F70" s="22"/>
      <c r="G70" s="14"/>
      <c r="H70" s="14"/>
      <c r="I70" s="14"/>
      <c r="J70" s="14"/>
      <c r="K70" s="14"/>
      <c r="L70" s="22"/>
      <c r="M70" s="14"/>
      <c r="N70" s="14"/>
      <c r="O70" s="25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22"/>
      <c r="AA70" s="14"/>
      <c r="AB70" s="22"/>
      <c r="AC70" s="14"/>
      <c r="AD70" s="14"/>
      <c r="AE70" s="14"/>
      <c r="AF70" s="14"/>
    </row>
    <row r="71" spans="3:32" ht="13.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3:32" ht="13.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3:32" ht="13.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3:32" ht="13.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3:32" ht="13.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3:32" ht="13.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3:32" ht="13.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3:32" ht="13.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3:32" ht="13.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3:32" ht="13.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3:32" ht="13.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3:32" ht="13.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3:32" ht="13.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3:32" ht="13.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3:32" ht="13.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3:32" ht="13.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3:32" ht="13.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3:32" ht="13.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3:32" ht="13.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3:32" ht="13.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3:32" ht="13.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3:32" ht="13.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3:32" ht="13.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3:32" ht="13.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3:32" ht="13.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3:32" ht="13.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3:32" ht="13.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3:32" ht="13.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3:32" ht="13.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3:32" ht="13.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3:32" ht="13.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3:32" ht="13.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3:32" ht="13.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3:32" ht="13.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3:32" ht="13.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3:32" ht="13.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3:32" ht="13.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3:32" ht="13.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3:32" ht="13.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3:32" ht="13.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3:32" ht="13.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3:32" ht="13.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3:32" ht="13.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3:32" ht="13.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3:32" ht="13.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3:32" ht="13.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3:32" ht="13.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3:32" ht="13.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3:32" ht="13.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3:32" ht="13.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3:32" ht="13.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3:32" ht="13.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3:30" ht="13.5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3:30" ht="13.5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3:30" ht="13.5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3:30" ht="13.5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3:30" ht="13.5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3:30" ht="13.5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3:30" ht="13.5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3:30" ht="13.5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3:30" ht="13.5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3:30" ht="13.5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3:30" ht="13.5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3:30" ht="13.5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3:30" ht="13.5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3:30" ht="13.5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3:30" ht="13.5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3:30" ht="13.5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3:30" ht="13.5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3:30" ht="13.5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3:30" ht="13.5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3:30" ht="13.5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3:30" ht="13.5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3:30" ht="13.5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3:30" ht="13.5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3:30" ht="13.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3:30" ht="13.5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3:30" ht="13.5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3:30" ht="13.5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3:30" ht="13.5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3:30" ht="13.5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3:30" ht="13.5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3:30" ht="13.5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3:30" ht="13.5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3:30" ht="13.5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3:30" ht="13.5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3:30" ht="13.5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3:30" ht="13.5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3:30" ht="13.5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3:30" ht="13.5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3:30" ht="13.5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3:30" ht="13.5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3:30" ht="13.5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3:30" ht="13.5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3:30" ht="13.5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3:30" ht="13.5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3:30" ht="13.5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3:30" ht="13.5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3:30" ht="13.5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3:30" ht="13.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3:30" ht="13.5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3:30" ht="13.5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3:30" ht="13.5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  <row r="174" spans="3:30" ht="13.5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3:30" ht="13.5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3:30" ht="13.5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3:30" ht="13.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3:30" ht="13.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3:30" ht="13.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3:30" ht="13.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3:30" ht="13.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</row>
    <row r="182" spans="3:30" ht="13.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</row>
    <row r="183" spans="3:30" ht="13.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</row>
  </sheetData>
  <sheetProtection/>
  <mergeCells count="34">
    <mergeCell ref="AD3:AD6"/>
    <mergeCell ref="A3:A6"/>
    <mergeCell ref="G4:H4"/>
    <mergeCell ref="G5:G6"/>
    <mergeCell ref="C5:C6"/>
    <mergeCell ref="E5:E6"/>
    <mergeCell ref="C3:D4"/>
    <mergeCell ref="E3:F4"/>
    <mergeCell ref="G3:J3"/>
    <mergeCell ref="I4:J4"/>
    <mergeCell ref="I5:I6"/>
    <mergeCell ref="K3:L4"/>
    <mergeCell ref="K5:K6"/>
    <mergeCell ref="B3:B4"/>
    <mergeCell ref="B5:B6"/>
    <mergeCell ref="U4:V4"/>
    <mergeCell ref="S5:S6"/>
    <mergeCell ref="M4:N4"/>
    <mergeCell ref="M5:M6"/>
    <mergeCell ref="M3:R3"/>
    <mergeCell ref="AC3:AC6"/>
    <mergeCell ref="Y3:Z4"/>
    <mergeCell ref="AA3:AB4"/>
    <mergeCell ref="Y5:Y6"/>
    <mergeCell ref="AA5:AA6"/>
    <mergeCell ref="U5:U6"/>
    <mergeCell ref="S3:X3"/>
    <mergeCell ref="W4:X4"/>
    <mergeCell ref="W5:W6"/>
    <mergeCell ref="S4:T4"/>
    <mergeCell ref="O4:P4"/>
    <mergeCell ref="O5:O6"/>
    <mergeCell ref="Q4:R4"/>
    <mergeCell ref="Q5:Q6"/>
  </mergeCells>
  <printOptions/>
  <pageMargins left="1.13" right="0.5" top="0.65" bottom="0.29" header="0.32" footer="0.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 </cp:lastModifiedBy>
  <cp:lastPrinted>2010-12-27T07:54:50Z</cp:lastPrinted>
  <dcterms:created xsi:type="dcterms:W3CDTF">2000-12-19T09:04:27Z</dcterms:created>
  <dcterms:modified xsi:type="dcterms:W3CDTF">2010-12-27T07:58:05Z</dcterms:modified>
  <cp:category/>
  <cp:version/>
  <cp:contentType/>
  <cp:contentStatus/>
</cp:coreProperties>
</file>