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109-1" sheetId="1" r:id="rId1"/>
    <sheet name="109-2" sheetId="2" r:id="rId2"/>
    <sheet name="110" sheetId="3" r:id="rId3"/>
    <sheet name="111" sheetId="4" r:id="rId4"/>
    <sheet name="112-1" sheetId="5" r:id="rId5"/>
    <sheet name="112-2" sheetId="6" r:id="rId6"/>
  </sheets>
  <definedNames>
    <definedName name="_xlnm.Print_Area" localSheetId="0">'109-1'!$A$1:$Y$45</definedName>
    <definedName name="_xlnm.Print_Area" localSheetId="1">'109-2'!$A$1:$W$42</definedName>
    <definedName name="_xlnm.Print_Area" localSheetId="2">'110'!$A$1:$U$40</definedName>
    <definedName name="_xlnm.Print_Area" localSheetId="4">'112-1'!$A$1:$P$41</definedName>
    <definedName name="_xlnm.Print_Area" localSheetId="5">'112-2'!$A$1:$R$41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<sst xmlns="http://schemas.openxmlformats.org/spreadsheetml/2006/main" count="2343" uniqueCount="173">
  <si>
    <t xml:space="preserve"> Ａ</t>
  </si>
  <si>
    <t xml:space="preserve"> Ｂ</t>
  </si>
  <si>
    <t xml:space="preserve"> Ｃ</t>
  </si>
  <si>
    <t>うち男</t>
  </si>
  <si>
    <t>-</t>
  </si>
  <si>
    <t>あわら市</t>
  </si>
  <si>
    <t xml:space="preserve">   （再掲）</t>
  </si>
  <si>
    <t xml:space="preserve"> Ｄ</t>
  </si>
  <si>
    <t>就職者</t>
  </si>
  <si>
    <t>左記以外の者</t>
  </si>
  <si>
    <t>-</t>
  </si>
  <si>
    <t xml:space="preserve"> </t>
  </si>
  <si>
    <t>-</t>
  </si>
  <si>
    <t>計</t>
  </si>
  <si>
    <t>男</t>
  </si>
  <si>
    <t>女</t>
  </si>
  <si>
    <t>高等学校</t>
  </si>
  <si>
    <t>計</t>
  </si>
  <si>
    <t>全日制</t>
  </si>
  <si>
    <t>定時制</t>
  </si>
  <si>
    <t>-</t>
  </si>
  <si>
    <t>専修学校（一般課程）等入学者</t>
  </si>
  <si>
    <t>専修学校(一般課程)</t>
  </si>
  <si>
    <t>各種学校</t>
  </si>
  <si>
    <t>-</t>
  </si>
  <si>
    <t xml:space="preserve"> 就職率</t>
  </si>
  <si>
    <t xml:space="preserve">   （％）</t>
  </si>
  <si>
    <t>計</t>
  </si>
  <si>
    <t>第１次産業</t>
  </si>
  <si>
    <t>第２次産業</t>
  </si>
  <si>
    <t>地域別</t>
  </si>
  <si>
    <t>男女別</t>
  </si>
  <si>
    <t>国　立</t>
  </si>
  <si>
    <t>公　立</t>
  </si>
  <si>
    <t>私　立</t>
  </si>
  <si>
    <t>-</t>
  </si>
  <si>
    <t>第３次産業</t>
  </si>
  <si>
    <t>左記以外・不詳</t>
  </si>
  <si>
    <t>男女別・地域別</t>
  </si>
  <si>
    <t>地域別</t>
  </si>
  <si>
    <t>男女別</t>
  </si>
  <si>
    <t xml:space="preserve"> 県  外</t>
  </si>
  <si>
    <t xml:space="preserve"> </t>
  </si>
  <si>
    <t>平成16年3月卒</t>
  </si>
  <si>
    <t>平成17年3月卒</t>
  </si>
  <si>
    <t>南越前町</t>
  </si>
  <si>
    <t>越前町</t>
  </si>
  <si>
    <t>越廼村</t>
  </si>
  <si>
    <t>清水町</t>
  </si>
  <si>
    <t>美浜町</t>
  </si>
  <si>
    <t>名田庄村</t>
  </si>
  <si>
    <t>高浜町</t>
  </si>
  <si>
    <t>大飯町</t>
  </si>
  <si>
    <t>若狭町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</si>
  <si>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</si>
  <si>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</si>
  <si>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</si>
  <si>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</si>
  <si>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</si>
  <si>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</si>
  <si>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</si>
  <si>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</si>
  <si>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</si>
  <si>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</si>
  <si>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</si>
  <si>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</si>
  <si>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</si>
  <si>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</si>
  <si>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</si>
  <si>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</si>
  <si>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</si>
  <si>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</si>
  <si>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</si>
  <si>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南越前町</t>
  </si>
  <si>
    <t>越前町</t>
  </si>
  <si>
    <t>越廼村</t>
  </si>
  <si>
    <t>清水町</t>
  </si>
  <si>
    <t>美浜町</t>
  </si>
  <si>
    <t>名田庄村</t>
  </si>
  <si>
    <t>高浜町</t>
  </si>
  <si>
    <t>大飯町</t>
  </si>
  <si>
    <t>若狭町</t>
  </si>
  <si>
    <t>-</t>
  </si>
  <si>
    <t>-</t>
  </si>
  <si>
    <t>-</t>
  </si>
  <si>
    <t>-</t>
  </si>
  <si>
    <t>-</t>
  </si>
  <si>
    <t>-</t>
  </si>
  <si>
    <t>-</t>
  </si>
  <si>
    <t>高等学校等
進学率(％)</t>
  </si>
  <si>
    <t>-</t>
  </si>
  <si>
    <t>-</t>
  </si>
  <si>
    <t>高等学校等
進学者</t>
  </si>
  <si>
    <t>専修学校
（高等課程）
進学者</t>
  </si>
  <si>
    <t>専修学校
（一般課程）
等入学者</t>
  </si>
  <si>
    <t>死亡･不詳</t>
  </si>
  <si>
    <t>公共職業能力
開発施設
等入学者</t>
  </si>
  <si>
    <t>-</t>
  </si>
  <si>
    <t>-</t>
  </si>
  <si>
    <t>-</t>
  </si>
  <si>
    <t>-</t>
  </si>
  <si>
    <t>-</t>
  </si>
  <si>
    <t>Ｂのうち</t>
  </si>
  <si>
    <t>Ｃのうち</t>
  </si>
  <si>
    <t>Ａのうち</t>
  </si>
  <si>
    <t>Ｄのうち</t>
  </si>
  <si>
    <t>うち男</t>
  </si>
  <si>
    <t>就職率
（％）</t>
  </si>
  <si>
    <t>Ａのうち
通信制を除く
進学者</t>
  </si>
  <si>
    <t>区    分</t>
  </si>
  <si>
    <t>Ａ・Ｂ・Ｃ・Ｄのうち就職している者</t>
  </si>
  <si>
    <t>（再    掲）</t>
  </si>
  <si>
    <t>Ａのうち他県
への進学者</t>
  </si>
  <si>
    <t>-</t>
  </si>
  <si>
    <t>高等学校
別科</t>
  </si>
  <si>
    <t>高等学校
通信制</t>
  </si>
  <si>
    <t>高　等
専門学校</t>
  </si>
  <si>
    <t>盲・ろう
養護学校</t>
  </si>
  <si>
    <t>-</t>
  </si>
  <si>
    <t>-</t>
  </si>
  <si>
    <t>-</t>
  </si>
  <si>
    <t xml:space="preserve">  第 109 表  進路別卒業者数</t>
  </si>
  <si>
    <t xml:space="preserve">  第 110 表  高等学校等への進学者数</t>
  </si>
  <si>
    <t>第 111 表  専修学校等入学者数</t>
  </si>
  <si>
    <t xml:space="preserve">  第 112 表  産業別就職者数</t>
  </si>
  <si>
    <t>国　立　計</t>
  </si>
  <si>
    <t>公　立　計</t>
  </si>
  <si>
    <t>私　立　計</t>
  </si>
  <si>
    <t>(公立の内訳)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</si>
  <si>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</si>
  <si>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</si>
  <si>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</si>
  <si>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</si>
  <si>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</si>
  <si>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</si>
  <si>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</si>
  <si>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</si>
  <si>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</si>
  <si>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</si>
  <si>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</si>
  <si>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</si>
  <si>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</si>
  <si>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</si>
  <si>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</si>
  <si>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</si>
  <si>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</si>
  <si>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</si>
  <si>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</si>
  <si>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</si>
  <si>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</si>
  <si>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</si>
  <si>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</si>
  <si>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</si>
  <si>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</si>
  <si>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</si>
  <si>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</si>
  <si>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</si>
  <si>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</si>
  <si>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区分</t>
  </si>
  <si>
    <t>県
内</t>
  </si>
  <si>
    <t>県
外</t>
  </si>
  <si>
    <t>区        分</t>
  </si>
  <si>
    <t>Ⅱ　　卒 業 後 の 状 況 調 査</t>
  </si>
  <si>
    <t xml:space="preserve">  〈 中 学 校 〉</t>
  </si>
  <si>
    <t>平成16年3月卒</t>
  </si>
  <si>
    <t>平成17年3月卒</t>
  </si>
  <si>
    <t>-</t>
  </si>
  <si>
    <t>平成16年3月卒</t>
  </si>
  <si>
    <t>平成17年3月卒</t>
  </si>
  <si>
    <t>平成17年3月卒</t>
  </si>
  <si>
    <t>-</t>
  </si>
  <si>
    <t>（つづき）</t>
  </si>
  <si>
    <t>（つづき）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</si>
</sst>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6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u val="single"/>
      <sz val="20"/>
      <name val="ＭＳ ゴシック"/>
      <family val="3"/>
    </font>
    <font>
      <b/>
      <sz val="12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3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20" applyFont="1">
      <alignment/>
      <protection/>
    </xf>
    <xf numFmtId="0" fontId="5" fillId="0" borderId="0" xfId="20" applyFont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5" fillId="0" borderId="16" xfId="20" applyFont="1" applyBorder="1" applyAlignment="1">
      <alignment horizontal="right" vertical="center"/>
      <protection/>
    </xf>
    <xf numFmtId="0" fontId="5" fillId="0" borderId="6" xfId="20" applyFont="1" applyBorder="1" applyAlignment="1">
      <alignment horizontal="right" vertical="center"/>
      <protection/>
    </xf>
    <xf numFmtId="3" fontId="5" fillId="0" borderId="3" xfId="20" applyNumberFormat="1" applyFont="1" applyBorder="1" applyAlignment="1">
      <alignment horizontal="right" vertical="center"/>
      <protection/>
    </xf>
    <xf numFmtId="3" fontId="5" fillId="0" borderId="12" xfId="20" applyNumberFormat="1" applyFont="1" applyBorder="1" applyAlignment="1">
      <alignment horizontal="right" vertical="center"/>
      <protection/>
    </xf>
    <xf numFmtId="0" fontId="5" fillId="0" borderId="12" xfId="20" applyFont="1" applyBorder="1" applyAlignment="1">
      <alignment horizontal="right" vertical="center"/>
      <protection/>
    </xf>
    <xf numFmtId="3" fontId="5" fillId="0" borderId="18" xfId="20" applyNumberFormat="1" applyFont="1" applyBorder="1" applyAlignment="1">
      <alignment horizontal="right" vertical="center"/>
      <protection/>
    </xf>
    <xf numFmtId="0" fontId="5" fillId="0" borderId="14" xfId="20" applyFont="1" applyBorder="1" applyAlignment="1">
      <alignment horizontal="right" vertical="center"/>
      <protection/>
    </xf>
    <xf numFmtId="3" fontId="5" fillId="0" borderId="14" xfId="20" applyNumberFormat="1" applyFont="1" applyBorder="1" applyAlignment="1">
      <alignment horizontal="right" vertical="center"/>
      <protection/>
    </xf>
    <xf numFmtId="0" fontId="5" fillId="0" borderId="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 quotePrefix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 quotePrefix="1">
      <alignment horizontal="right" vertical="center"/>
    </xf>
    <xf numFmtId="0" fontId="5" fillId="0" borderId="28" xfId="0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10" xfId="20" applyNumberFormat="1" applyFont="1" applyBorder="1" applyAlignment="1">
      <alignment horizontal="right" vertical="center"/>
      <protection/>
    </xf>
    <xf numFmtId="0" fontId="5" fillId="0" borderId="24" xfId="20" applyFont="1" applyBorder="1" applyAlignment="1">
      <alignment horizontal="right" vertical="center"/>
      <protection/>
    </xf>
    <xf numFmtId="3" fontId="5" fillId="0" borderId="24" xfId="20" applyNumberFormat="1" applyFont="1" applyBorder="1" applyAlignment="1">
      <alignment horizontal="right" vertical="center"/>
      <protection/>
    </xf>
    <xf numFmtId="176" fontId="5" fillId="0" borderId="3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20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31" xfId="0" applyFont="1" applyBorder="1" applyAlignment="1">
      <alignment horizontal="right" vertical="center"/>
    </xf>
    <xf numFmtId="38" fontId="5" fillId="0" borderId="33" xfId="16" applyFont="1" applyBorder="1" applyAlignment="1">
      <alignment horizontal="distributed" vertical="center"/>
    </xf>
    <xf numFmtId="38" fontId="5" fillId="0" borderId="34" xfId="16" applyFont="1" applyBorder="1" applyAlignment="1">
      <alignment horizontal="distributed" vertical="center"/>
    </xf>
    <xf numFmtId="38" fontId="9" fillId="0" borderId="33" xfId="16" applyFont="1" applyBorder="1" applyAlignment="1">
      <alignment horizontal="left" vertical="center"/>
    </xf>
    <xf numFmtId="38" fontId="5" fillId="0" borderId="35" xfId="16" applyFont="1" applyBorder="1" applyAlignment="1">
      <alignment horizontal="distributed" vertical="center"/>
    </xf>
    <xf numFmtId="38" fontId="5" fillId="0" borderId="29" xfId="16" applyFont="1" applyBorder="1" applyAlignment="1">
      <alignment horizontal="distributed" vertical="center"/>
    </xf>
    <xf numFmtId="38" fontId="5" fillId="0" borderId="36" xfId="16" applyFont="1" applyBorder="1" applyAlignment="1">
      <alignment horizontal="distributed" vertical="center"/>
    </xf>
    <xf numFmtId="38" fontId="5" fillId="0" borderId="30" xfId="16" applyFont="1" applyBorder="1" applyAlignment="1">
      <alignment horizontal="distributed" vertical="center"/>
    </xf>
    <xf numFmtId="3" fontId="5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38" fontId="5" fillId="0" borderId="3" xfId="16" applyFont="1" applyBorder="1" applyAlignment="1">
      <alignment horizontal="distributed" vertical="center"/>
    </xf>
    <xf numFmtId="38" fontId="5" fillId="0" borderId="16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right" vertical="center"/>
    </xf>
    <xf numFmtId="38" fontId="5" fillId="0" borderId="40" xfId="16" applyFont="1" applyBorder="1" applyAlignment="1">
      <alignment horizontal="distributed" vertical="center"/>
    </xf>
    <xf numFmtId="38" fontId="5" fillId="0" borderId="18" xfId="16" applyFont="1" applyBorder="1" applyAlignment="1">
      <alignment horizontal="distributed" vertical="center"/>
    </xf>
    <xf numFmtId="38" fontId="5" fillId="0" borderId="41" xfId="16" applyFont="1" applyBorder="1" applyAlignment="1">
      <alignment horizontal="distributed" vertical="center"/>
    </xf>
    <xf numFmtId="38" fontId="5" fillId="0" borderId="10" xfId="16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3" fontId="5" fillId="0" borderId="55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vertical="center"/>
    </xf>
    <xf numFmtId="0" fontId="5" fillId="0" borderId="45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60" xfId="0" applyNumberFormat="1" applyFont="1" applyBorder="1" applyAlignment="1">
      <alignment horizontal="right" vertical="center"/>
    </xf>
    <xf numFmtId="176" fontId="5" fillId="0" borderId="60" xfId="0" applyNumberFormat="1" applyFont="1" applyBorder="1" applyAlignment="1" quotePrefix="1">
      <alignment horizontal="right" vertical="center"/>
    </xf>
    <xf numFmtId="176" fontId="5" fillId="0" borderId="61" xfId="0" applyNumberFormat="1" applyFont="1" applyBorder="1" applyAlignment="1">
      <alignment horizontal="right" vertical="center"/>
    </xf>
    <xf numFmtId="176" fontId="5" fillId="0" borderId="55" xfId="0" applyNumberFormat="1" applyFont="1" applyBorder="1" applyAlignment="1">
      <alignment horizontal="right" vertical="center"/>
    </xf>
    <xf numFmtId="176" fontId="5" fillId="0" borderId="63" xfId="0" applyNumberFormat="1" applyFont="1" applyBorder="1" applyAlignment="1">
      <alignment horizontal="right" vertical="center"/>
    </xf>
    <xf numFmtId="176" fontId="5" fillId="0" borderId="56" xfId="0" applyNumberFormat="1" applyFont="1" applyBorder="1" applyAlignment="1">
      <alignment horizontal="right" vertical="center"/>
    </xf>
    <xf numFmtId="176" fontId="5" fillId="0" borderId="57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horizontal="right" vertical="center"/>
    </xf>
    <xf numFmtId="176" fontId="5" fillId="0" borderId="65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  <protection/>
    </xf>
    <xf numFmtId="0" fontId="5" fillId="0" borderId="34" xfId="0" applyFont="1" applyBorder="1" applyAlignment="1">
      <alignment horizontal="distributed" vertical="center"/>
    </xf>
    <xf numFmtId="3" fontId="5" fillId="0" borderId="1" xfId="20" applyNumberFormat="1" applyFont="1" applyBorder="1" applyAlignment="1">
      <alignment vertical="center"/>
      <protection/>
    </xf>
    <xf numFmtId="3" fontId="5" fillId="0" borderId="19" xfId="20" applyNumberFormat="1" applyFont="1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5" fillId="0" borderId="19" xfId="20" applyFont="1" applyBorder="1" applyAlignment="1">
      <alignment horizontal="right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64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8" fontId="11" fillId="0" borderId="0" xfId="16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38" fontId="1" fillId="0" borderId="68" xfId="16" applyFont="1" applyBorder="1" applyAlignment="1">
      <alignment horizontal="distributed" vertical="center"/>
    </xf>
    <xf numFmtId="3" fontId="1" fillId="0" borderId="69" xfId="0" applyNumberFormat="1" applyFont="1" applyBorder="1" applyAlignment="1">
      <alignment horizontal="right" vertical="center"/>
    </xf>
    <xf numFmtId="3" fontId="1" fillId="0" borderId="70" xfId="0" applyNumberFormat="1" applyFont="1" applyBorder="1" applyAlignment="1">
      <alignment horizontal="right" vertical="center"/>
    </xf>
    <xf numFmtId="3" fontId="1" fillId="0" borderId="71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0" fontId="1" fillId="0" borderId="73" xfId="0" applyFont="1" applyBorder="1" applyAlignment="1">
      <alignment horizontal="right" vertical="center"/>
    </xf>
    <xf numFmtId="0" fontId="1" fillId="0" borderId="70" xfId="0" applyFont="1" applyBorder="1" applyAlignment="1">
      <alignment horizontal="right" vertical="center"/>
    </xf>
    <xf numFmtId="0" fontId="1" fillId="0" borderId="72" xfId="0" applyFont="1" applyBorder="1" applyAlignment="1">
      <alignment horizontal="right" vertical="center"/>
    </xf>
    <xf numFmtId="0" fontId="1" fillId="0" borderId="74" xfId="0" applyFont="1" applyBorder="1" applyAlignment="1">
      <alignment horizontal="right" vertical="center"/>
    </xf>
    <xf numFmtId="176" fontId="1" fillId="0" borderId="71" xfId="0" applyNumberFormat="1" applyFont="1" applyBorder="1" applyAlignment="1">
      <alignment horizontal="right" vertical="center"/>
    </xf>
    <xf numFmtId="176" fontId="1" fillId="0" borderId="70" xfId="0" applyNumberFormat="1" applyFont="1" applyBorder="1" applyAlignment="1">
      <alignment horizontal="right" vertical="center"/>
    </xf>
    <xf numFmtId="176" fontId="1" fillId="0" borderId="72" xfId="0" applyNumberFormat="1" applyFont="1" applyBorder="1" applyAlignment="1">
      <alignment horizontal="right" vertical="center"/>
    </xf>
    <xf numFmtId="176" fontId="1" fillId="0" borderId="75" xfId="0" applyNumberFormat="1" applyFont="1" applyBorder="1" applyAlignment="1">
      <alignment horizontal="right" vertical="center"/>
    </xf>
    <xf numFmtId="176" fontId="1" fillId="0" borderId="76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3" fontId="1" fillId="0" borderId="74" xfId="0" applyNumberFormat="1" applyFont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3" fontId="1" fillId="0" borderId="69" xfId="20" applyNumberFormat="1" applyFont="1" applyBorder="1" applyAlignment="1">
      <alignment horizontal="right" vertical="center"/>
      <protection/>
    </xf>
    <xf numFmtId="3" fontId="1" fillId="0" borderId="70" xfId="20" applyNumberFormat="1" applyFont="1" applyBorder="1" applyAlignment="1">
      <alignment horizontal="right" vertical="center"/>
      <protection/>
    </xf>
    <xf numFmtId="0" fontId="9" fillId="0" borderId="44" xfId="20" applyFont="1" applyBorder="1" applyAlignment="1">
      <alignment horizontal="center" vertical="center"/>
      <protection/>
    </xf>
    <xf numFmtId="0" fontId="9" fillId="0" borderId="44" xfId="0" applyFont="1" applyBorder="1" applyAlignment="1">
      <alignment horizontal="center" vertical="center"/>
    </xf>
    <xf numFmtId="0" fontId="1" fillId="0" borderId="69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5" fillId="0" borderId="0" xfId="20" applyFont="1" applyBorder="1" applyAlignment="1">
      <alignment vertical="center"/>
      <protection/>
    </xf>
    <xf numFmtId="0" fontId="1" fillId="0" borderId="7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1" fillId="0" borderId="77" xfId="0" applyNumberFormat="1" applyFont="1" applyBorder="1" applyAlignment="1">
      <alignment horizontal="right" vertical="center"/>
    </xf>
    <xf numFmtId="0" fontId="1" fillId="0" borderId="69" xfId="0" applyFont="1" applyBorder="1" applyAlignment="1">
      <alignment horizontal="distributed" vertical="center"/>
    </xf>
    <xf numFmtId="38" fontId="13" fillId="0" borderId="33" xfId="16" applyFont="1" applyBorder="1" applyAlignment="1">
      <alignment horizontal="distributed" vertical="center"/>
    </xf>
    <xf numFmtId="38" fontId="14" fillId="0" borderId="68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12" fillId="0" borderId="69" xfId="16" applyFont="1" applyBorder="1" applyAlignment="1">
      <alignment horizontal="distributed" vertical="center"/>
    </xf>
    <xf numFmtId="38" fontId="7" fillId="0" borderId="33" xfId="16" applyFont="1" applyBorder="1" applyAlignment="1">
      <alignment horizontal="distributed" vertical="center"/>
    </xf>
    <xf numFmtId="38" fontId="15" fillId="0" borderId="68" xfId="16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4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7" fillId="0" borderId="51" xfId="20" applyFont="1" applyBorder="1" applyAlignment="1">
      <alignment horizontal="center" vertical="center"/>
      <protection/>
    </xf>
    <xf numFmtId="0" fontId="5" fillId="0" borderId="19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42" xfId="2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5" fillId="0" borderId="33" xfId="20" applyFont="1" applyBorder="1" applyAlignment="1">
      <alignment horizontal="distributed" vertical="center"/>
      <protection/>
    </xf>
    <xf numFmtId="0" fontId="5" fillId="0" borderId="34" xfId="20" applyFont="1" applyBorder="1" applyAlignment="1">
      <alignment horizontal="distributed" vertical="center"/>
      <protection/>
    </xf>
    <xf numFmtId="0" fontId="5" fillId="0" borderId="81" xfId="20" applyFont="1" applyBorder="1" applyAlignment="1">
      <alignment horizontal="distributed" vertical="center"/>
      <protection/>
    </xf>
    <xf numFmtId="0" fontId="7" fillId="0" borderId="19" xfId="20" applyFont="1" applyBorder="1" applyAlignment="1">
      <alignment horizontal="center" vertical="center" wrapText="1"/>
      <protection/>
    </xf>
    <xf numFmtId="0" fontId="7" fillId="0" borderId="42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5" fillId="0" borderId="5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78" xfId="20" applyFont="1" applyBorder="1" applyAlignment="1">
      <alignment horizontal="center" vertical="center"/>
      <protection/>
    </xf>
    <xf numFmtId="0" fontId="5" fillId="0" borderId="60" xfId="20" applyFont="1" applyBorder="1" applyAlignment="1">
      <alignment horizontal="center" vertical="center"/>
      <protection/>
    </xf>
    <xf numFmtId="0" fontId="5" fillId="0" borderId="52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82" xfId="20" applyFont="1" applyBorder="1" applyAlignment="1">
      <alignment horizontal="center" vertical="center"/>
      <protection/>
    </xf>
    <xf numFmtId="0" fontId="5" fillId="0" borderId="83" xfId="20" applyFont="1" applyBorder="1" applyAlignment="1">
      <alignment horizontal="center" vertical="center"/>
      <protection/>
    </xf>
    <xf numFmtId="0" fontId="5" fillId="0" borderId="8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82　１10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5"/>
  <sheetViews>
    <sheetView showGridLines="0" tabSelected="1" zoomScaleSheetLayoutView="100" workbookViewId="0" topLeftCell="A1">
      <selection activeCell="A1" sqref="A1"/>
    </sheetView>
  </sheetViews>
  <sheetFormatPr defaultColWidth="7.625" defaultRowHeight="18.75" customHeight="1"/>
  <cols>
    <col min="1" max="1" width="12.25390625" style="1" customWidth="1"/>
    <col min="2" max="2" width="7.125" style="1" customWidth="1"/>
    <col min="3" max="4" width="6.625" style="1" customWidth="1"/>
    <col min="5" max="7" width="6.375" style="1" customWidth="1"/>
    <col min="8" max="22" width="3.75390625" style="1" customWidth="1"/>
    <col min="23" max="25" width="3.375" style="1" customWidth="1"/>
    <col min="26" max="26" width="1.00390625" style="1" customWidth="1"/>
    <col min="27" max="16384" width="7.625" style="1" customWidth="1"/>
  </cols>
  <sheetData>
    <row r="1" ht="11.25" customHeight="1"/>
    <row r="2" spans="1:22" ht="24" customHeight="1">
      <c r="A2" s="239" t="s">
        <v>162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0.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18.75" customHeight="1">
      <c r="A4" s="181" t="s">
        <v>163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ht="9" customHeight="1"/>
    <row r="6" ht="16.5" customHeight="1" thickBot="1">
      <c r="A6" s="79" t="s">
        <v>121</v>
      </c>
    </row>
    <row r="7" spans="1:26" s="5" customFormat="1" ht="18.75" customHeight="1">
      <c r="A7" s="3"/>
      <c r="B7" s="2"/>
      <c r="C7" s="3"/>
      <c r="D7" s="3"/>
      <c r="E7" s="115" t="s">
        <v>0</v>
      </c>
      <c r="F7" s="3"/>
      <c r="G7" s="125"/>
      <c r="H7" s="3" t="s">
        <v>1</v>
      </c>
      <c r="I7" s="3"/>
      <c r="J7" s="3"/>
      <c r="K7" s="115" t="s">
        <v>2</v>
      </c>
      <c r="L7" s="3"/>
      <c r="M7" s="125"/>
      <c r="N7" s="3" t="s">
        <v>7</v>
      </c>
      <c r="O7" s="3"/>
      <c r="P7" s="3"/>
      <c r="Q7" s="115"/>
      <c r="R7" s="3"/>
      <c r="S7" s="125"/>
      <c r="T7" s="115"/>
      <c r="U7" s="3"/>
      <c r="V7" s="125"/>
      <c r="W7" s="3"/>
      <c r="X7" s="3"/>
      <c r="Y7" s="3"/>
      <c r="Z7" s="6"/>
    </row>
    <row r="8" spans="1:26" s="5" customFormat="1" ht="18.75" customHeight="1">
      <c r="A8" s="6"/>
      <c r="B8" s="4"/>
      <c r="C8" s="6"/>
      <c r="D8" s="6"/>
      <c r="E8" s="236" t="s">
        <v>92</v>
      </c>
      <c r="F8" s="230"/>
      <c r="G8" s="237"/>
      <c r="H8" s="231" t="s">
        <v>93</v>
      </c>
      <c r="I8" s="232"/>
      <c r="J8" s="232"/>
      <c r="K8" s="233" t="s">
        <v>94</v>
      </c>
      <c r="L8" s="232"/>
      <c r="M8" s="234"/>
      <c r="N8" s="231" t="s">
        <v>96</v>
      </c>
      <c r="O8" s="232"/>
      <c r="P8" s="232"/>
      <c r="Q8" s="238" t="s">
        <v>8</v>
      </c>
      <c r="R8" s="230"/>
      <c r="S8" s="237"/>
      <c r="T8" s="235" t="s">
        <v>9</v>
      </c>
      <c r="U8" s="232"/>
      <c r="V8" s="234"/>
      <c r="W8" s="230" t="s">
        <v>95</v>
      </c>
      <c r="X8" s="230"/>
      <c r="Y8" s="230"/>
      <c r="Z8" s="6"/>
    </row>
    <row r="9" spans="1:26" s="5" customFormat="1" ht="18.75" customHeight="1">
      <c r="A9" s="163" t="s">
        <v>158</v>
      </c>
      <c r="B9" s="4"/>
      <c r="C9" s="61" t="s">
        <v>13</v>
      </c>
      <c r="D9" s="6"/>
      <c r="E9" s="238"/>
      <c r="F9" s="230"/>
      <c r="G9" s="237"/>
      <c r="H9" s="232"/>
      <c r="I9" s="232"/>
      <c r="J9" s="232"/>
      <c r="K9" s="235"/>
      <c r="L9" s="232"/>
      <c r="M9" s="234"/>
      <c r="N9" s="232"/>
      <c r="O9" s="232"/>
      <c r="P9" s="232"/>
      <c r="Q9" s="238"/>
      <c r="R9" s="230"/>
      <c r="S9" s="237"/>
      <c r="T9" s="235"/>
      <c r="U9" s="232"/>
      <c r="V9" s="234"/>
      <c r="W9" s="230"/>
      <c r="X9" s="230"/>
      <c r="Y9" s="230"/>
      <c r="Z9" s="6"/>
    </row>
    <row r="10" spans="1:26" s="5" customFormat="1" ht="18.75" customHeight="1">
      <c r="A10" s="6"/>
      <c r="B10" s="4"/>
      <c r="C10" s="7"/>
      <c r="D10" s="6"/>
      <c r="E10" s="238"/>
      <c r="F10" s="230"/>
      <c r="G10" s="237"/>
      <c r="H10" s="232"/>
      <c r="I10" s="232"/>
      <c r="J10" s="232"/>
      <c r="K10" s="235"/>
      <c r="L10" s="232"/>
      <c r="M10" s="234"/>
      <c r="N10" s="232"/>
      <c r="O10" s="232"/>
      <c r="P10" s="232"/>
      <c r="Q10" s="238"/>
      <c r="R10" s="230"/>
      <c r="S10" s="237"/>
      <c r="T10" s="235"/>
      <c r="U10" s="232"/>
      <c r="V10" s="234"/>
      <c r="W10" s="230"/>
      <c r="X10" s="230"/>
      <c r="Y10" s="230"/>
      <c r="Z10" s="6"/>
    </row>
    <row r="11" spans="1:26" s="5" customFormat="1" ht="18.75" customHeight="1" thickBot="1">
      <c r="A11" s="8"/>
      <c r="B11" s="182" t="s">
        <v>13</v>
      </c>
      <c r="C11" s="158" t="s">
        <v>14</v>
      </c>
      <c r="D11" s="183" t="s">
        <v>15</v>
      </c>
      <c r="E11" s="184" t="s">
        <v>13</v>
      </c>
      <c r="F11" s="183" t="s">
        <v>14</v>
      </c>
      <c r="G11" s="159" t="s">
        <v>15</v>
      </c>
      <c r="H11" s="160" t="s">
        <v>13</v>
      </c>
      <c r="I11" s="183" t="s">
        <v>14</v>
      </c>
      <c r="J11" s="183" t="s">
        <v>15</v>
      </c>
      <c r="K11" s="184" t="s">
        <v>13</v>
      </c>
      <c r="L11" s="183" t="s">
        <v>14</v>
      </c>
      <c r="M11" s="159" t="s">
        <v>15</v>
      </c>
      <c r="N11" s="160" t="s">
        <v>13</v>
      </c>
      <c r="O11" s="183" t="s">
        <v>14</v>
      </c>
      <c r="P11" s="183" t="s">
        <v>15</v>
      </c>
      <c r="Q11" s="184" t="s">
        <v>13</v>
      </c>
      <c r="R11" s="183" t="s">
        <v>14</v>
      </c>
      <c r="S11" s="159" t="s">
        <v>15</v>
      </c>
      <c r="T11" s="184" t="s">
        <v>13</v>
      </c>
      <c r="U11" s="183" t="s">
        <v>14</v>
      </c>
      <c r="V11" s="159" t="s">
        <v>15</v>
      </c>
      <c r="W11" s="160" t="s">
        <v>13</v>
      </c>
      <c r="X11" s="158" t="s">
        <v>14</v>
      </c>
      <c r="Y11" s="185" t="s">
        <v>15</v>
      </c>
      <c r="Z11" s="6"/>
    </row>
    <row r="12" spans="1:26" s="5" customFormat="1" ht="21.75" customHeight="1">
      <c r="A12" s="216" t="s">
        <v>164</v>
      </c>
      <c r="B12" s="17">
        <v>9224</v>
      </c>
      <c r="C12" s="18">
        <v>4710</v>
      </c>
      <c r="D12" s="18">
        <v>4514</v>
      </c>
      <c r="E12" s="116">
        <v>9036</v>
      </c>
      <c r="F12" s="18">
        <v>4600</v>
      </c>
      <c r="G12" s="126">
        <v>4436</v>
      </c>
      <c r="H12" s="28">
        <v>20</v>
      </c>
      <c r="I12" s="19">
        <v>7</v>
      </c>
      <c r="J12" s="19">
        <v>13</v>
      </c>
      <c r="K12" s="117">
        <v>8</v>
      </c>
      <c r="L12" s="19">
        <v>2</v>
      </c>
      <c r="M12" s="127">
        <v>6</v>
      </c>
      <c r="N12" s="28">
        <v>24</v>
      </c>
      <c r="O12" s="19">
        <v>24</v>
      </c>
      <c r="P12" s="19" t="s">
        <v>85</v>
      </c>
      <c r="Q12" s="117">
        <v>52</v>
      </c>
      <c r="R12" s="19">
        <v>30</v>
      </c>
      <c r="S12" s="127">
        <v>22</v>
      </c>
      <c r="T12" s="117">
        <v>83</v>
      </c>
      <c r="U12" s="19">
        <v>47</v>
      </c>
      <c r="V12" s="127">
        <v>36</v>
      </c>
      <c r="W12" s="28">
        <v>1</v>
      </c>
      <c r="X12" s="19" t="s">
        <v>4</v>
      </c>
      <c r="Y12" s="48">
        <v>1</v>
      </c>
      <c r="Z12" s="6"/>
    </row>
    <row r="13" spans="1:26" s="5" customFormat="1" ht="21.75" customHeight="1">
      <c r="A13" s="217" t="s">
        <v>165</v>
      </c>
      <c r="B13" s="187">
        <f aca="true" t="shared" si="0" ref="B13:G13">SUM(B14:B16)</f>
        <v>8925</v>
      </c>
      <c r="C13" s="188">
        <f t="shared" si="0"/>
        <v>4616</v>
      </c>
      <c r="D13" s="188">
        <f t="shared" si="0"/>
        <v>4309</v>
      </c>
      <c r="E13" s="189">
        <f t="shared" si="0"/>
        <v>8770</v>
      </c>
      <c r="F13" s="188">
        <f t="shared" si="0"/>
        <v>4509</v>
      </c>
      <c r="G13" s="190">
        <f t="shared" si="0"/>
        <v>4261</v>
      </c>
      <c r="H13" s="191">
        <f aca="true" t="shared" si="1" ref="H13:Y13">SUM(H14:H16)</f>
        <v>20</v>
      </c>
      <c r="I13" s="188">
        <f t="shared" si="1"/>
        <v>9</v>
      </c>
      <c r="J13" s="188">
        <f t="shared" si="1"/>
        <v>11</v>
      </c>
      <c r="K13" s="189">
        <f t="shared" si="1"/>
        <v>3</v>
      </c>
      <c r="L13" s="188">
        <f t="shared" si="1"/>
        <v>1</v>
      </c>
      <c r="M13" s="190">
        <f t="shared" si="1"/>
        <v>2</v>
      </c>
      <c r="N13" s="191">
        <f t="shared" si="1"/>
        <v>13</v>
      </c>
      <c r="O13" s="188">
        <f t="shared" si="1"/>
        <v>13</v>
      </c>
      <c r="P13" s="188" t="s">
        <v>99</v>
      </c>
      <c r="Q13" s="189">
        <f t="shared" si="1"/>
        <v>65</v>
      </c>
      <c r="R13" s="188">
        <f t="shared" si="1"/>
        <v>50</v>
      </c>
      <c r="S13" s="190">
        <f t="shared" si="1"/>
        <v>15</v>
      </c>
      <c r="T13" s="189">
        <f t="shared" si="1"/>
        <v>53</v>
      </c>
      <c r="U13" s="188">
        <f t="shared" si="1"/>
        <v>34</v>
      </c>
      <c r="V13" s="190">
        <f t="shared" si="1"/>
        <v>19</v>
      </c>
      <c r="W13" s="191">
        <f t="shared" si="1"/>
        <v>1</v>
      </c>
      <c r="X13" s="188" t="s">
        <v>166</v>
      </c>
      <c r="Y13" s="188">
        <f t="shared" si="1"/>
        <v>1</v>
      </c>
      <c r="Z13" s="6"/>
    </row>
    <row r="14" spans="1:26" s="5" customFormat="1" ht="21.75" customHeight="1">
      <c r="A14" s="84" t="s">
        <v>125</v>
      </c>
      <c r="B14" s="32">
        <f>SUM(E14,H14,K14,N14,Q14,T14,W14)</f>
        <v>118</v>
      </c>
      <c r="C14" s="19">
        <f>SUM(F14,I14,L14,O14,R14,U14,X14)</f>
        <v>56</v>
      </c>
      <c r="D14" s="19">
        <f>SUM(G14,J14,M14,P14,S14,V14,Y14)</f>
        <v>62</v>
      </c>
      <c r="E14" s="117">
        <f>SUM(F14:G14)</f>
        <v>118</v>
      </c>
      <c r="F14" s="19">
        <v>56</v>
      </c>
      <c r="G14" s="127">
        <v>62</v>
      </c>
      <c r="H14" s="28" t="s">
        <v>12</v>
      </c>
      <c r="I14" s="19" t="s">
        <v>12</v>
      </c>
      <c r="J14" s="19" t="s">
        <v>85</v>
      </c>
      <c r="K14" s="117" t="s">
        <v>85</v>
      </c>
      <c r="L14" s="19" t="s">
        <v>12</v>
      </c>
      <c r="M14" s="127" t="s">
        <v>85</v>
      </c>
      <c r="N14" s="28" t="s">
        <v>12</v>
      </c>
      <c r="O14" s="19" t="s">
        <v>12</v>
      </c>
      <c r="P14" s="19" t="s">
        <v>85</v>
      </c>
      <c r="Q14" s="117" t="s">
        <v>12</v>
      </c>
      <c r="R14" s="19" t="s">
        <v>12</v>
      </c>
      <c r="S14" s="127" t="s">
        <v>85</v>
      </c>
      <c r="T14" s="117" t="s">
        <v>12</v>
      </c>
      <c r="U14" s="19" t="s">
        <v>12</v>
      </c>
      <c r="V14" s="127" t="s">
        <v>85</v>
      </c>
      <c r="W14" s="28" t="s">
        <v>12</v>
      </c>
      <c r="X14" s="19" t="s">
        <v>12</v>
      </c>
      <c r="Y14" s="19" t="s">
        <v>86</v>
      </c>
      <c r="Z14" s="6"/>
    </row>
    <row r="15" spans="1:26" s="5" customFormat="1" ht="21.75" customHeight="1">
      <c r="A15" s="84" t="s">
        <v>126</v>
      </c>
      <c r="B15" s="17">
        <f aca="true" t="shared" si="2" ref="B15:O15">SUM(B18:B45)</f>
        <v>8722</v>
      </c>
      <c r="C15" s="18">
        <f t="shared" si="2"/>
        <v>4512</v>
      </c>
      <c r="D15" s="18">
        <f t="shared" si="2"/>
        <v>4210</v>
      </c>
      <c r="E15" s="116">
        <f t="shared" si="2"/>
        <v>8572</v>
      </c>
      <c r="F15" s="18">
        <f t="shared" si="2"/>
        <v>4408</v>
      </c>
      <c r="G15" s="126">
        <f t="shared" si="2"/>
        <v>4164</v>
      </c>
      <c r="H15" s="28">
        <f t="shared" si="2"/>
        <v>15</v>
      </c>
      <c r="I15" s="19">
        <f t="shared" si="2"/>
        <v>6</v>
      </c>
      <c r="J15" s="19">
        <f t="shared" si="2"/>
        <v>9</v>
      </c>
      <c r="K15" s="117">
        <f t="shared" si="2"/>
        <v>3</v>
      </c>
      <c r="L15" s="19">
        <f t="shared" si="2"/>
        <v>1</v>
      </c>
      <c r="M15" s="127">
        <f t="shared" si="2"/>
        <v>2</v>
      </c>
      <c r="N15" s="28">
        <f t="shared" si="2"/>
        <v>13</v>
      </c>
      <c r="O15" s="19">
        <f t="shared" si="2"/>
        <v>13</v>
      </c>
      <c r="P15" s="19" t="s">
        <v>85</v>
      </c>
      <c r="Q15" s="117">
        <f aca="true" t="shared" si="3" ref="Q15:W15">SUM(Q18:Q45)</f>
        <v>65</v>
      </c>
      <c r="R15" s="19">
        <f t="shared" si="3"/>
        <v>50</v>
      </c>
      <c r="S15" s="127">
        <f t="shared" si="3"/>
        <v>15</v>
      </c>
      <c r="T15" s="117">
        <f t="shared" si="3"/>
        <v>53</v>
      </c>
      <c r="U15" s="19">
        <f t="shared" si="3"/>
        <v>34</v>
      </c>
      <c r="V15" s="127">
        <f t="shared" si="3"/>
        <v>19</v>
      </c>
      <c r="W15" s="135">
        <f t="shared" si="3"/>
        <v>1</v>
      </c>
      <c r="X15" s="19" t="s">
        <v>85</v>
      </c>
      <c r="Y15" s="19">
        <f>SUM(Y18:Y45)</f>
        <v>1</v>
      </c>
      <c r="Z15" s="6"/>
    </row>
    <row r="16" spans="1:26" s="5" customFormat="1" ht="21.75" customHeight="1" thickBot="1">
      <c r="A16" s="84" t="s">
        <v>127</v>
      </c>
      <c r="B16" s="32">
        <f>SUM(E16,H16,K16,N16,Q16,T16)</f>
        <v>85</v>
      </c>
      <c r="C16" s="82">
        <f>SUM(F16,I16,L16,O16,R16,U16)</f>
        <v>48</v>
      </c>
      <c r="D16" s="19">
        <f>SUM(G16,J16,M16,P16,S16,V16)</f>
        <v>37</v>
      </c>
      <c r="E16" s="116">
        <f>SUM(F16:G16)</f>
        <v>80</v>
      </c>
      <c r="F16" s="19">
        <v>45</v>
      </c>
      <c r="G16" s="127">
        <v>35</v>
      </c>
      <c r="H16" s="28">
        <f>SUM(I16:J16)</f>
        <v>5</v>
      </c>
      <c r="I16" s="19">
        <v>3</v>
      </c>
      <c r="J16" s="19">
        <v>2</v>
      </c>
      <c r="K16" s="117" t="s">
        <v>85</v>
      </c>
      <c r="L16" s="19" t="s">
        <v>85</v>
      </c>
      <c r="M16" s="127" t="s">
        <v>85</v>
      </c>
      <c r="N16" s="28" t="s">
        <v>12</v>
      </c>
      <c r="O16" s="19" t="s">
        <v>12</v>
      </c>
      <c r="P16" s="19" t="s">
        <v>85</v>
      </c>
      <c r="Q16" s="117" t="s">
        <v>12</v>
      </c>
      <c r="R16" s="19" t="s">
        <v>12</v>
      </c>
      <c r="S16" s="127" t="s">
        <v>85</v>
      </c>
      <c r="T16" s="117" t="s">
        <v>85</v>
      </c>
      <c r="U16" s="19" t="s">
        <v>12</v>
      </c>
      <c r="V16" s="127" t="s">
        <v>85</v>
      </c>
      <c r="W16" s="28" t="s">
        <v>12</v>
      </c>
      <c r="X16" s="19" t="s">
        <v>12</v>
      </c>
      <c r="Y16" s="19" t="s">
        <v>91</v>
      </c>
      <c r="Z16" s="6"/>
    </row>
    <row r="17" spans="1:26" s="5" customFormat="1" ht="15.75" customHeight="1">
      <c r="A17" s="85" t="s">
        <v>128</v>
      </c>
      <c r="B17" s="47"/>
      <c r="C17" s="91"/>
      <c r="D17" s="48"/>
      <c r="E17" s="118"/>
      <c r="F17" s="48"/>
      <c r="G17" s="128"/>
      <c r="H17" s="100"/>
      <c r="I17" s="48"/>
      <c r="J17" s="48"/>
      <c r="K17" s="133"/>
      <c r="L17" s="48"/>
      <c r="M17" s="128"/>
      <c r="N17" s="100"/>
      <c r="O17" s="48"/>
      <c r="P17" s="48"/>
      <c r="Q17" s="133"/>
      <c r="R17" s="48"/>
      <c r="S17" s="128"/>
      <c r="T17" s="133"/>
      <c r="U17" s="48"/>
      <c r="V17" s="128"/>
      <c r="W17" s="100"/>
      <c r="X17" s="48"/>
      <c r="Y17" s="48"/>
      <c r="Z17" s="6"/>
    </row>
    <row r="18" spans="1:26" s="5" customFormat="1" ht="22.5" customHeight="1">
      <c r="A18" s="86" t="s">
        <v>129</v>
      </c>
      <c r="B18" s="90">
        <f>SUM(E18,H18,K18,N18,Q18,T18,W18)</f>
        <v>2380</v>
      </c>
      <c r="C18" s="73">
        <f>SUM(F18,I18,L18,O18,R18,U18,X18)</f>
        <v>1239</v>
      </c>
      <c r="D18" s="10">
        <f>SUM(G18,J18,M18,P18,S18,V18,Y18)</f>
        <v>1141</v>
      </c>
      <c r="E18" s="119">
        <f>SUM(F18:G18)</f>
        <v>2341</v>
      </c>
      <c r="F18" s="73">
        <v>1216</v>
      </c>
      <c r="G18" s="129">
        <v>1125</v>
      </c>
      <c r="H18" s="122">
        <f>SUM(I18:J18)</f>
        <v>3</v>
      </c>
      <c r="I18" s="72">
        <v>1</v>
      </c>
      <c r="J18" s="11">
        <v>2</v>
      </c>
      <c r="K18" s="134">
        <f>SUM(L18:M18)</f>
        <v>1</v>
      </c>
      <c r="L18" s="72" t="s">
        <v>12</v>
      </c>
      <c r="M18" s="132">
        <v>1</v>
      </c>
      <c r="N18" s="122">
        <f>SUM(O18:P18)</f>
        <v>2</v>
      </c>
      <c r="O18" s="72">
        <v>2</v>
      </c>
      <c r="P18" s="11" t="s">
        <v>85</v>
      </c>
      <c r="Q18" s="134">
        <f>SUM(R18:S18)</f>
        <v>14</v>
      </c>
      <c r="R18" s="72">
        <v>11</v>
      </c>
      <c r="S18" s="132">
        <v>3</v>
      </c>
      <c r="T18" s="134">
        <f>SUM(U18:V18)</f>
        <v>19</v>
      </c>
      <c r="U18" s="72">
        <v>9</v>
      </c>
      <c r="V18" s="132">
        <v>10</v>
      </c>
      <c r="W18" s="122" t="s">
        <v>90</v>
      </c>
      <c r="X18" s="11" t="s">
        <v>12</v>
      </c>
      <c r="Y18" s="11" t="s">
        <v>86</v>
      </c>
      <c r="Z18" s="6"/>
    </row>
    <row r="19" spans="1:26" s="5" customFormat="1" ht="22.5" customHeight="1">
      <c r="A19" s="87" t="s">
        <v>130</v>
      </c>
      <c r="B19" s="62">
        <f aca="true" t="shared" si="4" ref="B19:B45">SUM(E19,H19,K19,N19,Q19,T19,W19)</f>
        <v>769</v>
      </c>
      <c r="C19" s="13">
        <f>SUM(F19,I19,L19,O19,R19,U19,X19)</f>
        <v>404</v>
      </c>
      <c r="D19" s="113">
        <f>SUM(G19,J19,M19,P19,S19,V19,Y19)</f>
        <v>365</v>
      </c>
      <c r="E19" s="120">
        <f>SUM(F19:G19)</f>
        <v>741</v>
      </c>
      <c r="F19" s="13">
        <v>387</v>
      </c>
      <c r="G19" s="130">
        <v>354</v>
      </c>
      <c r="H19" s="123">
        <f>SUM(I19:J19)</f>
        <v>6</v>
      </c>
      <c r="I19" s="13">
        <v>1</v>
      </c>
      <c r="J19" s="21">
        <v>5</v>
      </c>
      <c r="K19" s="120" t="s">
        <v>98</v>
      </c>
      <c r="L19" s="13" t="s">
        <v>12</v>
      </c>
      <c r="M19" s="130" t="s">
        <v>85</v>
      </c>
      <c r="N19" s="123">
        <f>SUM(O19:P19)</f>
        <v>8</v>
      </c>
      <c r="O19" s="13">
        <v>8</v>
      </c>
      <c r="P19" s="21" t="s">
        <v>85</v>
      </c>
      <c r="Q19" s="120">
        <f aca="true" t="shared" si="5" ref="Q19:Q45">SUM(R19:S19)</f>
        <v>7</v>
      </c>
      <c r="R19" s="13">
        <v>4</v>
      </c>
      <c r="S19" s="130">
        <v>3</v>
      </c>
      <c r="T19" s="120">
        <f aca="true" t="shared" si="6" ref="T19:T45">SUM(U19:V19)</f>
        <v>7</v>
      </c>
      <c r="U19" s="13">
        <v>4</v>
      </c>
      <c r="V19" s="130">
        <v>3</v>
      </c>
      <c r="W19" s="123" t="s">
        <v>12</v>
      </c>
      <c r="X19" s="21" t="s">
        <v>12</v>
      </c>
      <c r="Y19" s="21" t="s">
        <v>86</v>
      </c>
      <c r="Z19" s="6"/>
    </row>
    <row r="20" spans="1:26" s="5" customFormat="1" ht="22.5" customHeight="1">
      <c r="A20" s="87" t="s">
        <v>131</v>
      </c>
      <c r="B20" s="62">
        <f t="shared" si="4"/>
        <v>765</v>
      </c>
      <c r="C20" s="13">
        <f aca="true" t="shared" si="7" ref="C20:C45">SUM(F20,I20,L20,O20,R20,U20,X20)</f>
        <v>388</v>
      </c>
      <c r="D20" s="113">
        <f aca="true" t="shared" si="8" ref="D20:D45">SUM(G20,J20,M20,P20,S20,V20,Y20)</f>
        <v>377</v>
      </c>
      <c r="E20" s="120">
        <f aca="true" t="shared" si="9" ref="E20:E45">SUM(F20:G20)</f>
        <v>758</v>
      </c>
      <c r="F20" s="13">
        <v>383</v>
      </c>
      <c r="G20" s="130">
        <v>375</v>
      </c>
      <c r="H20" s="123" t="s">
        <v>97</v>
      </c>
      <c r="I20" s="13" t="s">
        <v>12</v>
      </c>
      <c r="J20" s="21" t="s">
        <v>85</v>
      </c>
      <c r="K20" s="120" t="s">
        <v>98</v>
      </c>
      <c r="L20" s="13" t="s">
        <v>12</v>
      </c>
      <c r="M20" s="130" t="s">
        <v>85</v>
      </c>
      <c r="N20" s="123" t="s">
        <v>99</v>
      </c>
      <c r="O20" s="13" t="s">
        <v>85</v>
      </c>
      <c r="P20" s="21" t="s">
        <v>85</v>
      </c>
      <c r="Q20" s="120">
        <f t="shared" si="5"/>
        <v>2</v>
      </c>
      <c r="R20" s="13">
        <v>1</v>
      </c>
      <c r="S20" s="130">
        <v>1</v>
      </c>
      <c r="T20" s="120">
        <f t="shared" si="6"/>
        <v>5</v>
      </c>
      <c r="U20" s="13">
        <v>4</v>
      </c>
      <c r="V20" s="130">
        <v>1</v>
      </c>
      <c r="W20" s="123" t="s">
        <v>12</v>
      </c>
      <c r="X20" s="21" t="s">
        <v>12</v>
      </c>
      <c r="Y20" s="21" t="s">
        <v>86</v>
      </c>
      <c r="Z20" s="6"/>
    </row>
    <row r="21" spans="1:26" s="5" customFormat="1" ht="22.5" customHeight="1">
      <c r="A21" s="87" t="s">
        <v>132</v>
      </c>
      <c r="B21" s="62">
        <f t="shared" si="4"/>
        <v>394</v>
      </c>
      <c r="C21" s="13">
        <f t="shared" si="7"/>
        <v>212</v>
      </c>
      <c r="D21" s="113">
        <f t="shared" si="8"/>
        <v>182</v>
      </c>
      <c r="E21" s="120">
        <f t="shared" si="9"/>
        <v>387</v>
      </c>
      <c r="F21" s="13">
        <v>206</v>
      </c>
      <c r="G21" s="130">
        <v>181</v>
      </c>
      <c r="H21" s="123">
        <f>SUM(I21:J21)</f>
        <v>2</v>
      </c>
      <c r="I21" s="13">
        <v>1</v>
      </c>
      <c r="J21" s="21">
        <v>1</v>
      </c>
      <c r="K21" s="120" t="s">
        <v>98</v>
      </c>
      <c r="L21" s="13" t="s">
        <v>12</v>
      </c>
      <c r="M21" s="130" t="s">
        <v>85</v>
      </c>
      <c r="N21" s="123" t="s">
        <v>99</v>
      </c>
      <c r="O21" s="13" t="s">
        <v>12</v>
      </c>
      <c r="P21" s="21" t="s">
        <v>85</v>
      </c>
      <c r="Q21" s="120">
        <f t="shared" si="5"/>
        <v>3</v>
      </c>
      <c r="R21" s="13">
        <v>3</v>
      </c>
      <c r="S21" s="130" t="s">
        <v>85</v>
      </c>
      <c r="T21" s="120">
        <f t="shared" si="6"/>
        <v>2</v>
      </c>
      <c r="U21" s="13">
        <v>2</v>
      </c>
      <c r="V21" s="130" t="s">
        <v>85</v>
      </c>
      <c r="W21" s="123" t="s">
        <v>12</v>
      </c>
      <c r="X21" s="21" t="s">
        <v>12</v>
      </c>
      <c r="Y21" s="21" t="s">
        <v>86</v>
      </c>
      <c r="Z21" s="6"/>
    </row>
    <row r="22" spans="1:26" s="5" customFormat="1" ht="22.5" customHeight="1">
      <c r="A22" s="87" t="s">
        <v>133</v>
      </c>
      <c r="B22" s="62">
        <f t="shared" si="4"/>
        <v>413</v>
      </c>
      <c r="C22" s="13">
        <f t="shared" si="7"/>
        <v>220</v>
      </c>
      <c r="D22" s="113">
        <f t="shared" si="8"/>
        <v>193</v>
      </c>
      <c r="E22" s="120">
        <f t="shared" si="9"/>
        <v>412</v>
      </c>
      <c r="F22" s="13">
        <v>219</v>
      </c>
      <c r="G22" s="130">
        <v>193</v>
      </c>
      <c r="H22" s="123" t="s">
        <v>97</v>
      </c>
      <c r="I22" s="13" t="s">
        <v>12</v>
      </c>
      <c r="J22" s="21" t="s">
        <v>85</v>
      </c>
      <c r="K22" s="120" t="s">
        <v>98</v>
      </c>
      <c r="L22" s="13" t="s">
        <v>12</v>
      </c>
      <c r="M22" s="130" t="s">
        <v>85</v>
      </c>
      <c r="N22" s="123" t="s">
        <v>99</v>
      </c>
      <c r="O22" s="13" t="s">
        <v>12</v>
      </c>
      <c r="P22" s="21" t="s">
        <v>85</v>
      </c>
      <c r="Q22" s="120">
        <f t="shared" si="5"/>
        <v>1</v>
      </c>
      <c r="R22" s="13">
        <v>1</v>
      </c>
      <c r="S22" s="130" t="s">
        <v>85</v>
      </c>
      <c r="T22" s="120" t="s">
        <v>101</v>
      </c>
      <c r="U22" s="13" t="s">
        <v>85</v>
      </c>
      <c r="V22" s="130" t="s">
        <v>85</v>
      </c>
      <c r="W22" s="123" t="s">
        <v>12</v>
      </c>
      <c r="X22" s="21" t="s">
        <v>12</v>
      </c>
      <c r="Y22" s="21" t="s">
        <v>86</v>
      </c>
      <c r="Z22" s="6"/>
    </row>
    <row r="23" spans="1:26" s="5" customFormat="1" ht="22.5" customHeight="1">
      <c r="A23" s="87" t="s">
        <v>134</v>
      </c>
      <c r="B23" s="62">
        <f t="shared" si="4"/>
        <v>323</v>
      </c>
      <c r="C23" s="13">
        <f t="shared" si="7"/>
        <v>183</v>
      </c>
      <c r="D23" s="113">
        <f t="shared" si="8"/>
        <v>140</v>
      </c>
      <c r="E23" s="120">
        <f t="shared" si="9"/>
        <v>321</v>
      </c>
      <c r="F23" s="13">
        <v>181</v>
      </c>
      <c r="G23" s="130">
        <v>140</v>
      </c>
      <c r="H23" s="123">
        <f>SUM(I23:J23)</f>
        <v>1</v>
      </c>
      <c r="I23" s="13">
        <v>1</v>
      </c>
      <c r="J23" s="21" t="s">
        <v>85</v>
      </c>
      <c r="K23" s="120" t="s">
        <v>98</v>
      </c>
      <c r="L23" s="13" t="s">
        <v>12</v>
      </c>
      <c r="M23" s="130" t="s">
        <v>85</v>
      </c>
      <c r="N23" s="123" t="s">
        <v>99</v>
      </c>
      <c r="O23" s="13" t="s">
        <v>12</v>
      </c>
      <c r="P23" s="21" t="s">
        <v>85</v>
      </c>
      <c r="Q23" s="120" t="s">
        <v>100</v>
      </c>
      <c r="R23" s="13" t="s">
        <v>85</v>
      </c>
      <c r="S23" s="130" t="s">
        <v>85</v>
      </c>
      <c r="T23" s="120">
        <f t="shared" si="6"/>
        <v>1</v>
      </c>
      <c r="U23" s="13">
        <v>1</v>
      </c>
      <c r="V23" s="130" t="s">
        <v>85</v>
      </c>
      <c r="W23" s="123" t="s">
        <v>12</v>
      </c>
      <c r="X23" s="21" t="s">
        <v>12</v>
      </c>
      <c r="Y23" s="21" t="s">
        <v>86</v>
      </c>
      <c r="Z23" s="6"/>
    </row>
    <row r="24" spans="1:26" s="5" customFormat="1" ht="22.5" customHeight="1">
      <c r="A24" s="87" t="s">
        <v>135</v>
      </c>
      <c r="B24" s="62">
        <f t="shared" si="4"/>
        <v>669</v>
      </c>
      <c r="C24" s="13">
        <f t="shared" si="7"/>
        <v>341</v>
      </c>
      <c r="D24" s="113">
        <f t="shared" si="8"/>
        <v>328</v>
      </c>
      <c r="E24" s="120">
        <f t="shared" si="9"/>
        <v>653</v>
      </c>
      <c r="F24" s="13">
        <v>326</v>
      </c>
      <c r="G24" s="130">
        <v>327</v>
      </c>
      <c r="H24" s="123" t="s">
        <v>97</v>
      </c>
      <c r="I24" s="13" t="s">
        <v>85</v>
      </c>
      <c r="J24" s="21" t="s">
        <v>85</v>
      </c>
      <c r="K24" s="120" t="s">
        <v>98</v>
      </c>
      <c r="L24" s="13" t="s">
        <v>12</v>
      </c>
      <c r="M24" s="130" t="s">
        <v>85</v>
      </c>
      <c r="N24" s="123">
        <f>SUM(O24:P24)</f>
        <v>3</v>
      </c>
      <c r="O24" s="13">
        <v>3</v>
      </c>
      <c r="P24" s="21" t="s">
        <v>85</v>
      </c>
      <c r="Q24" s="120">
        <f t="shared" si="5"/>
        <v>13</v>
      </c>
      <c r="R24" s="13">
        <v>12</v>
      </c>
      <c r="S24" s="130">
        <v>1</v>
      </c>
      <c r="T24" s="120" t="s">
        <v>101</v>
      </c>
      <c r="U24" s="13" t="s">
        <v>85</v>
      </c>
      <c r="V24" s="130" t="s">
        <v>85</v>
      </c>
      <c r="W24" s="123" t="s">
        <v>12</v>
      </c>
      <c r="X24" s="21" t="s">
        <v>12</v>
      </c>
      <c r="Y24" s="21" t="s">
        <v>86</v>
      </c>
      <c r="Z24" s="6"/>
    </row>
    <row r="25" spans="1:26" s="5" customFormat="1" ht="22.5" customHeight="1">
      <c r="A25" s="87" t="s">
        <v>5</v>
      </c>
      <c r="B25" s="62">
        <f t="shared" si="4"/>
        <v>346</v>
      </c>
      <c r="C25" s="13">
        <f t="shared" si="7"/>
        <v>181</v>
      </c>
      <c r="D25" s="113">
        <f t="shared" si="8"/>
        <v>165</v>
      </c>
      <c r="E25" s="120">
        <f t="shared" si="9"/>
        <v>334</v>
      </c>
      <c r="F25" s="13">
        <v>173</v>
      </c>
      <c r="G25" s="130">
        <v>161</v>
      </c>
      <c r="H25" s="123" t="s">
        <v>97</v>
      </c>
      <c r="I25" s="13" t="s">
        <v>82</v>
      </c>
      <c r="J25" s="21" t="s">
        <v>85</v>
      </c>
      <c r="K25" s="120" t="s">
        <v>98</v>
      </c>
      <c r="L25" s="13" t="s">
        <v>82</v>
      </c>
      <c r="M25" s="130" t="s">
        <v>85</v>
      </c>
      <c r="N25" s="123" t="s">
        <v>99</v>
      </c>
      <c r="O25" s="13" t="s">
        <v>82</v>
      </c>
      <c r="P25" s="21" t="s">
        <v>85</v>
      </c>
      <c r="Q25" s="120">
        <f t="shared" si="5"/>
        <v>4</v>
      </c>
      <c r="R25" s="13">
        <v>2</v>
      </c>
      <c r="S25" s="130">
        <v>2</v>
      </c>
      <c r="T25" s="120">
        <f t="shared" si="6"/>
        <v>8</v>
      </c>
      <c r="U25" s="13">
        <v>6</v>
      </c>
      <c r="V25" s="130">
        <v>2</v>
      </c>
      <c r="W25" s="123" t="s">
        <v>82</v>
      </c>
      <c r="X25" s="21" t="s">
        <v>82</v>
      </c>
      <c r="Y25" s="21" t="s">
        <v>86</v>
      </c>
      <c r="Z25" s="6"/>
    </row>
    <row r="26" spans="1:26" s="5" customFormat="1" ht="22.5" customHeight="1">
      <c r="A26" s="87" t="s">
        <v>136</v>
      </c>
      <c r="B26" s="62">
        <f t="shared" si="4"/>
        <v>47</v>
      </c>
      <c r="C26" s="13">
        <f t="shared" si="7"/>
        <v>24</v>
      </c>
      <c r="D26" s="113">
        <f t="shared" si="8"/>
        <v>23</v>
      </c>
      <c r="E26" s="120">
        <f t="shared" si="9"/>
        <v>47</v>
      </c>
      <c r="F26" s="13">
        <v>24</v>
      </c>
      <c r="G26" s="130">
        <v>23</v>
      </c>
      <c r="H26" s="123" t="s">
        <v>97</v>
      </c>
      <c r="I26" s="13" t="s">
        <v>82</v>
      </c>
      <c r="J26" s="21" t="s">
        <v>85</v>
      </c>
      <c r="K26" s="120" t="s">
        <v>98</v>
      </c>
      <c r="L26" s="13" t="s">
        <v>82</v>
      </c>
      <c r="M26" s="130" t="s">
        <v>85</v>
      </c>
      <c r="N26" s="123" t="s">
        <v>99</v>
      </c>
      <c r="O26" s="13" t="s">
        <v>82</v>
      </c>
      <c r="P26" s="21" t="s">
        <v>85</v>
      </c>
      <c r="Q26" s="120" t="s">
        <v>100</v>
      </c>
      <c r="R26" s="13" t="s">
        <v>85</v>
      </c>
      <c r="S26" s="130" t="s">
        <v>85</v>
      </c>
      <c r="T26" s="120" t="s">
        <v>101</v>
      </c>
      <c r="U26" s="13" t="s">
        <v>85</v>
      </c>
      <c r="V26" s="130" t="s">
        <v>85</v>
      </c>
      <c r="W26" s="123" t="s">
        <v>82</v>
      </c>
      <c r="X26" s="21" t="s">
        <v>82</v>
      </c>
      <c r="Y26" s="21" t="s">
        <v>86</v>
      </c>
      <c r="Z26" s="6"/>
    </row>
    <row r="27" spans="1:26" s="5" customFormat="1" ht="22.5" customHeight="1">
      <c r="A27" s="87" t="s">
        <v>137</v>
      </c>
      <c r="B27" s="62">
        <f t="shared" si="4"/>
        <v>115</v>
      </c>
      <c r="C27" s="13">
        <f t="shared" si="7"/>
        <v>54</v>
      </c>
      <c r="D27" s="113">
        <f t="shared" si="8"/>
        <v>61</v>
      </c>
      <c r="E27" s="120">
        <f t="shared" si="9"/>
        <v>113</v>
      </c>
      <c r="F27" s="13">
        <v>54</v>
      </c>
      <c r="G27" s="130">
        <v>59</v>
      </c>
      <c r="H27" s="123" t="s">
        <v>97</v>
      </c>
      <c r="I27" s="13" t="s">
        <v>82</v>
      </c>
      <c r="J27" s="21" t="s">
        <v>85</v>
      </c>
      <c r="K27" s="120" t="s">
        <v>98</v>
      </c>
      <c r="L27" s="13" t="s">
        <v>82</v>
      </c>
      <c r="M27" s="130" t="s">
        <v>85</v>
      </c>
      <c r="N27" s="123" t="s">
        <v>99</v>
      </c>
      <c r="O27" s="13" t="s">
        <v>82</v>
      </c>
      <c r="P27" s="21" t="s">
        <v>85</v>
      </c>
      <c r="Q27" s="120">
        <f t="shared" si="5"/>
        <v>1</v>
      </c>
      <c r="R27" s="13" t="s">
        <v>85</v>
      </c>
      <c r="S27" s="130">
        <v>1</v>
      </c>
      <c r="T27" s="120">
        <f t="shared" si="6"/>
        <v>1</v>
      </c>
      <c r="U27" s="13" t="s">
        <v>85</v>
      </c>
      <c r="V27" s="130">
        <v>1</v>
      </c>
      <c r="W27" s="123" t="s">
        <v>82</v>
      </c>
      <c r="X27" s="21" t="s">
        <v>82</v>
      </c>
      <c r="Y27" s="21" t="s">
        <v>86</v>
      </c>
      <c r="Z27" s="6"/>
    </row>
    <row r="28" spans="1:26" s="5" customFormat="1" ht="22.5" customHeight="1">
      <c r="A28" s="87" t="s">
        <v>138</v>
      </c>
      <c r="B28" s="62">
        <f t="shared" si="4"/>
        <v>75</v>
      </c>
      <c r="C28" s="13">
        <f t="shared" si="7"/>
        <v>32</v>
      </c>
      <c r="D28" s="113">
        <f t="shared" si="8"/>
        <v>43</v>
      </c>
      <c r="E28" s="120">
        <f t="shared" si="9"/>
        <v>75</v>
      </c>
      <c r="F28" s="13">
        <v>32</v>
      </c>
      <c r="G28" s="130">
        <v>43</v>
      </c>
      <c r="H28" s="123" t="s">
        <v>97</v>
      </c>
      <c r="I28" s="13" t="s">
        <v>82</v>
      </c>
      <c r="J28" s="21" t="s">
        <v>85</v>
      </c>
      <c r="K28" s="120" t="s">
        <v>98</v>
      </c>
      <c r="L28" s="13" t="s">
        <v>82</v>
      </c>
      <c r="M28" s="130" t="s">
        <v>85</v>
      </c>
      <c r="N28" s="123" t="s">
        <v>99</v>
      </c>
      <c r="O28" s="13" t="s">
        <v>82</v>
      </c>
      <c r="P28" s="21" t="s">
        <v>85</v>
      </c>
      <c r="Q28" s="120" t="s">
        <v>100</v>
      </c>
      <c r="R28" s="13" t="s">
        <v>85</v>
      </c>
      <c r="S28" s="130" t="s">
        <v>85</v>
      </c>
      <c r="T28" s="120" t="s">
        <v>101</v>
      </c>
      <c r="U28" s="13" t="s">
        <v>85</v>
      </c>
      <c r="V28" s="130" t="s">
        <v>85</v>
      </c>
      <c r="W28" s="123" t="s">
        <v>82</v>
      </c>
      <c r="X28" s="21" t="s">
        <v>82</v>
      </c>
      <c r="Y28" s="21" t="s">
        <v>86</v>
      </c>
      <c r="Z28" s="6"/>
    </row>
    <row r="29" spans="1:26" s="5" customFormat="1" ht="22.5" customHeight="1">
      <c r="A29" s="87" t="s">
        <v>139</v>
      </c>
      <c r="B29" s="62">
        <f t="shared" si="4"/>
        <v>38</v>
      </c>
      <c r="C29" s="13">
        <f t="shared" si="7"/>
        <v>19</v>
      </c>
      <c r="D29" s="113">
        <f t="shared" si="8"/>
        <v>19</v>
      </c>
      <c r="E29" s="120">
        <f t="shared" si="9"/>
        <v>38</v>
      </c>
      <c r="F29" s="13">
        <v>19</v>
      </c>
      <c r="G29" s="130">
        <v>19</v>
      </c>
      <c r="H29" s="123" t="s">
        <v>97</v>
      </c>
      <c r="I29" s="13" t="s">
        <v>82</v>
      </c>
      <c r="J29" s="21" t="s">
        <v>85</v>
      </c>
      <c r="K29" s="120" t="s">
        <v>98</v>
      </c>
      <c r="L29" s="13" t="s">
        <v>82</v>
      </c>
      <c r="M29" s="130" t="s">
        <v>85</v>
      </c>
      <c r="N29" s="123" t="s">
        <v>99</v>
      </c>
      <c r="O29" s="13" t="s">
        <v>82</v>
      </c>
      <c r="P29" s="21" t="s">
        <v>85</v>
      </c>
      <c r="Q29" s="120" t="s">
        <v>100</v>
      </c>
      <c r="R29" s="13" t="s">
        <v>85</v>
      </c>
      <c r="S29" s="130" t="s">
        <v>85</v>
      </c>
      <c r="T29" s="120" t="s">
        <v>101</v>
      </c>
      <c r="U29" s="13" t="s">
        <v>85</v>
      </c>
      <c r="V29" s="130" t="s">
        <v>85</v>
      </c>
      <c r="W29" s="123" t="s">
        <v>82</v>
      </c>
      <c r="X29" s="21" t="s">
        <v>82</v>
      </c>
      <c r="Y29" s="21" t="s">
        <v>86</v>
      </c>
      <c r="Z29" s="6"/>
    </row>
    <row r="30" spans="1:26" s="5" customFormat="1" ht="22.5" customHeight="1">
      <c r="A30" s="87" t="s">
        <v>140</v>
      </c>
      <c r="B30" s="62">
        <f t="shared" si="4"/>
        <v>4</v>
      </c>
      <c r="C30" s="13">
        <f t="shared" si="7"/>
        <v>3</v>
      </c>
      <c r="D30" s="113">
        <f t="shared" si="8"/>
        <v>1</v>
      </c>
      <c r="E30" s="120">
        <f t="shared" si="9"/>
        <v>4</v>
      </c>
      <c r="F30" s="13">
        <v>3</v>
      </c>
      <c r="G30" s="130">
        <v>1</v>
      </c>
      <c r="H30" s="123" t="s">
        <v>97</v>
      </c>
      <c r="I30" s="13" t="s">
        <v>82</v>
      </c>
      <c r="J30" s="21" t="s">
        <v>85</v>
      </c>
      <c r="K30" s="120" t="s">
        <v>98</v>
      </c>
      <c r="L30" s="13" t="s">
        <v>82</v>
      </c>
      <c r="M30" s="130" t="s">
        <v>85</v>
      </c>
      <c r="N30" s="123" t="s">
        <v>99</v>
      </c>
      <c r="O30" s="13" t="s">
        <v>82</v>
      </c>
      <c r="P30" s="21" t="s">
        <v>85</v>
      </c>
      <c r="Q30" s="120" t="s">
        <v>100</v>
      </c>
      <c r="R30" s="13" t="s">
        <v>85</v>
      </c>
      <c r="S30" s="130" t="s">
        <v>85</v>
      </c>
      <c r="T30" s="120" t="s">
        <v>101</v>
      </c>
      <c r="U30" s="13" t="s">
        <v>85</v>
      </c>
      <c r="V30" s="130" t="s">
        <v>85</v>
      </c>
      <c r="W30" s="123" t="s">
        <v>82</v>
      </c>
      <c r="X30" s="21" t="s">
        <v>82</v>
      </c>
      <c r="Y30" s="21" t="s">
        <v>86</v>
      </c>
      <c r="Z30" s="6"/>
    </row>
    <row r="31" spans="1:26" s="5" customFormat="1" ht="22.5" customHeight="1">
      <c r="A31" s="87" t="s">
        <v>141</v>
      </c>
      <c r="B31" s="62">
        <f t="shared" si="4"/>
        <v>299</v>
      </c>
      <c r="C31" s="13">
        <f t="shared" si="7"/>
        <v>147</v>
      </c>
      <c r="D31" s="113">
        <f t="shared" si="8"/>
        <v>152</v>
      </c>
      <c r="E31" s="120">
        <f t="shared" si="9"/>
        <v>296</v>
      </c>
      <c r="F31" s="13">
        <v>145</v>
      </c>
      <c r="G31" s="130">
        <v>151</v>
      </c>
      <c r="H31" s="123" t="s">
        <v>97</v>
      </c>
      <c r="I31" s="13" t="s">
        <v>82</v>
      </c>
      <c r="J31" s="21" t="s">
        <v>85</v>
      </c>
      <c r="K31" s="120">
        <f>SUM(L31:M31)</f>
        <v>1</v>
      </c>
      <c r="L31" s="13" t="s">
        <v>85</v>
      </c>
      <c r="M31" s="130">
        <v>1</v>
      </c>
      <c r="N31" s="123" t="s">
        <v>99</v>
      </c>
      <c r="O31" s="13" t="s">
        <v>82</v>
      </c>
      <c r="P31" s="21" t="s">
        <v>85</v>
      </c>
      <c r="Q31" s="120" t="s">
        <v>100</v>
      </c>
      <c r="R31" s="13" t="s">
        <v>85</v>
      </c>
      <c r="S31" s="130" t="s">
        <v>85</v>
      </c>
      <c r="T31" s="120">
        <f t="shared" si="6"/>
        <v>2</v>
      </c>
      <c r="U31" s="13">
        <v>2</v>
      </c>
      <c r="V31" s="130" t="s">
        <v>85</v>
      </c>
      <c r="W31" s="123" t="s">
        <v>82</v>
      </c>
      <c r="X31" s="21" t="s">
        <v>82</v>
      </c>
      <c r="Y31" s="21" t="s">
        <v>86</v>
      </c>
      <c r="Z31" s="6"/>
    </row>
    <row r="32" spans="1:26" s="5" customFormat="1" ht="22.5" customHeight="1">
      <c r="A32" s="87" t="s">
        <v>142</v>
      </c>
      <c r="B32" s="62">
        <f t="shared" si="4"/>
        <v>365</v>
      </c>
      <c r="C32" s="13">
        <f t="shared" si="7"/>
        <v>176</v>
      </c>
      <c r="D32" s="113">
        <f t="shared" si="8"/>
        <v>189</v>
      </c>
      <c r="E32" s="120">
        <f t="shared" si="9"/>
        <v>356</v>
      </c>
      <c r="F32" s="13">
        <v>167</v>
      </c>
      <c r="G32" s="130">
        <v>189</v>
      </c>
      <c r="H32" s="123" t="s">
        <v>97</v>
      </c>
      <c r="I32" s="13" t="s">
        <v>82</v>
      </c>
      <c r="J32" s="21" t="s">
        <v>85</v>
      </c>
      <c r="K32" s="120" t="s">
        <v>98</v>
      </c>
      <c r="L32" s="13" t="s">
        <v>82</v>
      </c>
      <c r="M32" s="130" t="s">
        <v>85</v>
      </c>
      <c r="N32" s="123" t="s">
        <v>99</v>
      </c>
      <c r="O32" s="13" t="s">
        <v>85</v>
      </c>
      <c r="P32" s="21" t="s">
        <v>85</v>
      </c>
      <c r="Q32" s="120">
        <f t="shared" si="5"/>
        <v>8</v>
      </c>
      <c r="R32" s="13">
        <v>8</v>
      </c>
      <c r="S32" s="130" t="s">
        <v>85</v>
      </c>
      <c r="T32" s="120">
        <f t="shared" si="6"/>
        <v>1</v>
      </c>
      <c r="U32" s="13">
        <v>1</v>
      </c>
      <c r="V32" s="130" t="s">
        <v>85</v>
      </c>
      <c r="W32" s="123" t="s">
        <v>82</v>
      </c>
      <c r="X32" s="21" t="s">
        <v>82</v>
      </c>
      <c r="Y32" s="21" t="s">
        <v>86</v>
      </c>
      <c r="Z32" s="6"/>
    </row>
    <row r="33" spans="1:26" s="5" customFormat="1" ht="22.5" customHeight="1">
      <c r="A33" s="87" t="s">
        <v>143</v>
      </c>
      <c r="B33" s="62">
        <f t="shared" si="4"/>
        <v>254</v>
      </c>
      <c r="C33" s="13">
        <f t="shared" si="7"/>
        <v>131</v>
      </c>
      <c r="D33" s="113">
        <f t="shared" si="8"/>
        <v>123</v>
      </c>
      <c r="E33" s="120">
        <f t="shared" si="9"/>
        <v>249</v>
      </c>
      <c r="F33" s="13">
        <v>128</v>
      </c>
      <c r="G33" s="130">
        <v>121</v>
      </c>
      <c r="H33" s="123" t="s">
        <v>97</v>
      </c>
      <c r="I33" s="13" t="s">
        <v>82</v>
      </c>
      <c r="J33" s="21" t="s">
        <v>85</v>
      </c>
      <c r="K33" s="120" t="s">
        <v>98</v>
      </c>
      <c r="L33" s="13" t="s">
        <v>82</v>
      </c>
      <c r="M33" s="130" t="s">
        <v>85</v>
      </c>
      <c r="N33" s="123" t="s">
        <v>99</v>
      </c>
      <c r="O33" s="13" t="s">
        <v>82</v>
      </c>
      <c r="P33" s="21" t="s">
        <v>85</v>
      </c>
      <c r="Q33" s="120">
        <f t="shared" si="5"/>
        <v>4</v>
      </c>
      <c r="R33" s="13">
        <v>2</v>
      </c>
      <c r="S33" s="130">
        <v>2</v>
      </c>
      <c r="T33" s="120">
        <f t="shared" si="6"/>
        <v>1</v>
      </c>
      <c r="U33" s="13">
        <v>1</v>
      </c>
      <c r="V33" s="130" t="s">
        <v>85</v>
      </c>
      <c r="W33" s="123" t="s">
        <v>82</v>
      </c>
      <c r="X33" s="21" t="s">
        <v>82</v>
      </c>
      <c r="Y33" s="21" t="s">
        <v>86</v>
      </c>
      <c r="Z33" s="6"/>
    </row>
    <row r="34" spans="1:26" s="5" customFormat="1" ht="22.5" customHeight="1">
      <c r="A34" s="87" t="s">
        <v>144</v>
      </c>
      <c r="B34" s="62">
        <f t="shared" si="4"/>
        <v>138</v>
      </c>
      <c r="C34" s="13">
        <f t="shared" si="7"/>
        <v>68</v>
      </c>
      <c r="D34" s="113">
        <f t="shared" si="8"/>
        <v>70</v>
      </c>
      <c r="E34" s="120">
        <f t="shared" si="9"/>
        <v>137</v>
      </c>
      <c r="F34" s="13">
        <v>68</v>
      </c>
      <c r="G34" s="130">
        <v>69</v>
      </c>
      <c r="H34" s="123" t="s">
        <v>97</v>
      </c>
      <c r="I34" s="13" t="s">
        <v>10</v>
      </c>
      <c r="J34" s="21" t="s">
        <v>85</v>
      </c>
      <c r="K34" s="120" t="s">
        <v>98</v>
      </c>
      <c r="L34" s="13" t="s">
        <v>10</v>
      </c>
      <c r="M34" s="130" t="s">
        <v>85</v>
      </c>
      <c r="N34" s="123" t="s">
        <v>99</v>
      </c>
      <c r="O34" s="13" t="s">
        <v>10</v>
      </c>
      <c r="P34" s="21" t="s">
        <v>85</v>
      </c>
      <c r="Q34" s="120" t="s">
        <v>100</v>
      </c>
      <c r="R34" s="13" t="s">
        <v>85</v>
      </c>
      <c r="S34" s="130" t="s">
        <v>85</v>
      </c>
      <c r="T34" s="120">
        <f t="shared" si="6"/>
        <v>1</v>
      </c>
      <c r="U34" s="13" t="s">
        <v>85</v>
      </c>
      <c r="V34" s="130">
        <v>1</v>
      </c>
      <c r="W34" s="123" t="s">
        <v>10</v>
      </c>
      <c r="X34" s="21" t="s">
        <v>10</v>
      </c>
      <c r="Y34" s="21" t="s">
        <v>86</v>
      </c>
      <c r="Z34" s="6"/>
    </row>
    <row r="35" spans="1:26" s="5" customFormat="1" ht="22.5" customHeight="1">
      <c r="A35" s="87" t="s">
        <v>145</v>
      </c>
      <c r="B35" s="62">
        <f t="shared" si="4"/>
        <v>159</v>
      </c>
      <c r="C35" s="13">
        <f t="shared" si="7"/>
        <v>86</v>
      </c>
      <c r="D35" s="113">
        <f t="shared" si="8"/>
        <v>73</v>
      </c>
      <c r="E35" s="120">
        <f t="shared" si="9"/>
        <v>157</v>
      </c>
      <c r="F35" s="13">
        <v>85</v>
      </c>
      <c r="G35" s="130">
        <v>72</v>
      </c>
      <c r="H35" s="123" t="s">
        <v>97</v>
      </c>
      <c r="I35" s="13" t="s">
        <v>10</v>
      </c>
      <c r="J35" s="21" t="s">
        <v>85</v>
      </c>
      <c r="K35" s="120" t="s">
        <v>98</v>
      </c>
      <c r="L35" s="13" t="s">
        <v>10</v>
      </c>
      <c r="M35" s="130" t="s">
        <v>85</v>
      </c>
      <c r="N35" s="123" t="s">
        <v>99</v>
      </c>
      <c r="O35" s="13" t="s">
        <v>10</v>
      </c>
      <c r="P35" s="21" t="s">
        <v>85</v>
      </c>
      <c r="Q35" s="120" t="s">
        <v>100</v>
      </c>
      <c r="R35" s="13" t="s">
        <v>85</v>
      </c>
      <c r="S35" s="130" t="s">
        <v>85</v>
      </c>
      <c r="T35" s="120">
        <f t="shared" si="6"/>
        <v>2</v>
      </c>
      <c r="U35" s="13">
        <v>1</v>
      </c>
      <c r="V35" s="130">
        <v>1</v>
      </c>
      <c r="W35" s="123" t="s">
        <v>10</v>
      </c>
      <c r="X35" s="21" t="s">
        <v>10</v>
      </c>
      <c r="Y35" s="21" t="s">
        <v>86</v>
      </c>
      <c r="Z35" s="6"/>
    </row>
    <row r="36" spans="1:26" s="5" customFormat="1" ht="22.5" customHeight="1">
      <c r="A36" s="87" t="s">
        <v>146</v>
      </c>
      <c r="B36" s="62">
        <f t="shared" si="4"/>
        <v>46</v>
      </c>
      <c r="C36" s="13">
        <f t="shared" si="7"/>
        <v>21</v>
      </c>
      <c r="D36" s="113">
        <f t="shared" si="8"/>
        <v>25</v>
      </c>
      <c r="E36" s="120">
        <f t="shared" si="9"/>
        <v>46</v>
      </c>
      <c r="F36" s="13">
        <v>21</v>
      </c>
      <c r="G36" s="130">
        <v>25</v>
      </c>
      <c r="H36" s="123" t="s">
        <v>97</v>
      </c>
      <c r="I36" s="13" t="s">
        <v>10</v>
      </c>
      <c r="J36" s="21" t="s">
        <v>85</v>
      </c>
      <c r="K36" s="120" t="s">
        <v>98</v>
      </c>
      <c r="L36" s="13" t="s">
        <v>10</v>
      </c>
      <c r="M36" s="130" t="s">
        <v>85</v>
      </c>
      <c r="N36" s="123" t="s">
        <v>99</v>
      </c>
      <c r="O36" s="13" t="s">
        <v>10</v>
      </c>
      <c r="P36" s="21" t="s">
        <v>85</v>
      </c>
      <c r="Q36" s="120" t="s">
        <v>100</v>
      </c>
      <c r="R36" s="13" t="s">
        <v>85</v>
      </c>
      <c r="S36" s="130" t="s">
        <v>85</v>
      </c>
      <c r="T36" s="120" t="s">
        <v>101</v>
      </c>
      <c r="U36" s="13" t="s">
        <v>85</v>
      </c>
      <c r="V36" s="130" t="s">
        <v>85</v>
      </c>
      <c r="W36" s="123" t="s">
        <v>10</v>
      </c>
      <c r="X36" s="21" t="s">
        <v>10</v>
      </c>
      <c r="Y36" s="21" t="s">
        <v>86</v>
      </c>
      <c r="Z36" s="6"/>
    </row>
    <row r="37" spans="1:26" s="5" customFormat="1" ht="22.5" customHeight="1">
      <c r="A37" s="87" t="s">
        <v>45</v>
      </c>
      <c r="B37" s="62">
        <f t="shared" si="4"/>
        <v>151</v>
      </c>
      <c r="C37" s="13">
        <f t="shared" si="7"/>
        <v>75</v>
      </c>
      <c r="D37" s="113">
        <f t="shared" si="8"/>
        <v>76</v>
      </c>
      <c r="E37" s="120">
        <f t="shared" si="9"/>
        <v>151</v>
      </c>
      <c r="F37" s="13">
        <v>75</v>
      </c>
      <c r="G37" s="130">
        <v>76</v>
      </c>
      <c r="H37" s="123" t="s">
        <v>97</v>
      </c>
      <c r="I37" s="13" t="s">
        <v>83</v>
      </c>
      <c r="J37" s="21" t="s">
        <v>85</v>
      </c>
      <c r="K37" s="120" t="s">
        <v>98</v>
      </c>
      <c r="L37" s="13" t="s">
        <v>83</v>
      </c>
      <c r="M37" s="130" t="s">
        <v>85</v>
      </c>
      <c r="N37" s="123" t="s">
        <v>99</v>
      </c>
      <c r="O37" s="13" t="s">
        <v>83</v>
      </c>
      <c r="P37" s="21" t="s">
        <v>85</v>
      </c>
      <c r="Q37" s="120" t="s">
        <v>100</v>
      </c>
      <c r="R37" s="13" t="s">
        <v>85</v>
      </c>
      <c r="S37" s="130" t="s">
        <v>85</v>
      </c>
      <c r="T37" s="120" t="s">
        <v>101</v>
      </c>
      <c r="U37" s="13" t="s">
        <v>85</v>
      </c>
      <c r="V37" s="130" t="s">
        <v>85</v>
      </c>
      <c r="W37" s="123" t="s">
        <v>83</v>
      </c>
      <c r="X37" s="21" t="s">
        <v>83</v>
      </c>
      <c r="Y37" s="21" t="s">
        <v>86</v>
      </c>
      <c r="Z37" s="6"/>
    </row>
    <row r="38" spans="1:26" s="5" customFormat="1" ht="22.5" customHeight="1">
      <c r="A38" s="87" t="s">
        <v>46</v>
      </c>
      <c r="B38" s="62">
        <f t="shared" si="4"/>
        <v>279</v>
      </c>
      <c r="C38" s="13">
        <f t="shared" si="7"/>
        <v>152</v>
      </c>
      <c r="D38" s="113">
        <f t="shared" si="8"/>
        <v>127</v>
      </c>
      <c r="E38" s="120">
        <f t="shared" si="9"/>
        <v>277</v>
      </c>
      <c r="F38" s="13">
        <v>151</v>
      </c>
      <c r="G38" s="130">
        <v>126</v>
      </c>
      <c r="H38" s="123" t="s">
        <v>97</v>
      </c>
      <c r="I38" s="13" t="s">
        <v>83</v>
      </c>
      <c r="J38" s="21" t="s">
        <v>85</v>
      </c>
      <c r="K38" s="120" t="s">
        <v>98</v>
      </c>
      <c r="L38" s="13" t="s">
        <v>83</v>
      </c>
      <c r="M38" s="130" t="s">
        <v>85</v>
      </c>
      <c r="N38" s="123" t="s">
        <v>99</v>
      </c>
      <c r="O38" s="13" t="s">
        <v>83</v>
      </c>
      <c r="P38" s="21" t="s">
        <v>85</v>
      </c>
      <c r="Q38" s="120" t="s">
        <v>100</v>
      </c>
      <c r="R38" s="13" t="s">
        <v>85</v>
      </c>
      <c r="S38" s="130" t="s">
        <v>85</v>
      </c>
      <c r="T38" s="120">
        <f t="shared" si="6"/>
        <v>1</v>
      </c>
      <c r="U38" s="13">
        <v>1</v>
      </c>
      <c r="V38" s="130" t="s">
        <v>85</v>
      </c>
      <c r="W38" s="123">
        <v>1</v>
      </c>
      <c r="X38" s="21" t="s">
        <v>83</v>
      </c>
      <c r="Y38" s="21">
        <v>1</v>
      </c>
      <c r="Z38" s="6"/>
    </row>
    <row r="39" spans="1:26" s="5" customFormat="1" ht="22.5" customHeight="1">
      <c r="A39" s="87" t="s">
        <v>47</v>
      </c>
      <c r="B39" s="62">
        <f t="shared" si="4"/>
        <v>12</v>
      </c>
      <c r="C39" s="13">
        <f t="shared" si="7"/>
        <v>3</v>
      </c>
      <c r="D39" s="113">
        <f t="shared" si="8"/>
        <v>9</v>
      </c>
      <c r="E39" s="120">
        <f t="shared" si="9"/>
        <v>12</v>
      </c>
      <c r="F39" s="13">
        <v>3</v>
      </c>
      <c r="G39" s="130">
        <v>9</v>
      </c>
      <c r="H39" s="123" t="s">
        <v>97</v>
      </c>
      <c r="I39" s="13" t="s">
        <v>83</v>
      </c>
      <c r="J39" s="21" t="s">
        <v>85</v>
      </c>
      <c r="K39" s="120" t="s">
        <v>98</v>
      </c>
      <c r="L39" s="13" t="s">
        <v>83</v>
      </c>
      <c r="M39" s="130" t="s">
        <v>85</v>
      </c>
      <c r="N39" s="123" t="s">
        <v>99</v>
      </c>
      <c r="O39" s="13" t="s">
        <v>83</v>
      </c>
      <c r="P39" s="21" t="s">
        <v>85</v>
      </c>
      <c r="Q39" s="120" t="s">
        <v>100</v>
      </c>
      <c r="R39" s="13" t="s">
        <v>85</v>
      </c>
      <c r="S39" s="130" t="s">
        <v>85</v>
      </c>
      <c r="T39" s="120" t="s">
        <v>101</v>
      </c>
      <c r="U39" s="13" t="s">
        <v>85</v>
      </c>
      <c r="V39" s="130" t="s">
        <v>85</v>
      </c>
      <c r="W39" s="123" t="s">
        <v>83</v>
      </c>
      <c r="X39" s="21" t="s">
        <v>83</v>
      </c>
      <c r="Y39" s="21" t="s">
        <v>86</v>
      </c>
      <c r="Z39" s="6"/>
    </row>
    <row r="40" spans="1:26" s="5" customFormat="1" ht="22.5" customHeight="1">
      <c r="A40" s="87" t="s">
        <v>48</v>
      </c>
      <c r="B40" s="62">
        <f t="shared" si="4"/>
        <v>121</v>
      </c>
      <c r="C40" s="13">
        <f t="shared" si="7"/>
        <v>72</v>
      </c>
      <c r="D40" s="113">
        <f t="shared" si="8"/>
        <v>49</v>
      </c>
      <c r="E40" s="120">
        <f t="shared" si="9"/>
        <v>118</v>
      </c>
      <c r="F40" s="13">
        <v>69</v>
      </c>
      <c r="G40" s="130">
        <v>49</v>
      </c>
      <c r="H40" s="123" t="s">
        <v>97</v>
      </c>
      <c r="I40" s="13" t="s">
        <v>83</v>
      </c>
      <c r="J40" s="21" t="s">
        <v>85</v>
      </c>
      <c r="K40" s="120">
        <f>SUM(L40:M40)</f>
        <v>1</v>
      </c>
      <c r="L40" s="13">
        <v>1</v>
      </c>
      <c r="M40" s="130" t="s">
        <v>85</v>
      </c>
      <c r="N40" s="123" t="s">
        <v>99</v>
      </c>
      <c r="O40" s="13" t="s">
        <v>83</v>
      </c>
      <c r="P40" s="21" t="s">
        <v>85</v>
      </c>
      <c r="Q40" s="120">
        <f t="shared" si="5"/>
        <v>2</v>
      </c>
      <c r="R40" s="13">
        <v>2</v>
      </c>
      <c r="S40" s="130" t="s">
        <v>85</v>
      </c>
      <c r="T40" s="120" t="s">
        <v>101</v>
      </c>
      <c r="U40" s="13" t="s">
        <v>85</v>
      </c>
      <c r="V40" s="130" t="s">
        <v>85</v>
      </c>
      <c r="W40" s="123" t="s">
        <v>83</v>
      </c>
      <c r="X40" s="21" t="s">
        <v>83</v>
      </c>
      <c r="Y40" s="21" t="s">
        <v>86</v>
      </c>
      <c r="Z40" s="6"/>
    </row>
    <row r="41" spans="1:26" s="5" customFormat="1" ht="22.5" customHeight="1">
      <c r="A41" s="87" t="s">
        <v>49</v>
      </c>
      <c r="B41" s="62">
        <f t="shared" si="4"/>
        <v>135</v>
      </c>
      <c r="C41" s="13">
        <f t="shared" si="7"/>
        <v>73</v>
      </c>
      <c r="D41" s="113">
        <f t="shared" si="8"/>
        <v>62</v>
      </c>
      <c r="E41" s="120">
        <f t="shared" si="9"/>
        <v>131</v>
      </c>
      <c r="F41" s="13">
        <v>70</v>
      </c>
      <c r="G41" s="130">
        <v>61</v>
      </c>
      <c r="H41" s="123" t="s">
        <v>97</v>
      </c>
      <c r="I41" s="13" t="s">
        <v>83</v>
      </c>
      <c r="J41" s="21" t="s">
        <v>85</v>
      </c>
      <c r="K41" s="120" t="s">
        <v>98</v>
      </c>
      <c r="L41" s="13" t="s">
        <v>83</v>
      </c>
      <c r="M41" s="130" t="s">
        <v>85</v>
      </c>
      <c r="N41" s="123" t="s">
        <v>99</v>
      </c>
      <c r="O41" s="13" t="s">
        <v>83</v>
      </c>
      <c r="P41" s="21" t="s">
        <v>85</v>
      </c>
      <c r="Q41" s="120">
        <f t="shared" si="5"/>
        <v>3</v>
      </c>
      <c r="R41" s="13">
        <v>2</v>
      </c>
      <c r="S41" s="130">
        <v>1</v>
      </c>
      <c r="T41" s="120">
        <f t="shared" si="6"/>
        <v>1</v>
      </c>
      <c r="U41" s="13">
        <v>1</v>
      </c>
      <c r="V41" s="130" t="s">
        <v>85</v>
      </c>
      <c r="W41" s="123" t="s">
        <v>83</v>
      </c>
      <c r="X41" s="21" t="s">
        <v>83</v>
      </c>
      <c r="Y41" s="21" t="s">
        <v>86</v>
      </c>
      <c r="Z41" s="6"/>
    </row>
    <row r="42" spans="1:26" s="5" customFormat="1" ht="22.5" customHeight="1">
      <c r="A42" s="87" t="s">
        <v>50</v>
      </c>
      <c r="B42" s="62">
        <f t="shared" si="4"/>
        <v>33</v>
      </c>
      <c r="C42" s="13">
        <f t="shared" si="7"/>
        <v>21</v>
      </c>
      <c r="D42" s="113">
        <f t="shared" si="8"/>
        <v>12</v>
      </c>
      <c r="E42" s="120">
        <f t="shared" si="9"/>
        <v>33</v>
      </c>
      <c r="F42" s="13">
        <v>21</v>
      </c>
      <c r="G42" s="130">
        <v>12</v>
      </c>
      <c r="H42" s="123" t="s">
        <v>97</v>
      </c>
      <c r="I42" s="13" t="s">
        <v>83</v>
      </c>
      <c r="J42" s="21" t="s">
        <v>85</v>
      </c>
      <c r="K42" s="120" t="s">
        <v>98</v>
      </c>
      <c r="L42" s="13" t="s">
        <v>83</v>
      </c>
      <c r="M42" s="130" t="s">
        <v>85</v>
      </c>
      <c r="N42" s="123" t="s">
        <v>99</v>
      </c>
      <c r="O42" s="13" t="s">
        <v>83</v>
      </c>
      <c r="P42" s="21" t="s">
        <v>85</v>
      </c>
      <c r="Q42" s="120" t="s">
        <v>100</v>
      </c>
      <c r="R42" s="13" t="s">
        <v>85</v>
      </c>
      <c r="S42" s="130" t="s">
        <v>85</v>
      </c>
      <c r="T42" s="120" t="s">
        <v>101</v>
      </c>
      <c r="U42" s="13" t="s">
        <v>85</v>
      </c>
      <c r="V42" s="130" t="s">
        <v>85</v>
      </c>
      <c r="W42" s="123" t="s">
        <v>83</v>
      </c>
      <c r="X42" s="21" t="s">
        <v>83</v>
      </c>
      <c r="Y42" s="21" t="s">
        <v>86</v>
      </c>
      <c r="Z42" s="6"/>
    </row>
    <row r="43" spans="1:26" s="5" customFormat="1" ht="22.5" customHeight="1">
      <c r="A43" s="87" t="s">
        <v>51</v>
      </c>
      <c r="B43" s="62">
        <f t="shared" si="4"/>
        <v>142</v>
      </c>
      <c r="C43" s="13">
        <f t="shared" si="7"/>
        <v>74</v>
      </c>
      <c r="D43" s="113">
        <f t="shared" si="8"/>
        <v>68</v>
      </c>
      <c r="E43" s="120">
        <f t="shared" si="9"/>
        <v>138</v>
      </c>
      <c r="F43" s="13">
        <v>72</v>
      </c>
      <c r="G43" s="130">
        <v>66</v>
      </c>
      <c r="H43" s="123">
        <f>SUM(I43:J43)</f>
        <v>2</v>
      </c>
      <c r="I43" s="13">
        <v>1</v>
      </c>
      <c r="J43" s="21">
        <v>1</v>
      </c>
      <c r="K43" s="120" t="s">
        <v>98</v>
      </c>
      <c r="L43" s="13" t="s">
        <v>83</v>
      </c>
      <c r="M43" s="130" t="s">
        <v>85</v>
      </c>
      <c r="N43" s="123" t="s">
        <v>99</v>
      </c>
      <c r="O43" s="13" t="s">
        <v>83</v>
      </c>
      <c r="P43" s="21" t="s">
        <v>85</v>
      </c>
      <c r="Q43" s="120">
        <f t="shared" si="5"/>
        <v>2</v>
      </c>
      <c r="R43" s="13">
        <v>1</v>
      </c>
      <c r="S43" s="130">
        <v>1</v>
      </c>
      <c r="T43" s="120" t="s">
        <v>101</v>
      </c>
      <c r="U43" s="13" t="s">
        <v>85</v>
      </c>
      <c r="V43" s="130" t="s">
        <v>85</v>
      </c>
      <c r="W43" s="123" t="s">
        <v>83</v>
      </c>
      <c r="X43" s="21" t="s">
        <v>83</v>
      </c>
      <c r="Y43" s="21" t="s">
        <v>86</v>
      </c>
      <c r="Z43" s="6"/>
    </row>
    <row r="44" spans="1:26" s="5" customFormat="1" ht="22.5" customHeight="1">
      <c r="A44" s="88" t="s">
        <v>52</v>
      </c>
      <c r="B44" s="62">
        <f t="shared" si="4"/>
        <v>75</v>
      </c>
      <c r="C44" s="13">
        <f t="shared" si="7"/>
        <v>31</v>
      </c>
      <c r="D44" s="113">
        <f t="shared" si="8"/>
        <v>44</v>
      </c>
      <c r="E44" s="120">
        <f t="shared" si="9"/>
        <v>75</v>
      </c>
      <c r="F44" s="13">
        <v>31</v>
      </c>
      <c r="G44" s="130">
        <v>44</v>
      </c>
      <c r="H44" s="123" t="s">
        <v>97</v>
      </c>
      <c r="I44" s="13" t="s">
        <v>83</v>
      </c>
      <c r="J44" s="21" t="s">
        <v>85</v>
      </c>
      <c r="K44" s="120" t="s">
        <v>98</v>
      </c>
      <c r="L44" s="13" t="s">
        <v>83</v>
      </c>
      <c r="M44" s="130" t="s">
        <v>85</v>
      </c>
      <c r="N44" s="123" t="s">
        <v>99</v>
      </c>
      <c r="O44" s="13" t="s">
        <v>83</v>
      </c>
      <c r="P44" s="21" t="s">
        <v>85</v>
      </c>
      <c r="Q44" s="120" t="s">
        <v>100</v>
      </c>
      <c r="R44" s="13" t="s">
        <v>85</v>
      </c>
      <c r="S44" s="130" t="s">
        <v>85</v>
      </c>
      <c r="T44" s="120" t="s">
        <v>101</v>
      </c>
      <c r="U44" s="13" t="s">
        <v>85</v>
      </c>
      <c r="V44" s="130" t="s">
        <v>85</v>
      </c>
      <c r="W44" s="123" t="s">
        <v>83</v>
      </c>
      <c r="X44" s="21" t="s">
        <v>83</v>
      </c>
      <c r="Y44" s="21" t="s">
        <v>85</v>
      </c>
      <c r="Z44" s="6"/>
    </row>
    <row r="45" spans="1:26" s="5" customFormat="1" ht="22.5" customHeight="1" thickBot="1">
      <c r="A45" s="89" t="s">
        <v>53</v>
      </c>
      <c r="B45" s="63">
        <f t="shared" si="4"/>
        <v>175</v>
      </c>
      <c r="C45" s="15">
        <f t="shared" si="7"/>
        <v>82</v>
      </c>
      <c r="D45" s="114">
        <f t="shared" si="8"/>
        <v>93</v>
      </c>
      <c r="E45" s="121">
        <f t="shared" si="9"/>
        <v>172</v>
      </c>
      <c r="F45" s="15">
        <v>79</v>
      </c>
      <c r="G45" s="131">
        <v>93</v>
      </c>
      <c r="H45" s="124">
        <f>SUM(I45:J45)</f>
        <v>1</v>
      </c>
      <c r="I45" s="15">
        <v>1</v>
      </c>
      <c r="J45" s="59" t="s">
        <v>85</v>
      </c>
      <c r="K45" s="121" t="s">
        <v>98</v>
      </c>
      <c r="L45" s="15" t="s">
        <v>83</v>
      </c>
      <c r="M45" s="131" t="s">
        <v>85</v>
      </c>
      <c r="N45" s="124" t="s">
        <v>99</v>
      </c>
      <c r="O45" s="15" t="s">
        <v>83</v>
      </c>
      <c r="P45" s="59" t="s">
        <v>85</v>
      </c>
      <c r="Q45" s="121">
        <f t="shared" si="5"/>
        <v>1</v>
      </c>
      <c r="R45" s="15">
        <v>1</v>
      </c>
      <c r="S45" s="131" t="s">
        <v>85</v>
      </c>
      <c r="T45" s="121">
        <f t="shared" si="6"/>
        <v>1</v>
      </c>
      <c r="U45" s="15">
        <v>1</v>
      </c>
      <c r="V45" s="131" t="s">
        <v>85</v>
      </c>
      <c r="W45" s="124" t="s">
        <v>83</v>
      </c>
      <c r="X45" s="59" t="s">
        <v>83</v>
      </c>
      <c r="Y45" s="59" t="s">
        <v>85</v>
      </c>
      <c r="Z45" s="6"/>
    </row>
  </sheetData>
  <mergeCells count="8">
    <mergeCell ref="E8:G10"/>
    <mergeCell ref="A2:V2"/>
    <mergeCell ref="Q8:S10"/>
    <mergeCell ref="T8:V10"/>
    <mergeCell ref="W8:Y10"/>
    <mergeCell ref="H8:J10"/>
    <mergeCell ref="K8:M10"/>
    <mergeCell ref="N8:P10"/>
  </mergeCells>
  <printOptions/>
  <pageMargins left="0.4" right="0.47" top="0.66" bottom="0.5905511811023623" header="0.5118110236220472" footer="0.5118110236220472"/>
  <pageSetup horizontalDpi="600" verticalDpi="600" orientation="portrait" paperSize="9" scale="85" r:id="rId1"/>
  <headerFooter alignWithMargins="0">
    <oddHeader>&amp;L卒業後・中学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42"/>
  <sheetViews>
    <sheetView showGridLines="0" workbookViewId="0" topLeftCell="A1">
      <selection activeCell="A1" sqref="A1"/>
    </sheetView>
  </sheetViews>
  <sheetFormatPr defaultColWidth="8.625" defaultRowHeight="18.75" customHeight="1"/>
  <cols>
    <col min="1" max="1" width="4.75390625" style="1" customWidth="1"/>
    <col min="2" max="3" width="4.375" style="1" customWidth="1"/>
    <col min="4" max="6" width="3.875" style="1" customWidth="1"/>
    <col min="7" max="12" width="3.75390625" style="1" customWidth="1"/>
    <col min="13" max="15" width="5.875" style="1" customWidth="1"/>
    <col min="16" max="18" width="5.625" style="1" customWidth="1"/>
    <col min="19" max="19" width="0.875" style="1" customWidth="1"/>
    <col min="20" max="22" width="6.75390625" style="1" customWidth="1"/>
    <col min="23" max="23" width="13.00390625" style="1" customWidth="1"/>
    <col min="24" max="16384" width="8.625" style="1" customWidth="1"/>
  </cols>
  <sheetData>
    <row r="1" ht="16.5" customHeight="1"/>
    <row r="2" ht="16.5" customHeight="1"/>
    <row r="3" spans="1:23" ht="16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16.5" customHeight="1" thickBot="1">
      <c r="A4" s="222" t="s">
        <v>172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5" customFormat="1" ht="18.75" customHeight="1">
      <c r="A5" s="248" t="s">
        <v>112</v>
      </c>
      <c r="B5" s="244"/>
      <c r="C5" s="249"/>
      <c r="D5" s="244" t="s">
        <v>110</v>
      </c>
      <c r="E5" s="244"/>
      <c r="F5" s="244"/>
      <c r="G5" s="244"/>
      <c r="H5" s="244"/>
      <c r="I5" s="244"/>
      <c r="J5" s="244"/>
      <c r="K5" s="244"/>
      <c r="L5" s="244"/>
      <c r="M5" s="250" t="s">
        <v>89</v>
      </c>
      <c r="N5" s="244"/>
      <c r="O5" s="249"/>
      <c r="P5" s="248" t="s">
        <v>107</v>
      </c>
      <c r="Q5" s="244"/>
      <c r="R5" s="245"/>
      <c r="S5" s="6"/>
      <c r="T5" s="243" t="s">
        <v>108</v>
      </c>
      <c r="U5" s="244"/>
      <c r="V5" s="245"/>
      <c r="W5" s="240" t="s">
        <v>109</v>
      </c>
    </row>
    <row r="6" spans="1:23" s="5" customFormat="1" ht="18.75" customHeight="1">
      <c r="A6" s="230"/>
      <c r="B6" s="230"/>
      <c r="C6" s="237"/>
      <c r="D6" s="230" t="s">
        <v>111</v>
      </c>
      <c r="E6" s="247"/>
      <c r="F6" s="247"/>
      <c r="G6" s="247"/>
      <c r="H6" s="247"/>
      <c r="I6" s="247"/>
      <c r="J6" s="247"/>
      <c r="K6" s="247"/>
      <c r="L6" s="247"/>
      <c r="M6" s="238"/>
      <c r="N6" s="230"/>
      <c r="O6" s="237"/>
      <c r="P6" s="230"/>
      <c r="Q6" s="230"/>
      <c r="R6" s="246"/>
      <c r="S6" s="6"/>
      <c r="T6" s="241"/>
      <c r="U6" s="230"/>
      <c r="V6" s="246"/>
      <c r="W6" s="241"/>
    </row>
    <row r="7" spans="1:23" s="5" customFormat="1" ht="18.75" customHeight="1">
      <c r="A7" s="6" t="s">
        <v>6</v>
      </c>
      <c r="B7" s="6"/>
      <c r="C7" s="142"/>
      <c r="D7" s="136"/>
      <c r="E7" s="251" t="s">
        <v>104</v>
      </c>
      <c r="F7" s="252"/>
      <c r="G7" s="251" t="s">
        <v>102</v>
      </c>
      <c r="H7" s="252"/>
      <c r="I7" s="251" t="s">
        <v>103</v>
      </c>
      <c r="J7" s="252"/>
      <c r="K7" s="251" t="s">
        <v>105</v>
      </c>
      <c r="L7" s="253"/>
      <c r="M7" s="238"/>
      <c r="N7" s="230"/>
      <c r="O7" s="237"/>
      <c r="P7" s="230"/>
      <c r="Q7" s="230"/>
      <c r="R7" s="246"/>
      <c r="S7" s="6"/>
      <c r="T7" s="241"/>
      <c r="U7" s="230"/>
      <c r="V7" s="246"/>
      <c r="W7" s="241"/>
    </row>
    <row r="8" spans="1:23" s="5" customFormat="1" ht="18.75" customHeight="1" thickBot="1">
      <c r="A8" s="204" t="s">
        <v>13</v>
      </c>
      <c r="B8" s="158" t="s">
        <v>14</v>
      </c>
      <c r="C8" s="159" t="s">
        <v>15</v>
      </c>
      <c r="D8" s="204" t="s">
        <v>13</v>
      </c>
      <c r="E8" s="9"/>
      <c r="F8" s="64" t="s">
        <v>3</v>
      </c>
      <c r="G8" s="9"/>
      <c r="H8" s="64" t="s">
        <v>3</v>
      </c>
      <c r="I8" s="27"/>
      <c r="J8" s="64" t="s">
        <v>106</v>
      </c>
      <c r="K8" s="9"/>
      <c r="L8" s="153" t="s">
        <v>106</v>
      </c>
      <c r="M8" s="184" t="s">
        <v>13</v>
      </c>
      <c r="N8" s="158" t="s">
        <v>14</v>
      </c>
      <c r="O8" s="159" t="s">
        <v>15</v>
      </c>
      <c r="P8" s="160" t="s">
        <v>13</v>
      </c>
      <c r="Q8" s="158" t="s">
        <v>14</v>
      </c>
      <c r="R8" s="161" t="s">
        <v>15</v>
      </c>
      <c r="S8" s="179"/>
      <c r="T8" s="182" t="s">
        <v>13</v>
      </c>
      <c r="U8" s="158" t="s">
        <v>14</v>
      </c>
      <c r="V8" s="161" t="s">
        <v>15</v>
      </c>
      <c r="W8" s="242"/>
    </row>
    <row r="9" spans="1:25" s="5" customFormat="1" ht="22.5" customHeight="1">
      <c r="A9" s="137">
        <v>120</v>
      </c>
      <c r="B9" s="91">
        <v>58</v>
      </c>
      <c r="C9" s="128">
        <v>62</v>
      </c>
      <c r="D9" s="137">
        <v>12</v>
      </c>
      <c r="E9" s="100">
        <v>12</v>
      </c>
      <c r="F9" s="48">
        <v>11</v>
      </c>
      <c r="G9" s="48" t="s">
        <v>4</v>
      </c>
      <c r="H9" s="48" t="s">
        <v>4</v>
      </c>
      <c r="I9" s="91" t="s">
        <v>4</v>
      </c>
      <c r="J9" s="100" t="s">
        <v>4</v>
      </c>
      <c r="K9" s="48" t="s">
        <v>4</v>
      </c>
      <c r="L9" s="48" t="s">
        <v>4</v>
      </c>
      <c r="M9" s="154">
        <v>98</v>
      </c>
      <c r="N9" s="33">
        <v>97.7</v>
      </c>
      <c r="O9" s="149">
        <v>98.3</v>
      </c>
      <c r="P9" s="102">
        <v>0.8</v>
      </c>
      <c r="Q9" s="102">
        <v>0.8</v>
      </c>
      <c r="R9" s="103">
        <v>0.7</v>
      </c>
      <c r="S9" s="28"/>
      <c r="T9" s="104">
        <v>8951</v>
      </c>
      <c r="U9" s="105">
        <v>4558</v>
      </c>
      <c r="V9" s="106">
        <v>4393</v>
      </c>
      <c r="W9" s="218" t="s">
        <v>167</v>
      </c>
      <c r="X9" s="29"/>
      <c r="Y9" s="6" t="s">
        <v>11</v>
      </c>
    </row>
    <row r="10" spans="1:23" s="5" customFormat="1" ht="22.5" customHeight="1">
      <c r="A10" s="192">
        <f>SUM(A11:A13)</f>
        <v>107</v>
      </c>
      <c r="B10" s="193">
        <f>SUM(B11:B13)</f>
        <v>56</v>
      </c>
      <c r="C10" s="194">
        <f>SUM(C11:C13)</f>
        <v>51</v>
      </c>
      <c r="D10" s="192">
        <f>SUM(E10,G10,I10,K10)</f>
        <v>6</v>
      </c>
      <c r="E10" s="193">
        <f>SUM(E11:E13)</f>
        <v>6</v>
      </c>
      <c r="F10" s="193">
        <f>SUM(F11:F13)</f>
        <v>6</v>
      </c>
      <c r="G10" s="193" t="s">
        <v>85</v>
      </c>
      <c r="H10" s="193" t="s">
        <v>85</v>
      </c>
      <c r="I10" s="195" t="s">
        <v>85</v>
      </c>
      <c r="J10" s="193" t="s">
        <v>85</v>
      </c>
      <c r="K10" s="195" t="s">
        <v>85</v>
      </c>
      <c r="L10" s="193" t="s">
        <v>85</v>
      </c>
      <c r="M10" s="196">
        <f>'109-1'!E13/'109-1'!B13*100</f>
        <v>98.26330532212884</v>
      </c>
      <c r="N10" s="197">
        <f>'109-1'!F13/'109-1'!C13*100</f>
        <v>97.68197573656846</v>
      </c>
      <c r="O10" s="198">
        <f>'109-1'!G13/'109-1'!D13*100</f>
        <v>98.8860524483639</v>
      </c>
      <c r="P10" s="199">
        <v>0.8</v>
      </c>
      <c r="Q10" s="199">
        <v>1.2</v>
      </c>
      <c r="R10" s="200">
        <v>0.3</v>
      </c>
      <c r="S10" s="201"/>
      <c r="T10" s="187">
        <f>SUM(T11:T13)</f>
        <v>8694</v>
      </c>
      <c r="U10" s="202">
        <f>SUM(U11:U13)</f>
        <v>4462</v>
      </c>
      <c r="V10" s="203">
        <f>SUM(V11:V13)</f>
        <v>4232</v>
      </c>
      <c r="W10" s="219" t="s">
        <v>168</v>
      </c>
    </row>
    <row r="11" spans="1:23" s="5" customFormat="1" ht="22.5" customHeight="1">
      <c r="A11" s="28" t="s">
        <v>85</v>
      </c>
      <c r="B11" s="19" t="s">
        <v>85</v>
      </c>
      <c r="C11" s="127" t="s">
        <v>85</v>
      </c>
      <c r="D11" s="28" t="s">
        <v>12</v>
      </c>
      <c r="E11" s="19" t="s">
        <v>12</v>
      </c>
      <c r="F11" s="19" t="s">
        <v>12</v>
      </c>
      <c r="G11" s="19" t="s">
        <v>12</v>
      </c>
      <c r="H11" s="19" t="s">
        <v>12</v>
      </c>
      <c r="I11" s="19" t="s">
        <v>12</v>
      </c>
      <c r="J11" s="19" t="s">
        <v>12</v>
      </c>
      <c r="K11" s="19" t="s">
        <v>12</v>
      </c>
      <c r="L11" s="19" t="s">
        <v>12</v>
      </c>
      <c r="M11" s="155">
        <f>'109-1'!E14/'109-1'!B14*100</f>
        <v>100</v>
      </c>
      <c r="N11" s="33">
        <f>'109-1'!F14/'109-1'!C14*100</f>
        <v>100</v>
      </c>
      <c r="O11" s="149">
        <f>'109-1'!G14/'109-1'!D14*100</f>
        <v>100</v>
      </c>
      <c r="P11" s="92">
        <v>0</v>
      </c>
      <c r="Q11" s="92">
        <v>0</v>
      </c>
      <c r="R11" s="107">
        <v>0</v>
      </c>
      <c r="S11" s="28"/>
      <c r="T11" s="32">
        <f>SUM(U11:V11)</f>
        <v>118</v>
      </c>
      <c r="U11" s="82">
        <v>56</v>
      </c>
      <c r="V11" s="20">
        <v>62</v>
      </c>
      <c r="W11" s="93" t="s">
        <v>125</v>
      </c>
    </row>
    <row r="12" spans="1:25" s="5" customFormat="1" ht="22.5" customHeight="1">
      <c r="A12" s="28">
        <f aca="true" t="shared" si="0" ref="A12:F12">SUM(A15:A42)</f>
        <v>97</v>
      </c>
      <c r="B12" s="19">
        <f t="shared" si="0"/>
        <v>50</v>
      </c>
      <c r="C12" s="127">
        <f t="shared" si="0"/>
        <v>47</v>
      </c>
      <c r="D12" s="28">
        <f t="shared" si="0"/>
        <v>6</v>
      </c>
      <c r="E12" s="19">
        <f t="shared" si="0"/>
        <v>6</v>
      </c>
      <c r="F12" s="19">
        <f t="shared" si="0"/>
        <v>6</v>
      </c>
      <c r="G12" s="19" t="s">
        <v>12</v>
      </c>
      <c r="H12" s="19" t="s">
        <v>12</v>
      </c>
      <c r="I12" s="19" t="s">
        <v>12</v>
      </c>
      <c r="J12" s="19" t="s">
        <v>12</v>
      </c>
      <c r="K12" s="19" t="s">
        <v>12</v>
      </c>
      <c r="L12" s="19" t="s">
        <v>12</v>
      </c>
      <c r="M12" s="155">
        <f>'109-1'!E15/'109-1'!B15*100</f>
        <v>98.2802109607888</v>
      </c>
      <c r="N12" s="33">
        <f>'109-1'!F15/'109-1'!C15*100</f>
        <v>97.69503546099291</v>
      </c>
      <c r="O12" s="149">
        <f>'109-1'!G15/'109-1'!D15*100</f>
        <v>98.90736342042756</v>
      </c>
      <c r="P12" s="92">
        <f>(D12+'109-1'!Q15)/'109-1'!B15*100</f>
        <v>0.8140334785599633</v>
      </c>
      <c r="Q12" s="92">
        <f>(E12+'109-1'!R15)/'109-1'!C15*100</f>
        <v>1.2411347517730498</v>
      </c>
      <c r="R12" s="107">
        <v>0.4</v>
      </c>
      <c r="S12" s="28"/>
      <c r="T12" s="17">
        <f>SUM(T15:T42)</f>
        <v>8498</v>
      </c>
      <c r="U12" s="74">
        <f>SUM(U15:U42)</f>
        <v>4362</v>
      </c>
      <c r="V12" s="34">
        <f>SUM(V15:V42)</f>
        <v>4136</v>
      </c>
      <c r="W12" s="93" t="s">
        <v>126</v>
      </c>
      <c r="X12" s="6"/>
      <c r="Y12" s="6"/>
    </row>
    <row r="13" spans="1:23" s="5" customFormat="1" ht="22.5" customHeight="1" thickBot="1">
      <c r="A13" s="143">
        <f>SUM(B13:C13)</f>
        <v>10</v>
      </c>
      <c r="B13" s="16">
        <v>6</v>
      </c>
      <c r="C13" s="144">
        <v>4</v>
      </c>
      <c r="D13" s="138" t="s">
        <v>12</v>
      </c>
      <c r="E13" s="16" t="s">
        <v>12</v>
      </c>
      <c r="F13" s="16" t="s">
        <v>12</v>
      </c>
      <c r="G13" s="16" t="s">
        <v>12</v>
      </c>
      <c r="H13" s="16" t="s">
        <v>12</v>
      </c>
      <c r="I13" s="16" t="s">
        <v>12</v>
      </c>
      <c r="J13" s="16" t="s">
        <v>12</v>
      </c>
      <c r="K13" s="16" t="s">
        <v>12</v>
      </c>
      <c r="L13" s="16" t="s">
        <v>12</v>
      </c>
      <c r="M13" s="156">
        <f>'109-1'!E16/'109-1'!B16*100</f>
        <v>94.11764705882352</v>
      </c>
      <c r="N13" s="31">
        <f>'109-1'!F16/'109-1'!C16*100</f>
        <v>93.75</v>
      </c>
      <c r="O13" s="150">
        <f>'109-1'!G16/'109-1'!D16*100</f>
        <v>94.5945945945946</v>
      </c>
      <c r="P13" s="109">
        <v>0</v>
      </c>
      <c r="Q13" s="109">
        <v>0</v>
      </c>
      <c r="R13" s="110">
        <v>0</v>
      </c>
      <c r="S13" s="28"/>
      <c r="T13" s="23">
        <f>SUM(U13:V13)</f>
        <v>78</v>
      </c>
      <c r="U13" s="24">
        <v>44</v>
      </c>
      <c r="V13" s="12">
        <v>34</v>
      </c>
      <c r="W13" s="94" t="s">
        <v>127</v>
      </c>
    </row>
    <row r="14" spans="1:23" s="5" customFormat="1" ht="15.75" customHeight="1">
      <c r="A14" s="100"/>
      <c r="B14" s="48"/>
      <c r="C14" s="128"/>
      <c r="D14" s="100"/>
      <c r="E14" s="48"/>
      <c r="F14" s="48"/>
      <c r="G14" s="48"/>
      <c r="H14" s="48"/>
      <c r="I14" s="48"/>
      <c r="J14" s="48"/>
      <c r="K14" s="48"/>
      <c r="L14" s="48"/>
      <c r="M14" s="154"/>
      <c r="N14" s="101"/>
      <c r="O14" s="151"/>
      <c r="P14" s="102"/>
      <c r="Q14" s="102"/>
      <c r="R14" s="112"/>
      <c r="S14" s="28"/>
      <c r="T14" s="32"/>
      <c r="U14" s="82"/>
      <c r="V14" s="20"/>
      <c r="W14" s="95" t="s">
        <v>128</v>
      </c>
    </row>
    <row r="15" spans="1:23" s="5" customFormat="1" ht="22.5" customHeight="1">
      <c r="A15" s="28">
        <f>SUM(B15:C15)</f>
        <v>23</v>
      </c>
      <c r="B15" s="19">
        <v>14</v>
      </c>
      <c r="C15" s="127">
        <v>9</v>
      </c>
      <c r="D15" s="139">
        <f>SUM(E15,G15,I15,K15)</f>
        <v>2</v>
      </c>
      <c r="E15" s="19">
        <v>2</v>
      </c>
      <c r="F15" s="19">
        <v>2</v>
      </c>
      <c r="G15" s="19" t="s">
        <v>12</v>
      </c>
      <c r="H15" s="19" t="s">
        <v>12</v>
      </c>
      <c r="I15" s="19" t="s">
        <v>12</v>
      </c>
      <c r="J15" s="19" t="s">
        <v>12</v>
      </c>
      <c r="K15" s="19" t="s">
        <v>12</v>
      </c>
      <c r="L15" s="19" t="s">
        <v>12</v>
      </c>
      <c r="M15" s="157">
        <f>'109-1'!E18/'109-1'!B18*100</f>
        <v>98.36134453781511</v>
      </c>
      <c r="N15" s="30">
        <f>'109-1'!F18/'109-1'!C18*100</f>
        <v>98.14366424535916</v>
      </c>
      <c r="O15" s="152">
        <f>'109-1'!G18/'109-1'!D18*100</f>
        <v>98.5977212971078</v>
      </c>
      <c r="P15" s="145">
        <v>0.7</v>
      </c>
      <c r="Q15" s="66">
        <v>1</v>
      </c>
      <c r="R15" s="111">
        <v>0.3</v>
      </c>
      <c r="S15" s="28"/>
      <c r="T15" s="17">
        <f>SUM(U15:V15)</f>
        <v>2309</v>
      </c>
      <c r="U15" s="74">
        <v>1196</v>
      </c>
      <c r="V15" s="34">
        <v>1113</v>
      </c>
      <c r="W15" s="96" t="s">
        <v>129</v>
      </c>
    </row>
    <row r="16" spans="1:23" s="5" customFormat="1" ht="22.5" customHeight="1">
      <c r="A16" s="140">
        <f>SUM(B16:C16)</f>
        <v>9</v>
      </c>
      <c r="B16" s="21">
        <v>3</v>
      </c>
      <c r="C16" s="130">
        <v>6</v>
      </c>
      <c r="D16" s="140" t="s">
        <v>88</v>
      </c>
      <c r="E16" s="21" t="s">
        <v>85</v>
      </c>
      <c r="F16" s="21" t="s">
        <v>85</v>
      </c>
      <c r="G16" s="21" t="s">
        <v>12</v>
      </c>
      <c r="H16" s="21" t="s">
        <v>12</v>
      </c>
      <c r="I16" s="21" t="s">
        <v>12</v>
      </c>
      <c r="J16" s="21" t="s">
        <v>12</v>
      </c>
      <c r="K16" s="21" t="s">
        <v>12</v>
      </c>
      <c r="L16" s="21" t="s">
        <v>12</v>
      </c>
      <c r="M16" s="157">
        <f>'109-1'!E19/'109-1'!B19*100</f>
        <v>96.35890767230168</v>
      </c>
      <c r="N16" s="30">
        <f>'109-1'!F19/'109-1'!C19*100</f>
        <v>95.79207920792079</v>
      </c>
      <c r="O16" s="152">
        <f>'109-1'!G19/'109-1'!D19*100</f>
        <v>96.98630136986301</v>
      </c>
      <c r="P16" s="146">
        <v>0.9</v>
      </c>
      <c r="Q16" s="65">
        <v>1</v>
      </c>
      <c r="R16" s="68">
        <v>0.8</v>
      </c>
      <c r="S16" s="28"/>
      <c r="T16" s="35">
        <f>SUM(U16:V16)</f>
        <v>734</v>
      </c>
      <c r="U16" s="13">
        <v>381</v>
      </c>
      <c r="V16" s="22">
        <v>353</v>
      </c>
      <c r="W16" s="97" t="s">
        <v>130</v>
      </c>
    </row>
    <row r="17" spans="1:23" s="5" customFormat="1" ht="22.5" customHeight="1">
      <c r="A17" s="140">
        <f aca="true" t="shared" si="1" ref="A17:A42">SUM(B17:C17)</f>
        <v>4</v>
      </c>
      <c r="B17" s="21">
        <v>3</v>
      </c>
      <c r="C17" s="130">
        <v>1</v>
      </c>
      <c r="D17" s="140">
        <f>SUM(E17,G17,I17,K17)</f>
        <v>1</v>
      </c>
      <c r="E17" s="21">
        <v>1</v>
      </c>
      <c r="F17" s="21">
        <v>1</v>
      </c>
      <c r="G17" s="21" t="s">
        <v>12</v>
      </c>
      <c r="H17" s="21" t="s">
        <v>12</v>
      </c>
      <c r="I17" s="21" t="s">
        <v>12</v>
      </c>
      <c r="J17" s="21" t="s">
        <v>12</v>
      </c>
      <c r="K17" s="21" t="s">
        <v>12</v>
      </c>
      <c r="L17" s="21" t="s">
        <v>12</v>
      </c>
      <c r="M17" s="157">
        <f>'109-1'!E20/'109-1'!B20*100</f>
        <v>99.08496732026144</v>
      </c>
      <c r="N17" s="30">
        <f>'109-1'!F20/'109-1'!C20*100</f>
        <v>98.71134020618557</v>
      </c>
      <c r="O17" s="152">
        <f>'109-1'!G20/'109-1'!D20*100</f>
        <v>99.46949602122017</v>
      </c>
      <c r="P17" s="146">
        <v>0.4</v>
      </c>
      <c r="Q17" s="65">
        <v>0.5</v>
      </c>
      <c r="R17" s="68">
        <v>0.3</v>
      </c>
      <c r="S17" s="28"/>
      <c r="T17" s="35">
        <f aca="true" t="shared" si="2" ref="T17:T42">SUM(U17:V17)</f>
        <v>752</v>
      </c>
      <c r="U17" s="13">
        <v>381</v>
      </c>
      <c r="V17" s="22">
        <v>371</v>
      </c>
      <c r="W17" s="97" t="s">
        <v>131</v>
      </c>
    </row>
    <row r="18" spans="1:23" s="5" customFormat="1" ht="22.5" customHeight="1">
      <c r="A18" s="140">
        <f t="shared" si="1"/>
        <v>12</v>
      </c>
      <c r="B18" s="21">
        <v>8</v>
      </c>
      <c r="C18" s="130">
        <v>4</v>
      </c>
      <c r="D18" s="140" t="s">
        <v>88</v>
      </c>
      <c r="E18" s="21" t="s">
        <v>85</v>
      </c>
      <c r="F18" s="21" t="s">
        <v>85</v>
      </c>
      <c r="G18" s="21" t="s">
        <v>12</v>
      </c>
      <c r="H18" s="21" t="s">
        <v>12</v>
      </c>
      <c r="I18" s="21" t="s">
        <v>12</v>
      </c>
      <c r="J18" s="21" t="s">
        <v>12</v>
      </c>
      <c r="K18" s="21" t="s">
        <v>12</v>
      </c>
      <c r="L18" s="21" t="s">
        <v>12</v>
      </c>
      <c r="M18" s="157">
        <f>'109-1'!E21/'109-1'!B21*100</f>
        <v>98.22335025380711</v>
      </c>
      <c r="N18" s="30">
        <f>'109-1'!F21/'109-1'!C21*100</f>
        <v>97.16981132075472</v>
      </c>
      <c r="O18" s="152">
        <f>'109-1'!G21/'109-1'!D21*100</f>
        <v>99.45054945054946</v>
      </c>
      <c r="P18" s="146">
        <v>0.8</v>
      </c>
      <c r="Q18" s="65">
        <v>1.4</v>
      </c>
      <c r="R18" s="68">
        <v>0</v>
      </c>
      <c r="S18" s="28"/>
      <c r="T18" s="35">
        <f t="shared" si="2"/>
        <v>386</v>
      </c>
      <c r="U18" s="13">
        <v>205</v>
      </c>
      <c r="V18" s="22">
        <v>181</v>
      </c>
      <c r="W18" s="97" t="s">
        <v>132</v>
      </c>
    </row>
    <row r="19" spans="1:23" s="5" customFormat="1" ht="22.5" customHeight="1">
      <c r="A19" s="140">
        <f t="shared" si="1"/>
        <v>3</v>
      </c>
      <c r="B19" s="21" t="s">
        <v>85</v>
      </c>
      <c r="C19" s="130">
        <v>3</v>
      </c>
      <c r="D19" s="140">
        <f>SUM(E19,G19,I19,K19)</f>
        <v>2</v>
      </c>
      <c r="E19" s="21">
        <v>2</v>
      </c>
      <c r="F19" s="21">
        <v>2</v>
      </c>
      <c r="G19" s="21" t="s">
        <v>12</v>
      </c>
      <c r="H19" s="21" t="s">
        <v>12</v>
      </c>
      <c r="I19" s="21" t="s">
        <v>12</v>
      </c>
      <c r="J19" s="21" t="s">
        <v>12</v>
      </c>
      <c r="K19" s="21" t="s">
        <v>12</v>
      </c>
      <c r="L19" s="21" t="s">
        <v>12</v>
      </c>
      <c r="M19" s="157">
        <f>'109-1'!E22/'109-1'!B22*100</f>
        <v>99.75786924939467</v>
      </c>
      <c r="N19" s="30">
        <f>'109-1'!F22/'109-1'!C22*100</f>
        <v>99.54545454545455</v>
      </c>
      <c r="O19" s="152">
        <f>'109-1'!G22/'109-1'!D22*100</f>
        <v>100</v>
      </c>
      <c r="P19" s="146">
        <v>0.7</v>
      </c>
      <c r="Q19" s="65">
        <v>1.4</v>
      </c>
      <c r="R19" s="68">
        <v>0</v>
      </c>
      <c r="S19" s="28"/>
      <c r="T19" s="35">
        <f t="shared" si="2"/>
        <v>408</v>
      </c>
      <c r="U19" s="13">
        <v>216</v>
      </c>
      <c r="V19" s="22">
        <v>192</v>
      </c>
      <c r="W19" s="97" t="s">
        <v>133</v>
      </c>
    </row>
    <row r="20" spans="1:23" s="5" customFormat="1" ht="22.5" customHeight="1">
      <c r="A20" s="140">
        <f t="shared" si="1"/>
        <v>4</v>
      </c>
      <c r="B20" s="21">
        <v>4</v>
      </c>
      <c r="C20" s="130" t="s">
        <v>85</v>
      </c>
      <c r="D20" s="140" t="s">
        <v>88</v>
      </c>
      <c r="E20" s="21" t="s">
        <v>85</v>
      </c>
      <c r="F20" s="21" t="s">
        <v>85</v>
      </c>
      <c r="G20" s="21" t="s">
        <v>12</v>
      </c>
      <c r="H20" s="21" t="s">
        <v>12</v>
      </c>
      <c r="I20" s="21" t="s">
        <v>12</v>
      </c>
      <c r="J20" s="21" t="s">
        <v>12</v>
      </c>
      <c r="K20" s="21" t="s">
        <v>12</v>
      </c>
      <c r="L20" s="21" t="s">
        <v>12</v>
      </c>
      <c r="M20" s="157">
        <f>'109-1'!E23/'109-1'!B23*100</f>
        <v>99.38080495356037</v>
      </c>
      <c r="N20" s="30">
        <f>'109-1'!F23/'109-1'!C23*100</f>
        <v>98.90710382513662</v>
      </c>
      <c r="O20" s="152">
        <f>'109-1'!G23/'109-1'!D23*100</f>
        <v>100</v>
      </c>
      <c r="P20" s="146">
        <v>0</v>
      </c>
      <c r="Q20" s="65">
        <v>0</v>
      </c>
      <c r="R20" s="68">
        <v>0</v>
      </c>
      <c r="S20" s="28"/>
      <c r="T20" s="35">
        <f t="shared" si="2"/>
        <v>318</v>
      </c>
      <c r="U20" s="13">
        <v>178</v>
      </c>
      <c r="V20" s="22">
        <v>140</v>
      </c>
      <c r="W20" s="97" t="s">
        <v>134</v>
      </c>
    </row>
    <row r="21" spans="1:23" s="5" customFormat="1" ht="22.5" customHeight="1">
      <c r="A21" s="140">
        <f t="shared" si="1"/>
        <v>7</v>
      </c>
      <c r="B21" s="21">
        <v>2</v>
      </c>
      <c r="C21" s="130">
        <v>5</v>
      </c>
      <c r="D21" s="140" t="s">
        <v>88</v>
      </c>
      <c r="E21" s="21" t="s">
        <v>12</v>
      </c>
      <c r="F21" s="21" t="s">
        <v>85</v>
      </c>
      <c r="G21" s="21" t="s">
        <v>12</v>
      </c>
      <c r="H21" s="21" t="s">
        <v>12</v>
      </c>
      <c r="I21" s="21" t="s">
        <v>12</v>
      </c>
      <c r="J21" s="21" t="s">
        <v>12</v>
      </c>
      <c r="K21" s="21" t="s">
        <v>12</v>
      </c>
      <c r="L21" s="21" t="s">
        <v>12</v>
      </c>
      <c r="M21" s="157">
        <f>'109-1'!E24/'109-1'!B24*100</f>
        <v>97.60837070254111</v>
      </c>
      <c r="N21" s="30">
        <f>'109-1'!F24/'109-1'!C24*100</f>
        <v>95.60117302052787</v>
      </c>
      <c r="O21" s="152">
        <f>'109-1'!G24/'109-1'!D24*100</f>
        <v>99.6951219512195</v>
      </c>
      <c r="P21" s="146">
        <v>1.9</v>
      </c>
      <c r="Q21" s="65">
        <v>3.5</v>
      </c>
      <c r="R21" s="68">
        <v>0.3</v>
      </c>
      <c r="S21" s="28"/>
      <c r="T21" s="35">
        <f t="shared" si="2"/>
        <v>650</v>
      </c>
      <c r="U21" s="13">
        <v>323</v>
      </c>
      <c r="V21" s="22">
        <v>327</v>
      </c>
      <c r="W21" s="97" t="s">
        <v>135</v>
      </c>
    </row>
    <row r="22" spans="1:23" s="5" customFormat="1" ht="22.5" customHeight="1">
      <c r="A22" s="140">
        <f t="shared" si="1"/>
        <v>5</v>
      </c>
      <c r="B22" s="21">
        <v>1</v>
      </c>
      <c r="C22" s="130">
        <v>4</v>
      </c>
      <c r="D22" s="140">
        <f>SUM(E22,G22,I22,K22)</f>
        <v>1</v>
      </c>
      <c r="E22" s="21">
        <v>1</v>
      </c>
      <c r="F22" s="21">
        <v>1</v>
      </c>
      <c r="G22" s="21"/>
      <c r="H22" s="21" t="s">
        <v>12</v>
      </c>
      <c r="I22" s="21" t="s">
        <v>12</v>
      </c>
      <c r="J22" s="21" t="s">
        <v>12</v>
      </c>
      <c r="K22" s="21" t="s">
        <v>12</v>
      </c>
      <c r="L22" s="21" t="s">
        <v>12</v>
      </c>
      <c r="M22" s="157">
        <f>'109-1'!E25/'109-1'!B25*100</f>
        <v>96.53179190751445</v>
      </c>
      <c r="N22" s="30">
        <f>'109-1'!F25/'109-1'!C25*100</f>
        <v>95.58011049723757</v>
      </c>
      <c r="O22" s="152">
        <f>'109-1'!G25/'109-1'!D25*100</f>
        <v>97.57575757575758</v>
      </c>
      <c r="P22" s="146">
        <v>1.4</v>
      </c>
      <c r="Q22" s="65">
        <v>1.7</v>
      </c>
      <c r="R22" s="68">
        <v>1.2</v>
      </c>
      <c r="S22" s="28"/>
      <c r="T22" s="35">
        <f t="shared" si="2"/>
        <v>332</v>
      </c>
      <c r="U22" s="13">
        <v>173</v>
      </c>
      <c r="V22" s="22">
        <v>159</v>
      </c>
      <c r="W22" s="97" t="s">
        <v>5</v>
      </c>
    </row>
    <row r="23" spans="1:23" s="5" customFormat="1" ht="22.5" customHeight="1">
      <c r="A23" s="140" t="s">
        <v>87</v>
      </c>
      <c r="B23" s="21" t="s">
        <v>85</v>
      </c>
      <c r="C23" s="130" t="s">
        <v>85</v>
      </c>
      <c r="D23" s="140" t="s">
        <v>84</v>
      </c>
      <c r="E23" s="21" t="s">
        <v>84</v>
      </c>
      <c r="F23" s="21" t="s">
        <v>84</v>
      </c>
      <c r="G23" s="21" t="s">
        <v>84</v>
      </c>
      <c r="H23" s="21" t="s">
        <v>84</v>
      </c>
      <c r="I23" s="21" t="s">
        <v>84</v>
      </c>
      <c r="J23" s="21" t="s">
        <v>84</v>
      </c>
      <c r="K23" s="21" t="s">
        <v>84</v>
      </c>
      <c r="L23" s="21" t="s">
        <v>84</v>
      </c>
      <c r="M23" s="157">
        <f>'109-1'!E26/'109-1'!B26*100</f>
        <v>100</v>
      </c>
      <c r="N23" s="30">
        <f>'109-1'!F26/'109-1'!C26*100</f>
        <v>100</v>
      </c>
      <c r="O23" s="152">
        <f>'109-1'!G26/'109-1'!D26*100</f>
        <v>100</v>
      </c>
      <c r="P23" s="146">
        <v>0</v>
      </c>
      <c r="Q23" s="65">
        <v>0</v>
      </c>
      <c r="R23" s="68">
        <v>0</v>
      </c>
      <c r="S23" s="28"/>
      <c r="T23" s="35">
        <f t="shared" si="2"/>
        <v>47</v>
      </c>
      <c r="U23" s="13">
        <v>24</v>
      </c>
      <c r="V23" s="22">
        <v>23</v>
      </c>
      <c r="W23" s="97" t="s">
        <v>147</v>
      </c>
    </row>
    <row r="24" spans="1:23" s="5" customFormat="1" ht="22.5" customHeight="1">
      <c r="A24" s="140" t="s">
        <v>113</v>
      </c>
      <c r="B24" s="21" t="s">
        <v>85</v>
      </c>
      <c r="C24" s="130" t="s">
        <v>85</v>
      </c>
      <c r="D24" s="140" t="s">
        <v>84</v>
      </c>
      <c r="E24" s="21" t="s">
        <v>84</v>
      </c>
      <c r="F24" s="21" t="s">
        <v>84</v>
      </c>
      <c r="G24" s="21" t="s">
        <v>84</v>
      </c>
      <c r="H24" s="21" t="s">
        <v>84</v>
      </c>
      <c r="I24" s="21" t="s">
        <v>84</v>
      </c>
      <c r="J24" s="21" t="s">
        <v>84</v>
      </c>
      <c r="K24" s="21" t="s">
        <v>84</v>
      </c>
      <c r="L24" s="21" t="s">
        <v>84</v>
      </c>
      <c r="M24" s="157">
        <f>'109-1'!E27/'109-1'!B27*100</f>
        <v>98.26086956521739</v>
      </c>
      <c r="N24" s="30">
        <f>'109-1'!F27/'109-1'!C27*100</f>
        <v>100</v>
      </c>
      <c r="O24" s="152">
        <f>'109-1'!G27/'109-1'!D27*100</f>
        <v>96.72131147540983</v>
      </c>
      <c r="P24" s="146">
        <v>0.9</v>
      </c>
      <c r="Q24" s="65">
        <v>0</v>
      </c>
      <c r="R24" s="68">
        <v>1.6</v>
      </c>
      <c r="S24" s="28"/>
      <c r="T24" s="35">
        <f t="shared" si="2"/>
        <v>113</v>
      </c>
      <c r="U24" s="13">
        <v>54</v>
      </c>
      <c r="V24" s="22">
        <v>59</v>
      </c>
      <c r="W24" s="97" t="s">
        <v>148</v>
      </c>
    </row>
    <row r="25" spans="1:23" s="5" customFormat="1" ht="22.5" customHeight="1">
      <c r="A25" s="140" t="s">
        <v>113</v>
      </c>
      <c r="B25" s="21" t="s">
        <v>85</v>
      </c>
      <c r="C25" s="130" t="s">
        <v>85</v>
      </c>
      <c r="D25" s="140" t="s">
        <v>84</v>
      </c>
      <c r="E25" s="21" t="s">
        <v>84</v>
      </c>
      <c r="F25" s="21" t="s">
        <v>84</v>
      </c>
      <c r="G25" s="21" t="s">
        <v>84</v>
      </c>
      <c r="H25" s="21" t="s">
        <v>84</v>
      </c>
      <c r="I25" s="21" t="s">
        <v>84</v>
      </c>
      <c r="J25" s="21" t="s">
        <v>84</v>
      </c>
      <c r="K25" s="21" t="s">
        <v>84</v>
      </c>
      <c r="L25" s="21" t="s">
        <v>84</v>
      </c>
      <c r="M25" s="157">
        <f>'109-1'!E28/'109-1'!B28*100</f>
        <v>100</v>
      </c>
      <c r="N25" s="30">
        <f>'109-1'!F28/'109-1'!C28*100</f>
        <v>100</v>
      </c>
      <c r="O25" s="152">
        <f>'109-1'!G28/'109-1'!D28*100</f>
        <v>100</v>
      </c>
      <c r="P25" s="147">
        <v>0</v>
      </c>
      <c r="Q25" s="71">
        <v>0</v>
      </c>
      <c r="R25" s="69">
        <v>0</v>
      </c>
      <c r="S25" s="28"/>
      <c r="T25" s="35">
        <f t="shared" si="2"/>
        <v>74</v>
      </c>
      <c r="U25" s="13">
        <v>31</v>
      </c>
      <c r="V25" s="22">
        <v>43</v>
      </c>
      <c r="W25" s="97" t="s">
        <v>149</v>
      </c>
    </row>
    <row r="26" spans="1:23" s="5" customFormat="1" ht="22.5" customHeight="1">
      <c r="A26" s="140" t="s">
        <v>113</v>
      </c>
      <c r="B26" s="21" t="s">
        <v>85</v>
      </c>
      <c r="C26" s="130" t="s">
        <v>85</v>
      </c>
      <c r="D26" s="140" t="s">
        <v>84</v>
      </c>
      <c r="E26" s="21" t="s">
        <v>84</v>
      </c>
      <c r="F26" s="21" t="s">
        <v>84</v>
      </c>
      <c r="G26" s="21" t="s">
        <v>84</v>
      </c>
      <c r="H26" s="21" t="s">
        <v>84</v>
      </c>
      <c r="I26" s="21" t="s">
        <v>84</v>
      </c>
      <c r="J26" s="21" t="s">
        <v>84</v>
      </c>
      <c r="K26" s="21" t="s">
        <v>84</v>
      </c>
      <c r="L26" s="21" t="s">
        <v>84</v>
      </c>
      <c r="M26" s="157">
        <f>'109-1'!E29/'109-1'!B29*100</f>
        <v>100</v>
      </c>
      <c r="N26" s="30">
        <f>'109-1'!F29/'109-1'!C29*100</f>
        <v>100</v>
      </c>
      <c r="O26" s="152">
        <f>'109-1'!G29/'109-1'!D29*100</f>
        <v>100</v>
      </c>
      <c r="P26" s="146">
        <v>0</v>
      </c>
      <c r="Q26" s="65">
        <v>0</v>
      </c>
      <c r="R26" s="68">
        <v>0</v>
      </c>
      <c r="S26" s="28"/>
      <c r="T26" s="35">
        <f t="shared" si="2"/>
        <v>38</v>
      </c>
      <c r="U26" s="13">
        <v>19</v>
      </c>
      <c r="V26" s="22">
        <v>19</v>
      </c>
      <c r="W26" s="97" t="s">
        <v>150</v>
      </c>
    </row>
    <row r="27" spans="1:23" s="5" customFormat="1" ht="22.5" customHeight="1">
      <c r="A27" s="140" t="s">
        <v>113</v>
      </c>
      <c r="B27" s="21" t="s">
        <v>85</v>
      </c>
      <c r="C27" s="130" t="s">
        <v>85</v>
      </c>
      <c r="D27" s="140" t="s">
        <v>84</v>
      </c>
      <c r="E27" s="21" t="s">
        <v>84</v>
      </c>
      <c r="F27" s="21" t="s">
        <v>84</v>
      </c>
      <c r="G27" s="21" t="s">
        <v>84</v>
      </c>
      <c r="H27" s="21" t="s">
        <v>84</v>
      </c>
      <c r="I27" s="21" t="s">
        <v>84</v>
      </c>
      <c r="J27" s="21" t="s">
        <v>84</v>
      </c>
      <c r="K27" s="21" t="s">
        <v>84</v>
      </c>
      <c r="L27" s="21" t="s">
        <v>84</v>
      </c>
      <c r="M27" s="157">
        <f>'109-1'!E30/'109-1'!B30*100</f>
        <v>100</v>
      </c>
      <c r="N27" s="30">
        <f>'109-1'!F30/'109-1'!C30*100</f>
        <v>100</v>
      </c>
      <c r="O27" s="152">
        <f>'109-1'!G30/'109-1'!D30*100</f>
        <v>100</v>
      </c>
      <c r="P27" s="146">
        <v>0</v>
      </c>
      <c r="Q27" s="65">
        <v>0</v>
      </c>
      <c r="R27" s="68">
        <v>0</v>
      </c>
      <c r="S27" s="28"/>
      <c r="T27" s="35">
        <f t="shared" si="2"/>
        <v>4</v>
      </c>
      <c r="U27" s="13">
        <v>3</v>
      </c>
      <c r="V27" s="22">
        <v>1</v>
      </c>
      <c r="W27" s="97" t="s">
        <v>151</v>
      </c>
    </row>
    <row r="28" spans="1:23" s="5" customFormat="1" ht="22.5" customHeight="1">
      <c r="A28" s="140">
        <f t="shared" si="1"/>
        <v>4</v>
      </c>
      <c r="B28" s="21">
        <v>4</v>
      </c>
      <c r="C28" s="130" t="s">
        <v>85</v>
      </c>
      <c r="D28" s="140" t="s">
        <v>84</v>
      </c>
      <c r="E28" s="21" t="s">
        <v>84</v>
      </c>
      <c r="F28" s="21" t="s">
        <v>84</v>
      </c>
      <c r="G28" s="21" t="s">
        <v>84</v>
      </c>
      <c r="H28" s="21" t="s">
        <v>84</v>
      </c>
      <c r="I28" s="21" t="s">
        <v>84</v>
      </c>
      <c r="J28" s="21" t="s">
        <v>84</v>
      </c>
      <c r="K28" s="21" t="s">
        <v>84</v>
      </c>
      <c r="L28" s="21" t="s">
        <v>84</v>
      </c>
      <c r="M28" s="157">
        <f>'109-1'!E31/'109-1'!B31*100</f>
        <v>98.99665551839465</v>
      </c>
      <c r="N28" s="30">
        <f>'109-1'!F31/'109-1'!C31*100</f>
        <v>98.63945578231292</v>
      </c>
      <c r="O28" s="152">
        <f>'109-1'!G31/'109-1'!D31*100</f>
        <v>99.3421052631579</v>
      </c>
      <c r="P28" s="146">
        <v>0</v>
      </c>
      <c r="Q28" s="65">
        <v>0</v>
      </c>
      <c r="R28" s="68">
        <v>0</v>
      </c>
      <c r="S28" s="28"/>
      <c r="T28" s="35">
        <f t="shared" si="2"/>
        <v>294</v>
      </c>
      <c r="U28" s="13">
        <v>145</v>
      </c>
      <c r="V28" s="22">
        <v>149</v>
      </c>
      <c r="W28" s="97" t="s">
        <v>152</v>
      </c>
    </row>
    <row r="29" spans="1:23" s="5" customFormat="1" ht="22.5" customHeight="1">
      <c r="A29" s="140">
        <f t="shared" si="1"/>
        <v>1</v>
      </c>
      <c r="B29" s="21" t="s">
        <v>85</v>
      </c>
      <c r="C29" s="130">
        <v>1</v>
      </c>
      <c r="D29" s="140" t="s">
        <v>84</v>
      </c>
      <c r="E29" s="21" t="s">
        <v>84</v>
      </c>
      <c r="F29" s="21" t="s">
        <v>84</v>
      </c>
      <c r="G29" s="21" t="s">
        <v>84</v>
      </c>
      <c r="H29" s="21" t="s">
        <v>84</v>
      </c>
      <c r="I29" s="21" t="s">
        <v>84</v>
      </c>
      <c r="J29" s="21" t="s">
        <v>84</v>
      </c>
      <c r="K29" s="21" t="s">
        <v>84</v>
      </c>
      <c r="L29" s="21" t="s">
        <v>84</v>
      </c>
      <c r="M29" s="157">
        <f>'109-1'!E32/'109-1'!B32*100</f>
        <v>97.53424657534246</v>
      </c>
      <c r="N29" s="30">
        <f>'109-1'!F32/'109-1'!C32*100</f>
        <v>94.88636363636364</v>
      </c>
      <c r="O29" s="152">
        <f>'109-1'!G32/'109-1'!D32*100</f>
        <v>100</v>
      </c>
      <c r="P29" s="146">
        <v>2.2</v>
      </c>
      <c r="Q29" s="65">
        <v>4.5</v>
      </c>
      <c r="R29" s="68">
        <v>1.6</v>
      </c>
      <c r="S29" s="28"/>
      <c r="T29" s="35">
        <f t="shared" si="2"/>
        <v>353</v>
      </c>
      <c r="U29" s="13">
        <v>167</v>
      </c>
      <c r="V29" s="22">
        <v>186</v>
      </c>
      <c r="W29" s="97" t="s">
        <v>153</v>
      </c>
    </row>
    <row r="30" spans="1:23" s="5" customFormat="1" ht="22.5" customHeight="1">
      <c r="A30" s="140">
        <f t="shared" si="1"/>
        <v>1</v>
      </c>
      <c r="B30" s="21" t="s">
        <v>85</v>
      </c>
      <c r="C30" s="130">
        <v>1</v>
      </c>
      <c r="D30" s="140" t="s">
        <v>84</v>
      </c>
      <c r="E30" s="21" t="s">
        <v>84</v>
      </c>
      <c r="F30" s="21" t="s">
        <v>84</v>
      </c>
      <c r="G30" s="21" t="s">
        <v>84</v>
      </c>
      <c r="H30" s="21" t="s">
        <v>84</v>
      </c>
      <c r="I30" s="21" t="s">
        <v>84</v>
      </c>
      <c r="J30" s="21" t="s">
        <v>84</v>
      </c>
      <c r="K30" s="21" t="s">
        <v>84</v>
      </c>
      <c r="L30" s="21" t="s">
        <v>84</v>
      </c>
      <c r="M30" s="157">
        <f>'109-1'!E33/'109-1'!B33*100</f>
        <v>98.03149606299213</v>
      </c>
      <c r="N30" s="30">
        <f>'109-1'!F33/'109-1'!C33*100</f>
        <v>97.70992366412213</v>
      </c>
      <c r="O30" s="152">
        <f>'109-1'!G33/'109-1'!D33*100</f>
        <v>98.3739837398374</v>
      </c>
      <c r="P30" s="147">
        <v>1.6</v>
      </c>
      <c r="Q30" s="71">
        <v>1.5</v>
      </c>
      <c r="R30" s="69">
        <v>0</v>
      </c>
      <c r="S30" s="28"/>
      <c r="T30" s="35">
        <f t="shared" si="2"/>
        <v>246</v>
      </c>
      <c r="U30" s="13">
        <v>127</v>
      </c>
      <c r="V30" s="22">
        <v>119</v>
      </c>
      <c r="W30" s="97" t="s">
        <v>154</v>
      </c>
    </row>
    <row r="31" spans="1:23" s="5" customFormat="1" ht="22.5" customHeight="1">
      <c r="A31" s="140">
        <f t="shared" si="1"/>
        <v>1</v>
      </c>
      <c r="B31" s="21" t="s">
        <v>85</v>
      </c>
      <c r="C31" s="130">
        <v>1</v>
      </c>
      <c r="D31" s="140" t="s">
        <v>84</v>
      </c>
      <c r="E31" s="21" t="s">
        <v>84</v>
      </c>
      <c r="F31" s="21" t="s">
        <v>84</v>
      </c>
      <c r="G31" s="21" t="s">
        <v>84</v>
      </c>
      <c r="H31" s="21" t="s">
        <v>84</v>
      </c>
      <c r="I31" s="21" t="s">
        <v>84</v>
      </c>
      <c r="J31" s="21" t="s">
        <v>84</v>
      </c>
      <c r="K31" s="21" t="s">
        <v>84</v>
      </c>
      <c r="L31" s="21" t="s">
        <v>84</v>
      </c>
      <c r="M31" s="157">
        <f>'109-1'!E34/'109-1'!B34*100</f>
        <v>99.27536231884058</v>
      </c>
      <c r="N31" s="30">
        <f>'109-1'!F34/'109-1'!C34*100</f>
        <v>100</v>
      </c>
      <c r="O31" s="152">
        <f>'109-1'!G34/'109-1'!D34*100</f>
        <v>98.57142857142858</v>
      </c>
      <c r="P31" s="147">
        <v>0</v>
      </c>
      <c r="Q31" s="71">
        <v>0</v>
      </c>
      <c r="R31" s="69">
        <v>0</v>
      </c>
      <c r="S31" s="28"/>
      <c r="T31" s="35">
        <f t="shared" si="2"/>
        <v>136</v>
      </c>
      <c r="U31" s="13">
        <v>68</v>
      </c>
      <c r="V31" s="22">
        <v>68</v>
      </c>
      <c r="W31" s="97" t="s">
        <v>155</v>
      </c>
    </row>
    <row r="32" spans="1:23" s="5" customFormat="1" ht="22.5" customHeight="1">
      <c r="A32" s="140" t="s">
        <v>113</v>
      </c>
      <c r="B32" s="21" t="s">
        <v>85</v>
      </c>
      <c r="C32" s="130" t="s">
        <v>85</v>
      </c>
      <c r="D32" s="140" t="s">
        <v>10</v>
      </c>
      <c r="E32" s="21" t="s">
        <v>10</v>
      </c>
      <c r="F32" s="21" t="s">
        <v>10</v>
      </c>
      <c r="G32" s="21" t="s">
        <v>10</v>
      </c>
      <c r="H32" s="21" t="s">
        <v>10</v>
      </c>
      <c r="I32" s="21" t="s">
        <v>10</v>
      </c>
      <c r="J32" s="21" t="s">
        <v>10</v>
      </c>
      <c r="K32" s="21" t="s">
        <v>10</v>
      </c>
      <c r="L32" s="21" t="s">
        <v>10</v>
      </c>
      <c r="M32" s="157">
        <f>'109-1'!E35/'109-1'!B35*100</f>
        <v>98.74213836477988</v>
      </c>
      <c r="N32" s="30">
        <f>'109-1'!F35/'109-1'!C35*100</f>
        <v>98.83720930232558</v>
      </c>
      <c r="O32" s="152">
        <f>'109-1'!G35/'109-1'!D35*100</f>
        <v>98.63013698630137</v>
      </c>
      <c r="P32" s="146">
        <v>0</v>
      </c>
      <c r="Q32" s="65">
        <v>0</v>
      </c>
      <c r="R32" s="68">
        <v>0</v>
      </c>
      <c r="S32" s="28"/>
      <c r="T32" s="35">
        <f t="shared" si="2"/>
        <v>157</v>
      </c>
      <c r="U32" s="13">
        <v>85</v>
      </c>
      <c r="V32" s="22">
        <v>72</v>
      </c>
      <c r="W32" s="97" t="s">
        <v>156</v>
      </c>
    </row>
    <row r="33" spans="1:23" s="5" customFormat="1" ht="22.5" customHeight="1">
      <c r="A33" s="140" t="s">
        <v>113</v>
      </c>
      <c r="B33" s="21" t="s">
        <v>85</v>
      </c>
      <c r="C33" s="130" t="s">
        <v>85</v>
      </c>
      <c r="D33" s="140" t="s">
        <v>10</v>
      </c>
      <c r="E33" s="21" t="s">
        <v>10</v>
      </c>
      <c r="F33" s="21" t="s">
        <v>10</v>
      </c>
      <c r="G33" s="21" t="s">
        <v>10</v>
      </c>
      <c r="H33" s="21" t="s">
        <v>10</v>
      </c>
      <c r="I33" s="21" t="s">
        <v>10</v>
      </c>
      <c r="J33" s="21" t="s">
        <v>10</v>
      </c>
      <c r="K33" s="21" t="s">
        <v>10</v>
      </c>
      <c r="L33" s="21" t="s">
        <v>10</v>
      </c>
      <c r="M33" s="157">
        <f>'109-1'!E36/'109-1'!B36*100</f>
        <v>100</v>
      </c>
      <c r="N33" s="30">
        <f>'109-1'!F36/'109-1'!C36*100</f>
        <v>100</v>
      </c>
      <c r="O33" s="152">
        <f>'109-1'!G36/'109-1'!D36*100</f>
        <v>100</v>
      </c>
      <c r="P33" s="147">
        <v>0</v>
      </c>
      <c r="Q33" s="71">
        <v>0</v>
      </c>
      <c r="R33" s="69">
        <v>0</v>
      </c>
      <c r="S33" s="28"/>
      <c r="T33" s="35">
        <f t="shared" si="2"/>
        <v>46</v>
      </c>
      <c r="U33" s="13">
        <v>21</v>
      </c>
      <c r="V33" s="22">
        <v>25</v>
      </c>
      <c r="W33" s="97" t="s">
        <v>157</v>
      </c>
    </row>
    <row r="34" spans="1:23" s="5" customFormat="1" ht="22.5" customHeight="1">
      <c r="A34" s="140" t="s">
        <v>113</v>
      </c>
      <c r="B34" s="21" t="s">
        <v>85</v>
      </c>
      <c r="C34" s="130" t="s">
        <v>85</v>
      </c>
      <c r="D34" s="140" t="s">
        <v>10</v>
      </c>
      <c r="E34" s="21" t="s">
        <v>10</v>
      </c>
      <c r="F34" s="21" t="s">
        <v>10</v>
      </c>
      <c r="G34" s="21" t="s">
        <v>10</v>
      </c>
      <c r="H34" s="21" t="s">
        <v>10</v>
      </c>
      <c r="I34" s="21" t="s">
        <v>10</v>
      </c>
      <c r="J34" s="21" t="s">
        <v>10</v>
      </c>
      <c r="K34" s="21" t="s">
        <v>10</v>
      </c>
      <c r="L34" s="21" t="s">
        <v>10</v>
      </c>
      <c r="M34" s="157">
        <f>'109-1'!E37/'109-1'!B37*100</f>
        <v>100</v>
      </c>
      <c r="N34" s="30">
        <f>'109-1'!F37/'109-1'!C37*100</f>
        <v>100</v>
      </c>
      <c r="O34" s="152">
        <f>'109-1'!G37/'109-1'!D37*100</f>
        <v>100</v>
      </c>
      <c r="P34" s="146">
        <v>0</v>
      </c>
      <c r="Q34" s="65">
        <v>0</v>
      </c>
      <c r="R34" s="68">
        <v>0</v>
      </c>
      <c r="S34" s="28"/>
      <c r="T34" s="35">
        <f t="shared" si="2"/>
        <v>151</v>
      </c>
      <c r="U34" s="13">
        <v>75</v>
      </c>
      <c r="V34" s="22">
        <v>76</v>
      </c>
      <c r="W34" s="97" t="s">
        <v>45</v>
      </c>
    </row>
    <row r="35" spans="1:23" s="5" customFormat="1" ht="22.5" customHeight="1">
      <c r="A35" s="140" t="s">
        <v>113</v>
      </c>
      <c r="B35" s="21" t="s">
        <v>85</v>
      </c>
      <c r="C35" s="130" t="s">
        <v>85</v>
      </c>
      <c r="D35" s="140" t="s">
        <v>10</v>
      </c>
      <c r="E35" s="21" t="s">
        <v>10</v>
      </c>
      <c r="F35" s="21" t="s">
        <v>10</v>
      </c>
      <c r="G35" s="21" t="s">
        <v>10</v>
      </c>
      <c r="H35" s="21" t="s">
        <v>10</v>
      </c>
      <c r="I35" s="21" t="s">
        <v>10</v>
      </c>
      <c r="J35" s="21" t="s">
        <v>10</v>
      </c>
      <c r="K35" s="21" t="s">
        <v>10</v>
      </c>
      <c r="L35" s="21" t="s">
        <v>10</v>
      </c>
      <c r="M35" s="157">
        <f>'109-1'!E38/'109-1'!B38*100</f>
        <v>99.2831541218638</v>
      </c>
      <c r="N35" s="30">
        <f>'109-1'!F38/'109-1'!C38*100</f>
        <v>99.3421052631579</v>
      </c>
      <c r="O35" s="152">
        <f>'109-1'!G38/'109-1'!D38*100</f>
        <v>99.21259842519686</v>
      </c>
      <c r="P35" s="146">
        <v>0</v>
      </c>
      <c r="Q35" s="65">
        <v>0</v>
      </c>
      <c r="R35" s="68">
        <v>0</v>
      </c>
      <c r="S35" s="28"/>
      <c r="T35" s="35">
        <f t="shared" si="2"/>
        <v>274</v>
      </c>
      <c r="U35" s="13">
        <v>148</v>
      </c>
      <c r="V35" s="22">
        <v>126</v>
      </c>
      <c r="W35" s="97" t="s">
        <v>46</v>
      </c>
    </row>
    <row r="36" spans="1:23" s="5" customFormat="1" ht="22.5" customHeight="1">
      <c r="A36" s="140" t="s">
        <v>113</v>
      </c>
      <c r="B36" s="21" t="s">
        <v>85</v>
      </c>
      <c r="C36" s="130" t="s">
        <v>85</v>
      </c>
      <c r="D36" s="140" t="s">
        <v>10</v>
      </c>
      <c r="E36" s="21" t="s">
        <v>10</v>
      </c>
      <c r="F36" s="21" t="s">
        <v>10</v>
      </c>
      <c r="G36" s="21" t="s">
        <v>10</v>
      </c>
      <c r="H36" s="21" t="s">
        <v>10</v>
      </c>
      <c r="I36" s="21" t="s">
        <v>10</v>
      </c>
      <c r="J36" s="21" t="s">
        <v>10</v>
      </c>
      <c r="K36" s="21" t="s">
        <v>10</v>
      </c>
      <c r="L36" s="21" t="s">
        <v>10</v>
      </c>
      <c r="M36" s="157">
        <f>'109-1'!E39/'109-1'!B39*100</f>
        <v>100</v>
      </c>
      <c r="N36" s="30">
        <f>'109-1'!F39/'109-1'!C39*100</f>
        <v>100</v>
      </c>
      <c r="O36" s="152">
        <f>'109-1'!G39/'109-1'!D39*100</f>
        <v>100</v>
      </c>
      <c r="P36" s="146">
        <v>0</v>
      </c>
      <c r="Q36" s="65">
        <v>0</v>
      </c>
      <c r="R36" s="68">
        <v>0</v>
      </c>
      <c r="S36" s="28"/>
      <c r="T36" s="35">
        <f t="shared" si="2"/>
        <v>12</v>
      </c>
      <c r="U36" s="13">
        <v>3</v>
      </c>
      <c r="V36" s="22">
        <v>9</v>
      </c>
      <c r="W36" s="97" t="s">
        <v>47</v>
      </c>
    </row>
    <row r="37" spans="1:23" s="5" customFormat="1" ht="22.5" customHeight="1">
      <c r="A37" s="140" t="s">
        <v>113</v>
      </c>
      <c r="B37" s="21" t="s">
        <v>85</v>
      </c>
      <c r="C37" s="130" t="s">
        <v>85</v>
      </c>
      <c r="D37" s="140" t="s">
        <v>10</v>
      </c>
      <c r="E37" s="21" t="s">
        <v>10</v>
      </c>
      <c r="F37" s="21" t="s">
        <v>10</v>
      </c>
      <c r="G37" s="21" t="s">
        <v>10</v>
      </c>
      <c r="H37" s="21" t="s">
        <v>10</v>
      </c>
      <c r="I37" s="21" t="s">
        <v>10</v>
      </c>
      <c r="J37" s="21" t="s">
        <v>10</v>
      </c>
      <c r="K37" s="21" t="s">
        <v>10</v>
      </c>
      <c r="L37" s="21" t="s">
        <v>10</v>
      </c>
      <c r="M37" s="157">
        <f>'109-1'!E40/'109-1'!B40*100</f>
        <v>97.52066115702479</v>
      </c>
      <c r="N37" s="30">
        <f>'109-1'!F40/'109-1'!C40*100</f>
        <v>95.83333333333334</v>
      </c>
      <c r="O37" s="152">
        <f>'109-1'!G40/'109-1'!D40*100</f>
        <v>100</v>
      </c>
      <c r="P37" s="146">
        <v>1.7</v>
      </c>
      <c r="Q37" s="65">
        <v>2.8</v>
      </c>
      <c r="R37" s="68">
        <v>0</v>
      </c>
      <c r="S37" s="28"/>
      <c r="T37" s="35">
        <f t="shared" si="2"/>
        <v>116</v>
      </c>
      <c r="U37" s="13">
        <v>67</v>
      </c>
      <c r="V37" s="22">
        <v>49</v>
      </c>
      <c r="W37" s="97" t="s">
        <v>48</v>
      </c>
    </row>
    <row r="38" spans="1:23" s="5" customFormat="1" ht="22.5" customHeight="1">
      <c r="A38" s="140" t="s">
        <v>113</v>
      </c>
      <c r="B38" s="21" t="s">
        <v>85</v>
      </c>
      <c r="C38" s="130" t="s">
        <v>85</v>
      </c>
      <c r="D38" s="140" t="s">
        <v>10</v>
      </c>
      <c r="E38" s="21" t="s">
        <v>10</v>
      </c>
      <c r="F38" s="21" t="s">
        <v>10</v>
      </c>
      <c r="G38" s="21" t="s">
        <v>10</v>
      </c>
      <c r="H38" s="21" t="s">
        <v>10</v>
      </c>
      <c r="I38" s="21" t="s">
        <v>10</v>
      </c>
      <c r="J38" s="21" t="s">
        <v>10</v>
      </c>
      <c r="K38" s="21" t="s">
        <v>10</v>
      </c>
      <c r="L38" s="21" t="s">
        <v>10</v>
      </c>
      <c r="M38" s="157">
        <f>'109-1'!E41/'109-1'!B41*100</f>
        <v>97.03703703703704</v>
      </c>
      <c r="N38" s="30">
        <f>'109-1'!F41/'109-1'!C41*100</f>
        <v>95.8904109589041</v>
      </c>
      <c r="O38" s="152">
        <f>'109-1'!G41/'109-1'!D41*100</f>
        <v>98.38709677419355</v>
      </c>
      <c r="P38" s="146">
        <v>2.2</v>
      </c>
      <c r="Q38" s="65">
        <v>2.7</v>
      </c>
      <c r="R38" s="68">
        <v>1.6</v>
      </c>
      <c r="S38" s="28"/>
      <c r="T38" s="35">
        <f t="shared" si="2"/>
        <v>131</v>
      </c>
      <c r="U38" s="13">
        <v>70</v>
      </c>
      <c r="V38" s="22">
        <v>61</v>
      </c>
      <c r="W38" s="97" t="s">
        <v>49</v>
      </c>
    </row>
    <row r="39" spans="1:23" s="5" customFormat="1" ht="22.5" customHeight="1">
      <c r="A39" s="140" t="s">
        <v>113</v>
      </c>
      <c r="B39" s="21" t="s">
        <v>85</v>
      </c>
      <c r="C39" s="130" t="s">
        <v>85</v>
      </c>
      <c r="D39" s="140" t="s">
        <v>10</v>
      </c>
      <c r="E39" s="21" t="s">
        <v>10</v>
      </c>
      <c r="F39" s="21" t="s">
        <v>10</v>
      </c>
      <c r="G39" s="21" t="s">
        <v>10</v>
      </c>
      <c r="H39" s="21" t="s">
        <v>10</v>
      </c>
      <c r="I39" s="21" t="s">
        <v>10</v>
      </c>
      <c r="J39" s="21" t="s">
        <v>10</v>
      </c>
      <c r="K39" s="21" t="s">
        <v>10</v>
      </c>
      <c r="L39" s="21" t="s">
        <v>10</v>
      </c>
      <c r="M39" s="157">
        <f>'109-1'!E42/'109-1'!B42*100</f>
        <v>100</v>
      </c>
      <c r="N39" s="30">
        <f>'109-1'!F42/'109-1'!C42*100</f>
        <v>100</v>
      </c>
      <c r="O39" s="152">
        <f>'109-1'!G42/'109-1'!D42*100</f>
        <v>100</v>
      </c>
      <c r="P39" s="146">
        <v>0</v>
      </c>
      <c r="Q39" s="65">
        <v>0</v>
      </c>
      <c r="R39" s="68">
        <v>0</v>
      </c>
      <c r="S39" s="28"/>
      <c r="T39" s="35">
        <f t="shared" si="2"/>
        <v>33</v>
      </c>
      <c r="U39" s="13">
        <v>21</v>
      </c>
      <c r="V39" s="22">
        <v>12</v>
      </c>
      <c r="W39" s="97" t="s">
        <v>50</v>
      </c>
    </row>
    <row r="40" spans="1:23" s="5" customFormat="1" ht="22.5" customHeight="1">
      <c r="A40" s="140">
        <f t="shared" si="1"/>
        <v>14</v>
      </c>
      <c r="B40" s="21">
        <v>8</v>
      </c>
      <c r="C40" s="130">
        <v>6</v>
      </c>
      <c r="D40" s="140" t="s">
        <v>10</v>
      </c>
      <c r="E40" s="21" t="s">
        <v>10</v>
      </c>
      <c r="F40" s="21" t="s">
        <v>10</v>
      </c>
      <c r="G40" s="21" t="s">
        <v>10</v>
      </c>
      <c r="H40" s="21" t="s">
        <v>10</v>
      </c>
      <c r="I40" s="21" t="s">
        <v>10</v>
      </c>
      <c r="J40" s="21" t="s">
        <v>10</v>
      </c>
      <c r="K40" s="21" t="s">
        <v>10</v>
      </c>
      <c r="L40" s="21" t="s">
        <v>10</v>
      </c>
      <c r="M40" s="157">
        <f>'109-1'!E43/'109-1'!B43*100</f>
        <v>97.1830985915493</v>
      </c>
      <c r="N40" s="30">
        <f>'109-1'!F43/'109-1'!C43*100</f>
        <v>97.2972972972973</v>
      </c>
      <c r="O40" s="152">
        <f>'109-1'!G43/'109-1'!D43*100</f>
        <v>97.05882352941177</v>
      </c>
      <c r="P40" s="146">
        <v>1.4</v>
      </c>
      <c r="Q40" s="65">
        <v>1.4</v>
      </c>
      <c r="R40" s="68">
        <v>1.5</v>
      </c>
      <c r="S40" s="28"/>
      <c r="T40" s="35">
        <f t="shared" si="2"/>
        <v>137</v>
      </c>
      <c r="U40" s="13">
        <v>71</v>
      </c>
      <c r="V40" s="22">
        <v>66</v>
      </c>
      <c r="W40" s="97" t="s">
        <v>51</v>
      </c>
    </row>
    <row r="41" spans="1:23" s="5" customFormat="1" ht="22.5" customHeight="1">
      <c r="A41" s="140">
        <f t="shared" si="1"/>
        <v>6</v>
      </c>
      <c r="B41" s="21">
        <v>1</v>
      </c>
      <c r="C41" s="130">
        <v>5</v>
      </c>
      <c r="D41" s="140" t="s">
        <v>10</v>
      </c>
      <c r="E41" s="21" t="s">
        <v>10</v>
      </c>
      <c r="F41" s="21" t="s">
        <v>10</v>
      </c>
      <c r="G41" s="21" t="s">
        <v>10</v>
      </c>
      <c r="H41" s="21" t="s">
        <v>10</v>
      </c>
      <c r="I41" s="21" t="s">
        <v>10</v>
      </c>
      <c r="J41" s="21" t="s">
        <v>10</v>
      </c>
      <c r="K41" s="21" t="s">
        <v>10</v>
      </c>
      <c r="L41" s="21" t="s">
        <v>10</v>
      </c>
      <c r="M41" s="157">
        <f>'109-1'!E44/'109-1'!B44*100</f>
        <v>100</v>
      </c>
      <c r="N41" s="30">
        <f>'109-1'!F44/'109-1'!C44*100</f>
        <v>100</v>
      </c>
      <c r="O41" s="152">
        <f>'109-1'!G44/'109-1'!D44*100</f>
        <v>100</v>
      </c>
      <c r="P41" s="147">
        <v>0</v>
      </c>
      <c r="Q41" s="71">
        <v>0</v>
      </c>
      <c r="R41" s="69">
        <v>0</v>
      </c>
      <c r="S41" s="28"/>
      <c r="T41" s="35">
        <f t="shared" si="2"/>
        <v>75</v>
      </c>
      <c r="U41" s="13">
        <v>31</v>
      </c>
      <c r="V41" s="22">
        <v>44</v>
      </c>
      <c r="W41" s="98" t="s">
        <v>52</v>
      </c>
    </row>
    <row r="42" spans="1:23" s="5" customFormat="1" ht="22.5" customHeight="1" thickBot="1">
      <c r="A42" s="141">
        <f t="shared" si="1"/>
        <v>3</v>
      </c>
      <c r="B42" s="59">
        <v>2</v>
      </c>
      <c r="C42" s="131">
        <v>1</v>
      </c>
      <c r="D42" s="141" t="s">
        <v>10</v>
      </c>
      <c r="E42" s="59" t="s">
        <v>10</v>
      </c>
      <c r="F42" s="59" t="s">
        <v>10</v>
      </c>
      <c r="G42" s="59" t="s">
        <v>10</v>
      </c>
      <c r="H42" s="59" t="s">
        <v>10</v>
      </c>
      <c r="I42" s="59" t="s">
        <v>10</v>
      </c>
      <c r="J42" s="59" t="s">
        <v>10</v>
      </c>
      <c r="K42" s="59" t="s">
        <v>10</v>
      </c>
      <c r="L42" s="59" t="s">
        <v>10</v>
      </c>
      <c r="M42" s="156">
        <f>'109-1'!E45/'109-1'!B45*100</f>
        <v>98.28571428571429</v>
      </c>
      <c r="N42" s="31">
        <f>'109-1'!F45/'109-1'!C45*100</f>
        <v>96.34146341463415</v>
      </c>
      <c r="O42" s="150">
        <f>'109-1'!G45/'109-1'!D45*100</f>
        <v>100</v>
      </c>
      <c r="P42" s="148">
        <v>0.6</v>
      </c>
      <c r="Q42" s="67">
        <v>1.2</v>
      </c>
      <c r="R42" s="70">
        <v>0</v>
      </c>
      <c r="S42" s="28"/>
      <c r="T42" s="14">
        <f t="shared" si="2"/>
        <v>172</v>
      </c>
      <c r="U42" s="15">
        <v>79</v>
      </c>
      <c r="V42" s="60">
        <v>93</v>
      </c>
      <c r="W42" s="99" t="s">
        <v>53</v>
      </c>
    </row>
  </sheetData>
  <mergeCells count="11">
    <mergeCell ref="A5:C6"/>
    <mergeCell ref="M5:O7"/>
    <mergeCell ref="E7:F7"/>
    <mergeCell ref="G7:H7"/>
    <mergeCell ref="I7:J7"/>
    <mergeCell ref="K7:L7"/>
    <mergeCell ref="W5:W8"/>
    <mergeCell ref="T5:V7"/>
    <mergeCell ref="D5:L5"/>
    <mergeCell ref="D6:L6"/>
    <mergeCell ref="P5:R7"/>
  </mergeCells>
  <printOptions/>
  <pageMargins left="0.54" right="0.42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&amp;R&amp;11卒業後・中学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V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2.25390625" style="36" customWidth="1"/>
    <col min="2" max="2" width="7.125" style="36" customWidth="1"/>
    <col min="3" max="4" width="6.75390625" style="36" customWidth="1"/>
    <col min="5" max="9" width="6.625" style="36" customWidth="1"/>
    <col min="10" max="11" width="4.625" style="36" customWidth="1"/>
    <col min="12" max="15" width="4.125" style="36" customWidth="1"/>
    <col min="16" max="18" width="4.25390625" style="36" customWidth="1"/>
    <col min="19" max="21" width="4.00390625" style="36" customWidth="1"/>
    <col min="22" max="22" width="1.00390625" style="36" customWidth="1"/>
    <col min="23" max="16384" width="8.625" style="36" customWidth="1"/>
  </cols>
  <sheetData>
    <row r="1" ht="26.25" customHeight="1"/>
    <row r="2" ht="26.25" customHeight="1"/>
    <row r="3" spans="1:21" s="37" customFormat="1" ht="20.25" customHeight="1" thickBot="1">
      <c r="A3" s="80" t="s">
        <v>122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s="37" customFormat="1" ht="27.75" customHeight="1">
      <c r="A4" s="254" t="s">
        <v>158</v>
      </c>
      <c r="B4" s="261" t="s">
        <v>17</v>
      </c>
      <c r="C4" s="228"/>
      <c r="D4" s="229"/>
      <c r="E4" s="267" t="s">
        <v>16</v>
      </c>
      <c r="F4" s="228"/>
      <c r="G4" s="228"/>
      <c r="H4" s="268"/>
      <c r="I4" s="268"/>
      <c r="J4" s="268"/>
      <c r="K4" s="269"/>
      <c r="L4" s="257" t="s">
        <v>114</v>
      </c>
      <c r="M4" s="258"/>
      <c r="N4" s="257" t="s">
        <v>115</v>
      </c>
      <c r="O4" s="258"/>
      <c r="P4" s="227" t="s">
        <v>116</v>
      </c>
      <c r="Q4" s="228"/>
      <c r="R4" s="229"/>
      <c r="S4" s="227" t="s">
        <v>117</v>
      </c>
      <c r="T4" s="228"/>
      <c r="U4" s="228"/>
      <c r="V4" s="211"/>
    </row>
    <row r="5" spans="1:22" s="37" customFormat="1" ht="17.25" customHeight="1">
      <c r="A5" s="255"/>
      <c r="B5" s="262"/>
      <c r="C5" s="224"/>
      <c r="D5" s="260"/>
      <c r="E5" s="263" t="s">
        <v>13</v>
      </c>
      <c r="F5" s="264"/>
      <c r="G5" s="265"/>
      <c r="H5" s="266" t="s">
        <v>18</v>
      </c>
      <c r="I5" s="265"/>
      <c r="J5" s="266" t="s">
        <v>19</v>
      </c>
      <c r="K5" s="265"/>
      <c r="L5" s="259"/>
      <c r="M5" s="226"/>
      <c r="N5" s="259"/>
      <c r="O5" s="226"/>
      <c r="P5" s="225"/>
      <c r="Q5" s="224"/>
      <c r="R5" s="260"/>
      <c r="S5" s="225"/>
      <c r="T5" s="224"/>
      <c r="U5" s="224"/>
      <c r="V5" s="211"/>
    </row>
    <row r="6" spans="1:22" s="37" customFormat="1" ht="21.75" customHeight="1" thickBot="1">
      <c r="A6" s="256"/>
      <c r="B6" s="207" t="s">
        <v>13</v>
      </c>
      <c r="C6" s="168" t="s">
        <v>14</v>
      </c>
      <c r="D6" s="168" t="s">
        <v>15</v>
      </c>
      <c r="E6" s="169" t="s">
        <v>13</v>
      </c>
      <c r="F6" s="168" t="s">
        <v>14</v>
      </c>
      <c r="G6" s="168" t="s">
        <v>15</v>
      </c>
      <c r="H6" s="168" t="s">
        <v>14</v>
      </c>
      <c r="I6" s="168" t="s">
        <v>15</v>
      </c>
      <c r="J6" s="168" t="s">
        <v>14</v>
      </c>
      <c r="K6" s="168" t="s">
        <v>15</v>
      </c>
      <c r="L6" s="168" t="s">
        <v>14</v>
      </c>
      <c r="M6" s="168" t="s">
        <v>15</v>
      </c>
      <c r="N6" s="168" t="s">
        <v>14</v>
      </c>
      <c r="O6" s="168" t="s">
        <v>15</v>
      </c>
      <c r="P6" s="169" t="s">
        <v>13</v>
      </c>
      <c r="Q6" s="168" t="s">
        <v>14</v>
      </c>
      <c r="R6" s="168" t="s">
        <v>15</v>
      </c>
      <c r="S6" s="169" t="s">
        <v>13</v>
      </c>
      <c r="T6" s="168" t="s">
        <v>14</v>
      </c>
      <c r="U6" s="168" t="s">
        <v>15</v>
      </c>
      <c r="V6" s="211"/>
    </row>
    <row r="7" spans="1:22" s="37" customFormat="1" ht="22.5" customHeight="1">
      <c r="A7" s="216" t="s">
        <v>167</v>
      </c>
      <c r="B7" s="164">
        <v>9036</v>
      </c>
      <c r="C7" s="165">
        <v>4600</v>
      </c>
      <c r="D7" s="165">
        <v>4436</v>
      </c>
      <c r="E7" s="165">
        <v>8706</v>
      </c>
      <c r="F7" s="165">
        <v>4364</v>
      </c>
      <c r="G7" s="165">
        <v>4342</v>
      </c>
      <c r="H7" s="165">
        <v>4224</v>
      </c>
      <c r="I7" s="165">
        <v>4233</v>
      </c>
      <c r="J7" s="166">
        <v>140</v>
      </c>
      <c r="K7" s="166">
        <v>109</v>
      </c>
      <c r="L7" s="167" t="s">
        <v>4</v>
      </c>
      <c r="M7" s="167" t="s">
        <v>4</v>
      </c>
      <c r="N7" s="166">
        <v>42</v>
      </c>
      <c r="O7" s="166">
        <v>43</v>
      </c>
      <c r="P7" s="166">
        <v>197</v>
      </c>
      <c r="Q7" s="166">
        <v>167</v>
      </c>
      <c r="R7" s="166">
        <v>30</v>
      </c>
      <c r="S7" s="166">
        <v>48</v>
      </c>
      <c r="T7" s="166">
        <v>27</v>
      </c>
      <c r="U7" s="166">
        <v>21</v>
      </c>
      <c r="V7" s="211"/>
    </row>
    <row r="8" spans="1:22" s="37" customFormat="1" ht="22.5" customHeight="1">
      <c r="A8" s="217" t="s">
        <v>169</v>
      </c>
      <c r="B8" s="205">
        <f aca="true" t="shared" si="0" ref="B8:B14">SUM(C8:D8)</f>
        <v>8770</v>
      </c>
      <c r="C8" s="206">
        <f aca="true" t="shared" si="1" ref="C8:U8">SUM(C9:C11)</f>
        <v>4509</v>
      </c>
      <c r="D8" s="206">
        <f t="shared" si="1"/>
        <v>4261</v>
      </c>
      <c r="E8" s="206">
        <f t="shared" si="1"/>
        <v>8448</v>
      </c>
      <c r="F8" s="206">
        <f>SUM(F9:F11)</f>
        <v>4278</v>
      </c>
      <c r="G8" s="206">
        <f t="shared" si="1"/>
        <v>4170</v>
      </c>
      <c r="H8" s="206">
        <f t="shared" si="1"/>
        <v>4147</v>
      </c>
      <c r="I8" s="206">
        <f t="shared" si="1"/>
        <v>4063</v>
      </c>
      <c r="J8" s="206">
        <f t="shared" si="1"/>
        <v>131</v>
      </c>
      <c r="K8" s="206">
        <f t="shared" si="1"/>
        <v>107</v>
      </c>
      <c r="L8" s="206" t="s">
        <v>85</v>
      </c>
      <c r="M8" s="206" t="s">
        <v>85</v>
      </c>
      <c r="N8" s="206">
        <f t="shared" si="1"/>
        <v>47</v>
      </c>
      <c r="O8" s="206">
        <f t="shared" si="1"/>
        <v>29</v>
      </c>
      <c r="P8" s="206">
        <f>SUM(P9:P11)</f>
        <v>187</v>
      </c>
      <c r="Q8" s="206">
        <f t="shared" si="1"/>
        <v>149</v>
      </c>
      <c r="R8" s="206">
        <f t="shared" si="1"/>
        <v>38</v>
      </c>
      <c r="S8" s="206">
        <f t="shared" si="1"/>
        <v>59</v>
      </c>
      <c r="T8" s="206">
        <f t="shared" si="1"/>
        <v>35</v>
      </c>
      <c r="U8" s="206">
        <f t="shared" si="1"/>
        <v>24</v>
      </c>
      <c r="V8" s="211"/>
    </row>
    <row r="9" spans="1:22" s="37" customFormat="1" ht="22.5" customHeight="1">
      <c r="A9" s="84" t="s">
        <v>125</v>
      </c>
      <c r="B9" s="162">
        <f t="shared" si="0"/>
        <v>118</v>
      </c>
      <c r="C9" s="43">
        <f>SUM(F9,L9,N9,Q9,T9)</f>
        <v>56</v>
      </c>
      <c r="D9" s="43">
        <f>SUM(G9,M9,O9,R9,U9)</f>
        <v>62</v>
      </c>
      <c r="E9" s="43">
        <f>SUM(F9:G9)</f>
        <v>114</v>
      </c>
      <c r="F9" s="43">
        <f>SUM(H9,J9)</f>
        <v>52</v>
      </c>
      <c r="G9" s="43">
        <f>SUM(I9,K9)</f>
        <v>62</v>
      </c>
      <c r="H9" s="43">
        <v>52</v>
      </c>
      <c r="I9" s="43">
        <v>62</v>
      </c>
      <c r="J9" s="43" t="s">
        <v>12</v>
      </c>
      <c r="K9" s="43" t="s">
        <v>12</v>
      </c>
      <c r="L9" s="43" t="s">
        <v>12</v>
      </c>
      <c r="M9" s="43" t="s">
        <v>12</v>
      </c>
      <c r="N9" s="43" t="s">
        <v>12</v>
      </c>
      <c r="O9" s="43" t="s">
        <v>85</v>
      </c>
      <c r="P9" s="43">
        <f>SUM(Q9:R9)</f>
        <v>4</v>
      </c>
      <c r="Q9" s="43">
        <v>4</v>
      </c>
      <c r="R9" s="43" t="s">
        <v>12</v>
      </c>
      <c r="S9" s="43" t="s">
        <v>12</v>
      </c>
      <c r="T9" s="43" t="s">
        <v>12</v>
      </c>
      <c r="U9" s="43" t="s">
        <v>12</v>
      </c>
      <c r="V9" s="211"/>
    </row>
    <row r="10" spans="1:22" s="37" customFormat="1" ht="22.5" customHeight="1">
      <c r="A10" s="84" t="s">
        <v>126</v>
      </c>
      <c r="B10" s="41">
        <f t="shared" si="0"/>
        <v>8572</v>
      </c>
      <c r="C10" s="42">
        <f>SUM(C13:C40)</f>
        <v>4408</v>
      </c>
      <c r="D10" s="42">
        <f>SUM(D13:D40)</f>
        <v>4164</v>
      </c>
      <c r="E10" s="42">
        <f>SUM(F10:G10)</f>
        <v>8256</v>
      </c>
      <c r="F10" s="42">
        <f aca="true" t="shared" si="2" ref="F10:K10">SUM(F13:F40)</f>
        <v>4182</v>
      </c>
      <c r="G10" s="42">
        <f t="shared" si="2"/>
        <v>4074</v>
      </c>
      <c r="H10" s="42">
        <f t="shared" si="2"/>
        <v>4053</v>
      </c>
      <c r="I10" s="42">
        <f t="shared" si="2"/>
        <v>3967</v>
      </c>
      <c r="J10" s="43">
        <f t="shared" si="2"/>
        <v>129</v>
      </c>
      <c r="K10" s="43">
        <f t="shared" si="2"/>
        <v>107</v>
      </c>
      <c r="L10" s="43" t="s">
        <v>12</v>
      </c>
      <c r="M10" s="43" t="s">
        <v>12</v>
      </c>
      <c r="N10" s="43">
        <f aca="true" t="shared" si="3" ref="N10:U10">SUM(N13:N40)</f>
        <v>46</v>
      </c>
      <c r="O10" s="43">
        <f t="shared" si="3"/>
        <v>28</v>
      </c>
      <c r="P10" s="43">
        <f t="shared" si="3"/>
        <v>183</v>
      </c>
      <c r="Q10" s="43">
        <f t="shared" si="3"/>
        <v>145</v>
      </c>
      <c r="R10" s="43">
        <f t="shared" si="3"/>
        <v>38</v>
      </c>
      <c r="S10" s="43">
        <f t="shared" si="3"/>
        <v>59</v>
      </c>
      <c r="T10" s="43">
        <f t="shared" si="3"/>
        <v>35</v>
      </c>
      <c r="U10" s="43">
        <f t="shared" si="3"/>
        <v>24</v>
      </c>
      <c r="V10" s="211"/>
    </row>
    <row r="11" spans="1:22" s="37" customFormat="1" ht="22.5" customHeight="1" thickBot="1">
      <c r="A11" s="84" t="s">
        <v>127</v>
      </c>
      <c r="B11" s="39">
        <f t="shared" si="0"/>
        <v>80</v>
      </c>
      <c r="C11" s="40">
        <f aca="true" t="shared" si="4" ref="C11:D14">SUM(F11,L11,N11,Q11,T11)</f>
        <v>45</v>
      </c>
      <c r="D11" s="40">
        <f t="shared" si="4"/>
        <v>35</v>
      </c>
      <c r="E11" s="40">
        <f>SUM(F11:G11)</f>
        <v>78</v>
      </c>
      <c r="F11" s="40">
        <f aca="true" t="shared" si="5" ref="F11:G14">SUM(H11,J11)</f>
        <v>44</v>
      </c>
      <c r="G11" s="40">
        <f t="shared" si="5"/>
        <v>34</v>
      </c>
      <c r="H11" s="40">
        <v>42</v>
      </c>
      <c r="I11" s="40">
        <v>34</v>
      </c>
      <c r="J11" s="40">
        <v>2</v>
      </c>
      <c r="K11" s="40" t="s">
        <v>85</v>
      </c>
      <c r="L11" s="40" t="s">
        <v>12</v>
      </c>
      <c r="M11" s="40" t="s">
        <v>12</v>
      </c>
      <c r="N11" s="40">
        <v>1</v>
      </c>
      <c r="O11" s="40">
        <v>1</v>
      </c>
      <c r="P11" s="40" t="s">
        <v>12</v>
      </c>
      <c r="Q11" s="40" t="s">
        <v>12</v>
      </c>
      <c r="R11" s="40" t="s">
        <v>12</v>
      </c>
      <c r="S11" s="40" t="s">
        <v>12</v>
      </c>
      <c r="T11" s="40" t="s">
        <v>12</v>
      </c>
      <c r="U11" s="40" t="s">
        <v>12</v>
      </c>
      <c r="V11" s="211"/>
    </row>
    <row r="12" spans="1:22" s="37" customFormat="1" ht="15" customHeight="1">
      <c r="A12" s="85" t="s">
        <v>128</v>
      </c>
      <c r="B12" s="16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11"/>
    </row>
    <row r="13" spans="1:22" s="37" customFormat="1" ht="22.5" customHeight="1">
      <c r="A13" s="86" t="s">
        <v>129</v>
      </c>
      <c r="B13" s="41">
        <f t="shared" si="0"/>
        <v>2341</v>
      </c>
      <c r="C13" s="42">
        <f t="shared" si="4"/>
        <v>1216</v>
      </c>
      <c r="D13" s="42">
        <f t="shared" si="4"/>
        <v>1125</v>
      </c>
      <c r="E13" s="42">
        <f>SUM(F13:G13)</f>
        <v>2247</v>
      </c>
      <c r="F13" s="42">
        <f>SUM(H13,J13)</f>
        <v>1150</v>
      </c>
      <c r="G13" s="42">
        <f>SUM(I13,K13)</f>
        <v>1097</v>
      </c>
      <c r="H13" s="42">
        <v>1115</v>
      </c>
      <c r="I13" s="42">
        <v>1071</v>
      </c>
      <c r="J13" s="43">
        <v>35</v>
      </c>
      <c r="K13" s="43">
        <v>26</v>
      </c>
      <c r="L13" s="43" t="s">
        <v>12</v>
      </c>
      <c r="M13" s="43" t="s">
        <v>12</v>
      </c>
      <c r="N13" s="43">
        <v>20</v>
      </c>
      <c r="O13" s="43">
        <v>12</v>
      </c>
      <c r="P13" s="43">
        <f>SUM(Q13:R13)</f>
        <v>51</v>
      </c>
      <c r="Q13" s="43">
        <v>42</v>
      </c>
      <c r="R13" s="43">
        <v>9</v>
      </c>
      <c r="S13" s="43">
        <f>SUM(T13:U13)</f>
        <v>11</v>
      </c>
      <c r="T13" s="43">
        <v>4</v>
      </c>
      <c r="U13" s="43">
        <v>7</v>
      </c>
      <c r="V13" s="211"/>
    </row>
    <row r="14" spans="1:22" s="37" customFormat="1" ht="22.5" customHeight="1">
      <c r="A14" s="87" t="s">
        <v>130</v>
      </c>
      <c r="B14" s="44">
        <f t="shared" si="0"/>
        <v>741</v>
      </c>
      <c r="C14" s="45">
        <f t="shared" si="4"/>
        <v>387</v>
      </c>
      <c r="D14" s="45">
        <f t="shared" si="4"/>
        <v>354</v>
      </c>
      <c r="E14" s="46">
        <f>SUM(F14:G14)</f>
        <v>720</v>
      </c>
      <c r="F14" s="45">
        <f t="shared" si="5"/>
        <v>367</v>
      </c>
      <c r="G14" s="45">
        <f t="shared" si="5"/>
        <v>353</v>
      </c>
      <c r="H14" s="45">
        <v>357</v>
      </c>
      <c r="I14" s="45">
        <v>341</v>
      </c>
      <c r="J14" s="45">
        <v>10</v>
      </c>
      <c r="K14" s="45">
        <v>12</v>
      </c>
      <c r="L14" s="45" t="s">
        <v>12</v>
      </c>
      <c r="M14" s="45" t="s">
        <v>12</v>
      </c>
      <c r="N14" s="45">
        <v>6</v>
      </c>
      <c r="O14" s="45">
        <v>1</v>
      </c>
      <c r="P14" s="45">
        <f aca="true" t="shared" si="6" ref="P14:P19">SUM(Q14:R14)</f>
        <v>13</v>
      </c>
      <c r="Q14" s="45">
        <v>13</v>
      </c>
      <c r="R14" s="45" t="s">
        <v>85</v>
      </c>
      <c r="S14" s="45">
        <f aca="true" t="shared" si="7" ref="S14:S19">SUM(T14:U14)</f>
        <v>1</v>
      </c>
      <c r="T14" s="45">
        <v>1</v>
      </c>
      <c r="U14" s="45" t="s">
        <v>85</v>
      </c>
      <c r="V14" s="211"/>
    </row>
    <row r="15" spans="1:22" s="37" customFormat="1" ht="22.5" customHeight="1">
      <c r="A15" s="87" t="s">
        <v>131</v>
      </c>
      <c r="B15" s="44">
        <f aca="true" t="shared" si="8" ref="B15:B40">SUM(C15:D15)</f>
        <v>758</v>
      </c>
      <c r="C15" s="45">
        <f aca="true" t="shared" si="9" ref="C15:C40">SUM(F15,L15,N15,Q15,T15)</f>
        <v>383</v>
      </c>
      <c r="D15" s="45">
        <f aca="true" t="shared" si="10" ref="D15:D40">SUM(G15,M15,O15,R15,U15)</f>
        <v>375</v>
      </c>
      <c r="E15" s="46">
        <f aca="true" t="shared" si="11" ref="E15:E40">SUM(F15:G15)</f>
        <v>715</v>
      </c>
      <c r="F15" s="45">
        <f aca="true" t="shared" si="12" ref="F15:G40">SUM(H15,J15)</f>
        <v>355</v>
      </c>
      <c r="G15" s="45">
        <f t="shared" si="12"/>
        <v>360</v>
      </c>
      <c r="H15" s="45">
        <v>337</v>
      </c>
      <c r="I15" s="45">
        <v>345</v>
      </c>
      <c r="J15" s="45">
        <v>18</v>
      </c>
      <c r="K15" s="45">
        <v>15</v>
      </c>
      <c r="L15" s="45" t="s">
        <v>12</v>
      </c>
      <c r="M15" s="45" t="s">
        <v>12</v>
      </c>
      <c r="N15" s="45">
        <v>2</v>
      </c>
      <c r="O15" s="45">
        <v>4</v>
      </c>
      <c r="P15" s="45">
        <f t="shared" si="6"/>
        <v>27</v>
      </c>
      <c r="Q15" s="45">
        <v>19</v>
      </c>
      <c r="R15" s="45">
        <v>8</v>
      </c>
      <c r="S15" s="45">
        <f t="shared" si="7"/>
        <v>10</v>
      </c>
      <c r="T15" s="45">
        <v>7</v>
      </c>
      <c r="U15" s="45">
        <v>3</v>
      </c>
      <c r="V15" s="211"/>
    </row>
    <row r="16" spans="1:22" s="37" customFormat="1" ht="22.5" customHeight="1">
      <c r="A16" s="87" t="s">
        <v>132</v>
      </c>
      <c r="B16" s="44">
        <f t="shared" si="8"/>
        <v>387</v>
      </c>
      <c r="C16" s="45">
        <f t="shared" si="9"/>
        <v>206</v>
      </c>
      <c r="D16" s="45">
        <f t="shared" si="10"/>
        <v>181</v>
      </c>
      <c r="E16" s="46">
        <f t="shared" si="11"/>
        <v>381</v>
      </c>
      <c r="F16" s="45">
        <f t="shared" si="12"/>
        <v>201</v>
      </c>
      <c r="G16" s="45">
        <f t="shared" si="12"/>
        <v>180</v>
      </c>
      <c r="H16" s="45">
        <v>199</v>
      </c>
      <c r="I16" s="45">
        <v>178</v>
      </c>
      <c r="J16" s="45">
        <v>2</v>
      </c>
      <c r="K16" s="45">
        <v>2</v>
      </c>
      <c r="L16" s="45" t="s">
        <v>12</v>
      </c>
      <c r="M16" s="45" t="s">
        <v>12</v>
      </c>
      <c r="N16" s="45">
        <v>1</v>
      </c>
      <c r="O16" s="45" t="s">
        <v>85</v>
      </c>
      <c r="P16" s="45">
        <f t="shared" si="6"/>
        <v>3</v>
      </c>
      <c r="Q16" s="45">
        <v>3</v>
      </c>
      <c r="R16" s="45" t="s">
        <v>85</v>
      </c>
      <c r="S16" s="45">
        <f t="shared" si="7"/>
        <v>2</v>
      </c>
      <c r="T16" s="45">
        <v>1</v>
      </c>
      <c r="U16" s="45">
        <v>1</v>
      </c>
      <c r="V16" s="211"/>
    </row>
    <row r="17" spans="1:22" s="37" customFormat="1" ht="22.5" customHeight="1">
      <c r="A17" s="87" t="s">
        <v>133</v>
      </c>
      <c r="B17" s="44">
        <f t="shared" si="8"/>
        <v>412</v>
      </c>
      <c r="C17" s="45">
        <f t="shared" si="9"/>
        <v>219</v>
      </c>
      <c r="D17" s="45">
        <f t="shared" si="10"/>
        <v>193</v>
      </c>
      <c r="E17" s="46">
        <f t="shared" si="11"/>
        <v>400</v>
      </c>
      <c r="F17" s="45">
        <f t="shared" si="12"/>
        <v>210</v>
      </c>
      <c r="G17" s="45">
        <f t="shared" si="12"/>
        <v>190</v>
      </c>
      <c r="H17" s="45">
        <v>202</v>
      </c>
      <c r="I17" s="45">
        <v>183</v>
      </c>
      <c r="J17" s="45">
        <v>8</v>
      </c>
      <c r="K17" s="45">
        <v>7</v>
      </c>
      <c r="L17" s="45" t="s">
        <v>12</v>
      </c>
      <c r="M17" s="45" t="s">
        <v>12</v>
      </c>
      <c r="N17" s="45">
        <v>3</v>
      </c>
      <c r="O17" s="45">
        <v>1</v>
      </c>
      <c r="P17" s="45">
        <f t="shared" si="6"/>
        <v>6</v>
      </c>
      <c r="Q17" s="45">
        <v>4</v>
      </c>
      <c r="R17" s="45">
        <v>2</v>
      </c>
      <c r="S17" s="45">
        <f t="shared" si="7"/>
        <v>2</v>
      </c>
      <c r="T17" s="45">
        <v>2</v>
      </c>
      <c r="U17" s="45" t="s">
        <v>85</v>
      </c>
      <c r="V17" s="211"/>
    </row>
    <row r="18" spans="1:22" s="37" customFormat="1" ht="22.5" customHeight="1">
      <c r="A18" s="87" t="s">
        <v>134</v>
      </c>
      <c r="B18" s="44">
        <f t="shared" si="8"/>
        <v>321</v>
      </c>
      <c r="C18" s="45">
        <f t="shared" si="9"/>
        <v>181</v>
      </c>
      <c r="D18" s="45">
        <f t="shared" si="10"/>
        <v>140</v>
      </c>
      <c r="E18" s="46">
        <f t="shared" si="11"/>
        <v>305</v>
      </c>
      <c r="F18" s="45">
        <f t="shared" si="12"/>
        <v>171</v>
      </c>
      <c r="G18" s="45">
        <f t="shared" si="12"/>
        <v>134</v>
      </c>
      <c r="H18" s="45">
        <v>171</v>
      </c>
      <c r="I18" s="45">
        <v>131</v>
      </c>
      <c r="J18" s="45" t="s">
        <v>85</v>
      </c>
      <c r="K18" s="45">
        <v>3</v>
      </c>
      <c r="L18" s="45" t="s">
        <v>12</v>
      </c>
      <c r="M18" s="45" t="s">
        <v>12</v>
      </c>
      <c r="N18" s="45">
        <v>3</v>
      </c>
      <c r="O18" s="45" t="s">
        <v>85</v>
      </c>
      <c r="P18" s="45">
        <f t="shared" si="6"/>
        <v>8</v>
      </c>
      <c r="Q18" s="45">
        <v>5</v>
      </c>
      <c r="R18" s="45">
        <v>3</v>
      </c>
      <c r="S18" s="45">
        <f t="shared" si="7"/>
        <v>5</v>
      </c>
      <c r="T18" s="45">
        <v>2</v>
      </c>
      <c r="U18" s="45">
        <v>3</v>
      </c>
      <c r="V18" s="211"/>
    </row>
    <row r="19" spans="1:22" s="37" customFormat="1" ht="22.5" customHeight="1">
      <c r="A19" s="87" t="s">
        <v>135</v>
      </c>
      <c r="B19" s="44">
        <f t="shared" si="8"/>
        <v>653</v>
      </c>
      <c r="C19" s="45">
        <f t="shared" si="9"/>
        <v>326</v>
      </c>
      <c r="D19" s="45">
        <f t="shared" si="10"/>
        <v>327</v>
      </c>
      <c r="E19" s="46">
        <f t="shared" si="11"/>
        <v>613</v>
      </c>
      <c r="F19" s="45">
        <f t="shared" si="12"/>
        <v>295</v>
      </c>
      <c r="G19" s="45">
        <f t="shared" si="12"/>
        <v>318</v>
      </c>
      <c r="H19" s="45">
        <v>278</v>
      </c>
      <c r="I19" s="45">
        <v>309</v>
      </c>
      <c r="J19" s="45">
        <v>17</v>
      </c>
      <c r="K19" s="45">
        <v>9</v>
      </c>
      <c r="L19" s="45" t="s">
        <v>12</v>
      </c>
      <c r="M19" s="45" t="s">
        <v>12</v>
      </c>
      <c r="N19" s="45">
        <v>3</v>
      </c>
      <c r="O19" s="45" t="s">
        <v>85</v>
      </c>
      <c r="P19" s="45">
        <f t="shared" si="6"/>
        <v>26</v>
      </c>
      <c r="Q19" s="45">
        <v>20</v>
      </c>
      <c r="R19" s="45">
        <v>6</v>
      </c>
      <c r="S19" s="45">
        <f t="shared" si="7"/>
        <v>11</v>
      </c>
      <c r="T19" s="45">
        <v>8</v>
      </c>
      <c r="U19" s="45">
        <v>3</v>
      </c>
      <c r="V19" s="211"/>
    </row>
    <row r="20" spans="1:22" s="37" customFormat="1" ht="22.5" customHeight="1">
      <c r="A20" s="87" t="s">
        <v>5</v>
      </c>
      <c r="B20" s="44">
        <f>SUM(C20:D20)</f>
        <v>334</v>
      </c>
      <c r="C20" s="45">
        <f>SUM(F20,L20,N20,Q20,T20)</f>
        <v>173</v>
      </c>
      <c r="D20" s="45">
        <f>SUM(G20,M20,O20,R20,U20)</f>
        <v>161</v>
      </c>
      <c r="E20" s="46">
        <f>SUM(F20:G20)</f>
        <v>327</v>
      </c>
      <c r="F20" s="45">
        <f>SUM(H20,J20)</f>
        <v>168</v>
      </c>
      <c r="G20" s="45">
        <f>SUM(I20,K20)</f>
        <v>159</v>
      </c>
      <c r="H20" s="45">
        <v>160</v>
      </c>
      <c r="I20" s="45">
        <v>155</v>
      </c>
      <c r="J20" s="45">
        <v>8</v>
      </c>
      <c r="K20" s="45">
        <v>4</v>
      </c>
      <c r="L20" s="45" t="s">
        <v>20</v>
      </c>
      <c r="M20" s="45" t="s">
        <v>20</v>
      </c>
      <c r="N20" s="45" t="s">
        <v>85</v>
      </c>
      <c r="O20" s="45">
        <v>2</v>
      </c>
      <c r="P20" s="45">
        <f>SUM(Q20:R20)</f>
        <v>4</v>
      </c>
      <c r="Q20" s="45">
        <v>4</v>
      </c>
      <c r="R20" s="45" t="s">
        <v>85</v>
      </c>
      <c r="S20" s="45">
        <f>SUM(T20:U20)</f>
        <v>1</v>
      </c>
      <c r="T20" s="45">
        <v>1</v>
      </c>
      <c r="U20" s="45" t="s">
        <v>85</v>
      </c>
      <c r="V20" s="211"/>
    </row>
    <row r="21" spans="1:22" s="37" customFormat="1" ht="22.5" customHeight="1">
      <c r="A21" s="87" t="s">
        <v>136</v>
      </c>
      <c r="B21" s="44">
        <f t="shared" si="8"/>
        <v>47</v>
      </c>
      <c r="C21" s="45">
        <f t="shared" si="9"/>
        <v>24</v>
      </c>
      <c r="D21" s="45">
        <f t="shared" si="10"/>
        <v>23</v>
      </c>
      <c r="E21" s="46">
        <f t="shared" si="11"/>
        <v>46</v>
      </c>
      <c r="F21" s="45">
        <f t="shared" si="12"/>
        <v>23</v>
      </c>
      <c r="G21" s="45">
        <f t="shared" si="12"/>
        <v>23</v>
      </c>
      <c r="H21" s="45">
        <v>23</v>
      </c>
      <c r="I21" s="45">
        <v>23</v>
      </c>
      <c r="J21" s="45" t="s">
        <v>85</v>
      </c>
      <c r="K21" s="45" t="s">
        <v>20</v>
      </c>
      <c r="L21" s="45" t="s">
        <v>20</v>
      </c>
      <c r="M21" s="45" t="s">
        <v>20</v>
      </c>
      <c r="N21" s="45" t="s">
        <v>85</v>
      </c>
      <c r="O21" s="45" t="s">
        <v>85</v>
      </c>
      <c r="P21" s="45">
        <f>SUM(Q21:R21)</f>
        <v>1</v>
      </c>
      <c r="Q21" s="45">
        <v>1</v>
      </c>
      <c r="R21" s="45" t="s">
        <v>85</v>
      </c>
      <c r="S21" s="45" t="s">
        <v>85</v>
      </c>
      <c r="T21" s="45" t="s">
        <v>85</v>
      </c>
      <c r="U21" s="45" t="s">
        <v>85</v>
      </c>
      <c r="V21" s="211"/>
    </row>
    <row r="22" spans="1:22" s="37" customFormat="1" ht="22.5" customHeight="1">
      <c r="A22" s="87" t="s">
        <v>137</v>
      </c>
      <c r="B22" s="44">
        <f t="shared" si="8"/>
        <v>113</v>
      </c>
      <c r="C22" s="45">
        <f t="shared" si="9"/>
        <v>54</v>
      </c>
      <c r="D22" s="45">
        <f t="shared" si="10"/>
        <v>59</v>
      </c>
      <c r="E22" s="46">
        <f t="shared" si="11"/>
        <v>112</v>
      </c>
      <c r="F22" s="45">
        <f t="shared" si="12"/>
        <v>54</v>
      </c>
      <c r="G22" s="45">
        <f t="shared" si="12"/>
        <v>58</v>
      </c>
      <c r="H22" s="45">
        <v>53</v>
      </c>
      <c r="I22" s="45">
        <v>58</v>
      </c>
      <c r="J22" s="45">
        <v>1</v>
      </c>
      <c r="K22" s="45" t="s">
        <v>85</v>
      </c>
      <c r="L22" s="45" t="s">
        <v>20</v>
      </c>
      <c r="M22" s="45" t="s">
        <v>20</v>
      </c>
      <c r="N22" s="45" t="s">
        <v>85</v>
      </c>
      <c r="O22" s="45" t="s">
        <v>85</v>
      </c>
      <c r="P22" s="45" t="s">
        <v>85</v>
      </c>
      <c r="Q22" s="45" t="s">
        <v>85</v>
      </c>
      <c r="R22" s="45" t="s">
        <v>85</v>
      </c>
      <c r="S22" s="45">
        <f>SUM(T22:U22)</f>
        <v>1</v>
      </c>
      <c r="T22" s="45" t="s">
        <v>85</v>
      </c>
      <c r="U22" s="45">
        <v>1</v>
      </c>
      <c r="V22" s="211"/>
    </row>
    <row r="23" spans="1:22" s="37" customFormat="1" ht="22.5" customHeight="1">
      <c r="A23" s="87" t="s">
        <v>138</v>
      </c>
      <c r="B23" s="44">
        <f t="shared" si="8"/>
        <v>75</v>
      </c>
      <c r="C23" s="45">
        <f t="shared" si="9"/>
        <v>32</v>
      </c>
      <c r="D23" s="45">
        <f t="shared" si="10"/>
        <v>43</v>
      </c>
      <c r="E23" s="46">
        <f t="shared" si="11"/>
        <v>72</v>
      </c>
      <c r="F23" s="45">
        <f t="shared" si="12"/>
        <v>30</v>
      </c>
      <c r="G23" s="45">
        <f t="shared" si="12"/>
        <v>42</v>
      </c>
      <c r="H23" s="45">
        <v>30</v>
      </c>
      <c r="I23" s="45">
        <v>40</v>
      </c>
      <c r="J23" s="45" t="s">
        <v>85</v>
      </c>
      <c r="K23" s="45">
        <v>2</v>
      </c>
      <c r="L23" s="45" t="s">
        <v>20</v>
      </c>
      <c r="M23" s="45" t="s">
        <v>20</v>
      </c>
      <c r="N23" s="45">
        <v>1</v>
      </c>
      <c r="O23" s="45" t="s">
        <v>85</v>
      </c>
      <c r="P23" s="45">
        <f>SUM(Q23:R23)</f>
        <v>2</v>
      </c>
      <c r="Q23" s="45">
        <v>1</v>
      </c>
      <c r="R23" s="45">
        <v>1</v>
      </c>
      <c r="S23" s="45" t="s">
        <v>85</v>
      </c>
      <c r="T23" s="45" t="s">
        <v>85</v>
      </c>
      <c r="U23" s="45" t="s">
        <v>85</v>
      </c>
      <c r="V23" s="211"/>
    </row>
    <row r="24" spans="1:22" s="37" customFormat="1" ht="22.5" customHeight="1">
      <c r="A24" s="87" t="s">
        <v>139</v>
      </c>
      <c r="B24" s="44">
        <f t="shared" si="8"/>
        <v>38</v>
      </c>
      <c r="C24" s="45">
        <f t="shared" si="9"/>
        <v>19</v>
      </c>
      <c r="D24" s="45">
        <f t="shared" si="10"/>
        <v>19</v>
      </c>
      <c r="E24" s="46">
        <f t="shared" si="11"/>
        <v>37</v>
      </c>
      <c r="F24" s="45">
        <f t="shared" si="12"/>
        <v>18</v>
      </c>
      <c r="G24" s="45">
        <f t="shared" si="12"/>
        <v>19</v>
      </c>
      <c r="H24" s="45">
        <v>18</v>
      </c>
      <c r="I24" s="45">
        <v>19</v>
      </c>
      <c r="J24" s="45" t="s">
        <v>85</v>
      </c>
      <c r="K24" s="45" t="s">
        <v>20</v>
      </c>
      <c r="L24" s="45" t="s">
        <v>20</v>
      </c>
      <c r="M24" s="45" t="s">
        <v>20</v>
      </c>
      <c r="N24" s="45" t="s">
        <v>85</v>
      </c>
      <c r="O24" s="45" t="s">
        <v>85</v>
      </c>
      <c r="P24" s="45">
        <f>SUM(Q24:R24)</f>
        <v>1</v>
      </c>
      <c r="Q24" s="45">
        <v>1</v>
      </c>
      <c r="R24" s="45" t="s">
        <v>85</v>
      </c>
      <c r="S24" s="45" t="s">
        <v>85</v>
      </c>
      <c r="T24" s="45" t="s">
        <v>85</v>
      </c>
      <c r="U24" s="45" t="s">
        <v>85</v>
      </c>
      <c r="V24" s="211"/>
    </row>
    <row r="25" spans="1:22" s="37" customFormat="1" ht="22.5" customHeight="1">
      <c r="A25" s="87" t="s">
        <v>140</v>
      </c>
      <c r="B25" s="44">
        <f t="shared" si="8"/>
        <v>4</v>
      </c>
      <c r="C25" s="45">
        <f t="shared" si="9"/>
        <v>3</v>
      </c>
      <c r="D25" s="45">
        <f t="shared" si="10"/>
        <v>1</v>
      </c>
      <c r="E25" s="46">
        <f t="shared" si="11"/>
        <v>4</v>
      </c>
      <c r="F25" s="45">
        <f t="shared" si="12"/>
        <v>3</v>
      </c>
      <c r="G25" s="45">
        <f t="shared" si="12"/>
        <v>1</v>
      </c>
      <c r="H25" s="45">
        <v>3</v>
      </c>
      <c r="I25" s="45">
        <v>1</v>
      </c>
      <c r="J25" s="45" t="s">
        <v>85</v>
      </c>
      <c r="K25" s="45" t="s">
        <v>85</v>
      </c>
      <c r="L25" s="45" t="s">
        <v>20</v>
      </c>
      <c r="M25" s="45" t="s">
        <v>20</v>
      </c>
      <c r="N25" s="45" t="s">
        <v>85</v>
      </c>
      <c r="O25" s="45" t="s">
        <v>85</v>
      </c>
      <c r="P25" s="45" t="s">
        <v>20</v>
      </c>
      <c r="Q25" s="45" t="s">
        <v>85</v>
      </c>
      <c r="R25" s="45" t="s">
        <v>85</v>
      </c>
      <c r="S25" s="45" t="s">
        <v>20</v>
      </c>
      <c r="T25" s="45" t="s">
        <v>85</v>
      </c>
      <c r="U25" s="45" t="s">
        <v>85</v>
      </c>
      <c r="V25" s="211"/>
    </row>
    <row r="26" spans="1:22" s="37" customFormat="1" ht="22.5" customHeight="1">
      <c r="A26" s="87" t="s">
        <v>141</v>
      </c>
      <c r="B26" s="44">
        <f t="shared" si="8"/>
        <v>296</v>
      </c>
      <c r="C26" s="45">
        <f t="shared" si="9"/>
        <v>145</v>
      </c>
      <c r="D26" s="45">
        <f t="shared" si="10"/>
        <v>151</v>
      </c>
      <c r="E26" s="46">
        <f t="shared" si="11"/>
        <v>289</v>
      </c>
      <c r="F26" s="45">
        <f t="shared" si="12"/>
        <v>141</v>
      </c>
      <c r="G26" s="45">
        <f t="shared" si="12"/>
        <v>148</v>
      </c>
      <c r="H26" s="45">
        <v>136</v>
      </c>
      <c r="I26" s="45">
        <v>141</v>
      </c>
      <c r="J26" s="45">
        <v>5</v>
      </c>
      <c r="K26" s="45">
        <v>7</v>
      </c>
      <c r="L26" s="45" t="s">
        <v>20</v>
      </c>
      <c r="M26" s="45" t="s">
        <v>20</v>
      </c>
      <c r="N26" s="45" t="s">
        <v>85</v>
      </c>
      <c r="O26" s="45">
        <v>2</v>
      </c>
      <c r="P26" s="45">
        <f>SUM(Q26:R26)</f>
        <v>3</v>
      </c>
      <c r="Q26" s="45">
        <v>2</v>
      </c>
      <c r="R26" s="45">
        <v>1</v>
      </c>
      <c r="S26" s="45">
        <f>SUM(T26:U26)</f>
        <v>2</v>
      </c>
      <c r="T26" s="45">
        <v>2</v>
      </c>
      <c r="U26" s="45" t="s">
        <v>85</v>
      </c>
      <c r="V26" s="211"/>
    </row>
    <row r="27" spans="1:22" s="37" customFormat="1" ht="22.5" customHeight="1">
      <c r="A27" s="87" t="s">
        <v>142</v>
      </c>
      <c r="B27" s="44">
        <f t="shared" si="8"/>
        <v>356</v>
      </c>
      <c r="C27" s="45">
        <f t="shared" si="9"/>
        <v>167</v>
      </c>
      <c r="D27" s="45">
        <f t="shared" si="10"/>
        <v>189</v>
      </c>
      <c r="E27" s="46">
        <f t="shared" si="11"/>
        <v>346</v>
      </c>
      <c r="F27" s="45">
        <f t="shared" si="12"/>
        <v>163</v>
      </c>
      <c r="G27" s="45">
        <f t="shared" si="12"/>
        <v>183</v>
      </c>
      <c r="H27" s="45">
        <v>159</v>
      </c>
      <c r="I27" s="45">
        <v>178</v>
      </c>
      <c r="J27" s="45">
        <v>4</v>
      </c>
      <c r="K27" s="45">
        <v>5</v>
      </c>
      <c r="L27" s="45" t="s">
        <v>20</v>
      </c>
      <c r="M27" s="45" t="s">
        <v>20</v>
      </c>
      <c r="N27" s="45" t="s">
        <v>85</v>
      </c>
      <c r="O27" s="45">
        <v>3</v>
      </c>
      <c r="P27" s="45">
        <f aca="true" t="shared" si="13" ref="P27:P33">SUM(Q27:R27)</f>
        <v>5</v>
      </c>
      <c r="Q27" s="45">
        <v>4</v>
      </c>
      <c r="R27" s="45">
        <v>1</v>
      </c>
      <c r="S27" s="45">
        <f>SUM(T27:U27)</f>
        <v>2</v>
      </c>
      <c r="T27" s="45" t="s">
        <v>85</v>
      </c>
      <c r="U27" s="45">
        <v>2</v>
      </c>
      <c r="V27" s="211"/>
    </row>
    <row r="28" spans="1:22" s="37" customFormat="1" ht="22.5" customHeight="1">
      <c r="A28" s="87" t="s">
        <v>143</v>
      </c>
      <c r="B28" s="44">
        <f t="shared" si="8"/>
        <v>249</v>
      </c>
      <c r="C28" s="45">
        <f t="shared" si="9"/>
        <v>128</v>
      </c>
      <c r="D28" s="45">
        <f t="shared" si="10"/>
        <v>121</v>
      </c>
      <c r="E28" s="46">
        <f t="shared" si="11"/>
        <v>241</v>
      </c>
      <c r="F28" s="45">
        <f t="shared" si="12"/>
        <v>123</v>
      </c>
      <c r="G28" s="45">
        <f t="shared" si="12"/>
        <v>118</v>
      </c>
      <c r="H28" s="45">
        <v>120</v>
      </c>
      <c r="I28" s="45">
        <v>116</v>
      </c>
      <c r="J28" s="45">
        <v>3</v>
      </c>
      <c r="K28" s="45">
        <v>2</v>
      </c>
      <c r="L28" s="45" t="s">
        <v>20</v>
      </c>
      <c r="M28" s="45" t="s">
        <v>20</v>
      </c>
      <c r="N28" s="45">
        <v>1</v>
      </c>
      <c r="O28" s="45">
        <v>2</v>
      </c>
      <c r="P28" s="45">
        <f t="shared" si="13"/>
        <v>4</v>
      </c>
      <c r="Q28" s="45">
        <v>4</v>
      </c>
      <c r="R28" s="45" t="s">
        <v>85</v>
      </c>
      <c r="S28" s="45">
        <f>SUM(T28:U28)</f>
        <v>1</v>
      </c>
      <c r="T28" s="45" t="s">
        <v>85</v>
      </c>
      <c r="U28" s="45">
        <v>1</v>
      </c>
      <c r="V28" s="211"/>
    </row>
    <row r="29" spans="1:22" s="37" customFormat="1" ht="22.5" customHeight="1">
      <c r="A29" s="87" t="s">
        <v>144</v>
      </c>
      <c r="B29" s="44">
        <f t="shared" si="8"/>
        <v>137</v>
      </c>
      <c r="C29" s="45">
        <f t="shared" si="9"/>
        <v>68</v>
      </c>
      <c r="D29" s="45">
        <f t="shared" si="10"/>
        <v>69</v>
      </c>
      <c r="E29" s="46">
        <f t="shared" si="11"/>
        <v>135</v>
      </c>
      <c r="F29" s="45">
        <f t="shared" si="12"/>
        <v>67</v>
      </c>
      <c r="G29" s="45">
        <f t="shared" si="12"/>
        <v>68</v>
      </c>
      <c r="H29" s="45">
        <v>64</v>
      </c>
      <c r="I29" s="45">
        <v>68</v>
      </c>
      <c r="J29" s="45">
        <v>3</v>
      </c>
      <c r="K29" s="45" t="s">
        <v>20</v>
      </c>
      <c r="L29" s="45" t="s">
        <v>20</v>
      </c>
      <c r="M29" s="45" t="s">
        <v>20</v>
      </c>
      <c r="N29" s="45" t="s">
        <v>85</v>
      </c>
      <c r="O29" s="45">
        <v>1</v>
      </c>
      <c r="P29" s="45">
        <f t="shared" si="13"/>
        <v>1</v>
      </c>
      <c r="Q29" s="45">
        <v>1</v>
      </c>
      <c r="R29" s="45" t="s">
        <v>85</v>
      </c>
      <c r="S29" s="45" t="s">
        <v>20</v>
      </c>
      <c r="T29" s="45" t="s">
        <v>85</v>
      </c>
      <c r="U29" s="45" t="s">
        <v>85</v>
      </c>
      <c r="V29" s="211"/>
    </row>
    <row r="30" spans="1:22" s="37" customFormat="1" ht="22.5" customHeight="1">
      <c r="A30" s="87" t="s">
        <v>145</v>
      </c>
      <c r="B30" s="44">
        <f t="shared" si="8"/>
        <v>157</v>
      </c>
      <c r="C30" s="45">
        <f t="shared" si="9"/>
        <v>85</v>
      </c>
      <c r="D30" s="45">
        <f t="shared" si="10"/>
        <v>72</v>
      </c>
      <c r="E30" s="46">
        <f t="shared" si="11"/>
        <v>153</v>
      </c>
      <c r="F30" s="45">
        <f t="shared" si="12"/>
        <v>83</v>
      </c>
      <c r="G30" s="45">
        <f t="shared" si="12"/>
        <v>70</v>
      </c>
      <c r="H30" s="45">
        <v>80</v>
      </c>
      <c r="I30" s="45">
        <v>67</v>
      </c>
      <c r="J30" s="45">
        <v>3</v>
      </c>
      <c r="K30" s="45">
        <v>3</v>
      </c>
      <c r="L30" s="45" t="s">
        <v>20</v>
      </c>
      <c r="M30" s="45" t="s">
        <v>20</v>
      </c>
      <c r="N30" s="45" t="s">
        <v>85</v>
      </c>
      <c r="O30" s="45" t="s">
        <v>85</v>
      </c>
      <c r="P30" s="45">
        <f t="shared" si="13"/>
        <v>3</v>
      </c>
      <c r="Q30" s="45">
        <v>2</v>
      </c>
      <c r="R30" s="45">
        <v>1</v>
      </c>
      <c r="S30" s="45">
        <f>SUM(T30:U30)</f>
        <v>1</v>
      </c>
      <c r="T30" s="45" t="s">
        <v>85</v>
      </c>
      <c r="U30" s="45">
        <v>1</v>
      </c>
      <c r="V30" s="211"/>
    </row>
    <row r="31" spans="1:22" s="37" customFormat="1" ht="22.5" customHeight="1">
      <c r="A31" s="87" t="s">
        <v>146</v>
      </c>
      <c r="B31" s="44">
        <f t="shared" si="8"/>
        <v>46</v>
      </c>
      <c r="C31" s="45">
        <f t="shared" si="9"/>
        <v>21</v>
      </c>
      <c r="D31" s="45">
        <f t="shared" si="10"/>
        <v>25</v>
      </c>
      <c r="E31" s="46">
        <f t="shared" si="11"/>
        <v>46</v>
      </c>
      <c r="F31" s="45">
        <f t="shared" si="12"/>
        <v>21</v>
      </c>
      <c r="G31" s="45">
        <f t="shared" si="12"/>
        <v>25</v>
      </c>
      <c r="H31" s="45">
        <v>21</v>
      </c>
      <c r="I31" s="45">
        <v>25</v>
      </c>
      <c r="J31" s="45" t="s">
        <v>20</v>
      </c>
      <c r="K31" s="45" t="s">
        <v>20</v>
      </c>
      <c r="L31" s="45" t="s">
        <v>20</v>
      </c>
      <c r="M31" s="45" t="s">
        <v>20</v>
      </c>
      <c r="N31" s="45" t="s">
        <v>85</v>
      </c>
      <c r="O31" s="45" t="s">
        <v>85</v>
      </c>
      <c r="P31" s="45" t="s">
        <v>170</v>
      </c>
      <c r="Q31" s="45" t="s">
        <v>85</v>
      </c>
      <c r="R31" s="45" t="s">
        <v>85</v>
      </c>
      <c r="S31" s="45" t="s">
        <v>20</v>
      </c>
      <c r="T31" s="45" t="s">
        <v>85</v>
      </c>
      <c r="U31" s="45" t="s">
        <v>85</v>
      </c>
      <c r="V31" s="211"/>
    </row>
    <row r="32" spans="1:22" s="37" customFormat="1" ht="22.5" customHeight="1">
      <c r="A32" s="87" t="s">
        <v>45</v>
      </c>
      <c r="B32" s="44">
        <f t="shared" si="8"/>
        <v>151</v>
      </c>
      <c r="C32" s="45">
        <f t="shared" si="9"/>
        <v>75</v>
      </c>
      <c r="D32" s="45">
        <f t="shared" si="10"/>
        <v>76</v>
      </c>
      <c r="E32" s="46">
        <f t="shared" si="11"/>
        <v>146</v>
      </c>
      <c r="F32" s="45">
        <f t="shared" si="12"/>
        <v>72</v>
      </c>
      <c r="G32" s="45">
        <f t="shared" si="12"/>
        <v>74</v>
      </c>
      <c r="H32" s="45">
        <v>66</v>
      </c>
      <c r="I32" s="45">
        <v>73</v>
      </c>
      <c r="J32" s="45">
        <v>6</v>
      </c>
      <c r="K32" s="45">
        <v>1</v>
      </c>
      <c r="L32" s="45" t="s">
        <v>20</v>
      </c>
      <c r="M32" s="45" t="s">
        <v>20</v>
      </c>
      <c r="N32" s="45" t="s">
        <v>85</v>
      </c>
      <c r="O32" s="45" t="s">
        <v>85</v>
      </c>
      <c r="P32" s="45">
        <f t="shared" si="13"/>
        <v>5</v>
      </c>
      <c r="Q32" s="45">
        <v>3</v>
      </c>
      <c r="R32" s="45">
        <v>2</v>
      </c>
      <c r="S32" s="45" t="s">
        <v>85</v>
      </c>
      <c r="T32" s="45" t="s">
        <v>85</v>
      </c>
      <c r="U32" s="45" t="s">
        <v>85</v>
      </c>
      <c r="V32" s="211"/>
    </row>
    <row r="33" spans="1:22" s="37" customFormat="1" ht="22.5" customHeight="1">
      <c r="A33" s="87" t="s">
        <v>46</v>
      </c>
      <c r="B33" s="44">
        <f t="shared" si="8"/>
        <v>277</v>
      </c>
      <c r="C33" s="45">
        <f t="shared" si="9"/>
        <v>151</v>
      </c>
      <c r="D33" s="45">
        <f t="shared" si="10"/>
        <v>126</v>
      </c>
      <c r="E33" s="46">
        <f t="shared" si="11"/>
        <v>263</v>
      </c>
      <c r="F33" s="45">
        <f t="shared" si="12"/>
        <v>138</v>
      </c>
      <c r="G33" s="45">
        <f t="shared" si="12"/>
        <v>125</v>
      </c>
      <c r="H33" s="45">
        <v>134</v>
      </c>
      <c r="I33" s="45">
        <v>121</v>
      </c>
      <c r="J33" s="45">
        <v>4</v>
      </c>
      <c r="K33" s="45">
        <v>4</v>
      </c>
      <c r="L33" s="45" t="s">
        <v>20</v>
      </c>
      <c r="M33" s="45" t="s">
        <v>20</v>
      </c>
      <c r="N33" s="45">
        <v>3</v>
      </c>
      <c r="O33" s="45" t="s">
        <v>85</v>
      </c>
      <c r="P33" s="45">
        <f t="shared" si="13"/>
        <v>8</v>
      </c>
      <c r="Q33" s="45">
        <v>7</v>
      </c>
      <c r="R33" s="45">
        <v>1</v>
      </c>
      <c r="S33" s="45">
        <f>SUM(T33:U33)</f>
        <v>3</v>
      </c>
      <c r="T33" s="45">
        <v>3</v>
      </c>
      <c r="U33" s="45" t="s">
        <v>85</v>
      </c>
      <c r="V33" s="211"/>
    </row>
    <row r="34" spans="1:22" s="37" customFormat="1" ht="22.5" customHeight="1">
      <c r="A34" s="87" t="s">
        <v>47</v>
      </c>
      <c r="B34" s="44">
        <f t="shared" si="8"/>
        <v>12</v>
      </c>
      <c r="C34" s="45">
        <f t="shared" si="9"/>
        <v>3</v>
      </c>
      <c r="D34" s="45">
        <f t="shared" si="10"/>
        <v>9</v>
      </c>
      <c r="E34" s="46">
        <f t="shared" si="11"/>
        <v>12</v>
      </c>
      <c r="F34" s="45">
        <f t="shared" si="12"/>
        <v>3</v>
      </c>
      <c r="G34" s="45">
        <f t="shared" si="12"/>
        <v>9</v>
      </c>
      <c r="H34" s="45">
        <v>3</v>
      </c>
      <c r="I34" s="45">
        <v>9</v>
      </c>
      <c r="J34" s="45" t="s">
        <v>20</v>
      </c>
      <c r="K34" s="45" t="s">
        <v>85</v>
      </c>
      <c r="L34" s="45" t="s">
        <v>20</v>
      </c>
      <c r="M34" s="45" t="s">
        <v>20</v>
      </c>
      <c r="N34" s="45" t="s">
        <v>85</v>
      </c>
      <c r="O34" s="45" t="s">
        <v>85</v>
      </c>
      <c r="P34" s="45" t="s">
        <v>170</v>
      </c>
      <c r="Q34" s="45" t="s">
        <v>85</v>
      </c>
      <c r="R34" s="45" t="s">
        <v>85</v>
      </c>
      <c r="S34" s="45" t="s">
        <v>20</v>
      </c>
      <c r="T34" s="45" t="s">
        <v>85</v>
      </c>
      <c r="U34" s="45" t="s">
        <v>85</v>
      </c>
      <c r="V34" s="211"/>
    </row>
    <row r="35" spans="1:22" s="37" customFormat="1" ht="22.5" customHeight="1">
      <c r="A35" s="87" t="s">
        <v>48</v>
      </c>
      <c r="B35" s="44">
        <f t="shared" si="8"/>
        <v>118</v>
      </c>
      <c r="C35" s="45">
        <f t="shared" si="9"/>
        <v>69</v>
      </c>
      <c r="D35" s="45">
        <f t="shared" si="10"/>
        <v>49</v>
      </c>
      <c r="E35" s="46">
        <f t="shared" si="11"/>
        <v>110</v>
      </c>
      <c r="F35" s="45">
        <f t="shared" si="12"/>
        <v>61</v>
      </c>
      <c r="G35" s="45">
        <f t="shared" si="12"/>
        <v>49</v>
      </c>
      <c r="H35" s="45">
        <v>61</v>
      </c>
      <c r="I35" s="45">
        <v>49</v>
      </c>
      <c r="J35" s="45" t="s">
        <v>85</v>
      </c>
      <c r="K35" s="45" t="s">
        <v>85</v>
      </c>
      <c r="L35" s="45" t="s">
        <v>20</v>
      </c>
      <c r="M35" s="45" t="s">
        <v>20</v>
      </c>
      <c r="N35" s="45">
        <v>2</v>
      </c>
      <c r="O35" s="45" t="s">
        <v>85</v>
      </c>
      <c r="P35" s="45">
        <f>SUM(Q35:R35)</f>
        <v>5</v>
      </c>
      <c r="Q35" s="45">
        <v>5</v>
      </c>
      <c r="R35" s="45" t="s">
        <v>85</v>
      </c>
      <c r="S35" s="45">
        <f>SUM(T35:U35)</f>
        <v>1</v>
      </c>
      <c r="T35" s="45">
        <v>1</v>
      </c>
      <c r="U35" s="45" t="s">
        <v>85</v>
      </c>
      <c r="V35" s="211"/>
    </row>
    <row r="36" spans="1:22" s="37" customFormat="1" ht="22.5" customHeight="1">
      <c r="A36" s="87" t="s">
        <v>49</v>
      </c>
      <c r="B36" s="44">
        <f t="shared" si="8"/>
        <v>131</v>
      </c>
      <c r="C36" s="45">
        <f t="shared" si="9"/>
        <v>70</v>
      </c>
      <c r="D36" s="45">
        <f t="shared" si="10"/>
        <v>61</v>
      </c>
      <c r="E36" s="46">
        <f t="shared" si="11"/>
        <v>131</v>
      </c>
      <c r="F36" s="45">
        <f t="shared" si="12"/>
        <v>70</v>
      </c>
      <c r="G36" s="45">
        <f t="shared" si="12"/>
        <v>61</v>
      </c>
      <c r="H36" s="45">
        <v>69</v>
      </c>
      <c r="I36" s="45">
        <v>58</v>
      </c>
      <c r="J36" s="45">
        <v>1</v>
      </c>
      <c r="K36" s="45">
        <v>3</v>
      </c>
      <c r="L36" s="45" t="s">
        <v>10</v>
      </c>
      <c r="M36" s="45" t="s">
        <v>10</v>
      </c>
      <c r="N36" s="45" t="s">
        <v>85</v>
      </c>
      <c r="O36" s="45" t="s">
        <v>85</v>
      </c>
      <c r="P36" s="45" t="s">
        <v>85</v>
      </c>
      <c r="Q36" s="45" t="s">
        <v>85</v>
      </c>
      <c r="R36" s="45" t="s">
        <v>85</v>
      </c>
      <c r="S36" s="45" t="s">
        <v>10</v>
      </c>
      <c r="T36" s="45" t="s">
        <v>10</v>
      </c>
      <c r="U36" s="45" t="s">
        <v>85</v>
      </c>
      <c r="V36" s="211"/>
    </row>
    <row r="37" spans="1:22" s="37" customFormat="1" ht="22.5" customHeight="1">
      <c r="A37" s="87" t="s">
        <v>50</v>
      </c>
      <c r="B37" s="44">
        <f t="shared" si="8"/>
        <v>33</v>
      </c>
      <c r="C37" s="45">
        <f t="shared" si="9"/>
        <v>21</v>
      </c>
      <c r="D37" s="45">
        <f t="shared" si="10"/>
        <v>12</v>
      </c>
      <c r="E37" s="46">
        <f t="shared" si="11"/>
        <v>30</v>
      </c>
      <c r="F37" s="45">
        <f t="shared" si="12"/>
        <v>19</v>
      </c>
      <c r="G37" s="45">
        <f t="shared" si="12"/>
        <v>11</v>
      </c>
      <c r="H37" s="45">
        <v>19</v>
      </c>
      <c r="I37" s="45">
        <v>11</v>
      </c>
      <c r="J37" s="45" t="s">
        <v>85</v>
      </c>
      <c r="K37" s="45" t="s">
        <v>85</v>
      </c>
      <c r="L37" s="45" t="s">
        <v>10</v>
      </c>
      <c r="M37" s="45" t="s">
        <v>10</v>
      </c>
      <c r="N37" s="45" t="s">
        <v>85</v>
      </c>
      <c r="O37" s="45" t="s">
        <v>85</v>
      </c>
      <c r="P37" s="45">
        <f>SUM(Q37:R37)</f>
        <v>1</v>
      </c>
      <c r="Q37" s="45" t="s">
        <v>85</v>
      </c>
      <c r="R37" s="45">
        <v>1</v>
      </c>
      <c r="S37" s="45">
        <f>SUM(T37:U37)</f>
        <v>2</v>
      </c>
      <c r="T37" s="45">
        <v>2</v>
      </c>
      <c r="U37" s="45" t="s">
        <v>85</v>
      </c>
      <c r="V37" s="211"/>
    </row>
    <row r="38" spans="1:22" s="37" customFormat="1" ht="22.5" customHeight="1">
      <c r="A38" s="87" t="s">
        <v>51</v>
      </c>
      <c r="B38" s="44">
        <f t="shared" si="8"/>
        <v>138</v>
      </c>
      <c r="C38" s="45">
        <f t="shared" si="9"/>
        <v>72</v>
      </c>
      <c r="D38" s="45">
        <f t="shared" si="10"/>
        <v>66</v>
      </c>
      <c r="E38" s="46">
        <f t="shared" si="11"/>
        <v>133</v>
      </c>
      <c r="F38" s="45">
        <f t="shared" si="12"/>
        <v>69</v>
      </c>
      <c r="G38" s="45">
        <f t="shared" si="12"/>
        <v>64</v>
      </c>
      <c r="H38" s="45">
        <v>69</v>
      </c>
      <c r="I38" s="45">
        <v>63</v>
      </c>
      <c r="J38" s="45" t="s">
        <v>10</v>
      </c>
      <c r="K38" s="45">
        <v>1</v>
      </c>
      <c r="L38" s="45" t="s">
        <v>10</v>
      </c>
      <c r="M38" s="45" t="s">
        <v>10</v>
      </c>
      <c r="N38" s="45">
        <v>1</v>
      </c>
      <c r="O38" s="45" t="s">
        <v>85</v>
      </c>
      <c r="P38" s="45">
        <f>SUM(Q38:R38)</f>
        <v>4</v>
      </c>
      <c r="Q38" s="45">
        <v>2</v>
      </c>
      <c r="R38" s="45">
        <v>2</v>
      </c>
      <c r="S38" s="45" t="s">
        <v>10</v>
      </c>
      <c r="T38" s="45" t="s">
        <v>10</v>
      </c>
      <c r="U38" s="45" t="s">
        <v>85</v>
      </c>
      <c r="V38" s="211"/>
    </row>
    <row r="39" spans="1:22" s="37" customFormat="1" ht="22.5" customHeight="1">
      <c r="A39" s="88" t="s">
        <v>52</v>
      </c>
      <c r="B39" s="44">
        <f t="shared" si="8"/>
        <v>75</v>
      </c>
      <c r="C39" s="45">
        <f t="shared" si="9"/>
        <v>31</v>
      </c>
      <c r="D39" s="45">
        <f t="shared" si="10"/>
        <v>44</v>
      </c>
      <c r="E39" s="46">
        <f t="shared" si="11"/>
        <v>74</v>
      </c>
      <c r="F39" s="45">
        <f t="shared" si="12"/>
        <v>30</v>
      </c>
      <c r="G39" s="45">
        <f t="shared" si="12"/>
        <v>44</v>
      </c>
      <c r="H39" s="45">
        <v>30</v>
      </c>
      <c r="I39" s="45">
        <v>44</v>
      </c>
      <c r="J39" s="45" t="s">
        <v>10</v>
      </c>
      <c r="K39" s="45" t="s">
        <v>10</v>
      </c>
      <c r="L39" s="45" t="s">
        <v>10</v>
      </c>
      <c r="M39" s="45" t="s">
        <v>10</v>
      </c>
      <c r="N39" s="45" t="s">
        <v>85</v>
      </c>
      <c r="O39" s="45" t="s">
        <v>85</v>
      </c>
      <c r="P39" s="45" t="s">
        <v>85</v>
      </c>
      <c r="Q39" s="45" t="s">
        <v>85</v>
      </c>
      <c r="R39" s="45" t="s">
        <v>85</v>
      </c>
      <c r="S39" s="45">
        <f>SUM(T39:U39)</f>
        <v>1</v>
      </c>
      <c r="T39" s="45">
        <v>1</v>
      </c>
      <c r="U39" s="45" t="s">
        <v>85</v>
      </c>
      <c r="V39" s="211"/>
    </row>
    <row r="40" spans="1:22" s="37" customFormat="1" ht="22.5" customHeight="1" thickBot="1">
      <c r="A40" s="89" t="s">
        <v>53</v>
      </c>
      <c r="B40" s="75">
        <f t="shared" si="8"/>
        <v>172</v>
      </c>
      <c r="C40" s="76">
        <f t="shared" si="9"/>
        <v>79</v>
      </c>
      <c r="D40" s="76">
        <f t="shared" si="10"/>
        <v>93</v>
      </c>
      <c r="E40" s="77">
        <f t="shared" si="11"/>
        <v>168</v>
      </c>
      <c r="F40" s="76">
        <f t="shared" si="12"/>
        <v>77</v>
      </c>
      <c r="G40" s="76">
        <f t="shared" si="12"/>
        <v>91</v>
      </c>
      <c r="H40" s="76">
        <v>76</v>
      </c>
      <c r="I40" s="76">
        <v>90</v>
      </c>
      <c r="J40" s="76">
        <v>1</v>
      </c>
      <c r="K40" s="76">
        <v>1</v>
      </c>
      <c r="L40" s="76" t="s">
        <v>10</v>
      </c>
      <c r="M40" s="76" t="s">
        <v>10</v>
      </c>
      <c r="N40" s="76" t="s">
        <v>85</v>
      </c>
      <c r="O40" s="76" t="s">
        <v>85</v>
      </c>
      <c r="P40" s="76">
        <f>SUM(Q40:R40)</f>
        <v>2</v>
      </c>
      <c r="Q40" s="76">
        <v>2</v>
      </c>
      <c r="R40" s="76" t="s">
        <v>85</v>
      </c>
      <c r="S40" s="76">
        <f>SUM(T40:U40)</f>
        <v>2</v>
      </c>
      <c r="T40" s="76" t="s">
        <v>10</v>
      </c>
      <c r="U40" s="76">
        <v>2</v>
      </c>
      <c r="V40" s="211"/>
    </row>
  </sheetData>
  <mergeCells count="10">
    <mergeCell ref="A4:A6"/>
    <mergeCell ref="N4:O5"/>
    <mergeCell ref="P4:R5"/>
    <mergeCell ref="S4:U5"/>
    <mergeCell ref="B4:D5"/>
    <mergeCell ref="E5:G5"/>
    <mergeCell ref="H5:I5"/>
    <mergeCell ref="J5:K5"/>
    <mergeCell ref="E4:K4"/>
    <mergeCell ref="L4:M5"/>
  </mergeCells>
  <printOptions/>
  <pageMargins left="0.47" right="0.51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&amp;L&amp;11卒業後・中学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875" style="1" customWidth="1"/>
    <col min="2" max="10" width="9.25390625" style="1" customWidth="1"/>
    <col min="11" max="11" width="1.00390625" style="1" customWidth="1"/>
    <col min="12" max="16384" width="8.625" style="1" customWidth="1"/>
  </cols>
  <sheetData>
    <row r="1" ht="20.25" customHeight="1">
      <c r="J1" s="25"/>
    </row>
    <row r="2" ht="18.75" customHeight="1"/>
    <row r="3" spans="1:10" s="5" customFormat="1" ht="18.75" customHeight="1" thickBot="1">
      <c r="A3" s="81" t="s">
        <v>123</v>
      </c>
      <c r="B3" s="8"/>
      <c r="C3" s="8"/>
      <c r="D3" s="8"/>
      <c r="E3" s="8"/>
      <c r="F3" s="8"/>
      <c r="G3" s="8"/>
      <c r="H3" s="8"/>
      <c r="I3" s="8"/>
      <c r="J3" s="8"/>
    </row>
    <row r="4" spans="1:11" s="5" customFormat="1" ht="22.5" customHeight="1">
      <c r="A4" s="254" t="s">
        <v>158</v>
      </c>
      <c r="B4" s="240" t="s">
        <v>21</v>
      </c>
      <c r="C4" s="244"/>
      <c r="D4" s="244"/>
      <c r="E4" s="270"/>
      <c r="F4" s="270"/>
      <c r="G4" s="270"/>
      <c r="H4" s="270"/>
      <c r="I4" s="270"/>
      <c r="J4" s="270"/>
      <c r="K4" s="6"/>
    </row>
    <row r="5" spans="1:11" s="5" customFormat="1" ht="22.5" customHeight="1">
      <c r="A5" s="255"/>
      <c r="B5" s="271" t="s">
        <v>13</v>
      </c>
      <c r="C5" s="272"/>
      <c r="D5" s="273"/>
      <c r="E5" s="274" t="s">
        <v>22</v>
      </c>
      <c r="F5" s="272"/>
      <c r="G5" s="273"/>
      <c r="H5" s="274" t="s">
        <v>23</v>
      </c>
      <c r="I5" s="272"/>
      <c r="J5" s="272"/>
      <c r="K5" s="6"/>
    </row>
    <row r="6" spans="1:11" s="5" customFormat="1" ht="16.5" customHeight="1" thickBot="1">
      <c r="A6" s="256"/>
      <c r="B6" s="208" t="s">
        <v>13</v>
      </c>
      <c r="C6" s="170" t="s">
        <v>14</v>
      </c>
      <c r="D6" s="170" t="s">
        <v>15</v>
      </c>
      <c r="E6" s="171" t="s">
        <v>13</v>
      </c>
      <c r="F6" s="170" t="s">
        <v>14</v>
      </c>
      <c r="G6" s="170" t="s">
        <v>15</v>
      </c>
      <c r="H6" s="171" t="s">
        <v>13</v>
      </c>
      <c r="I6" s="170" t="s">
        <v>14</v>
      </c>
      <c r="J6" s="170" t="s">
        <v>15</v>
      </c>
      <c r="K6" s="6"/>
    </row>
    <row r="7" spans="1:11" s="5" customFormat="1" ht="22.5" customHeight="1">
      <c r="A7" s="83" t="s">
        <v>167</v>
      </c>
      <c r="B7" s="32">
        <v>8</v>
      </c>
      <c r="C7" s="19">
        <v>2</v>
      </c>
      <c r="D7" s="19">
        <v>6</v>
      </c>
      <c r="E7" s="19">
        <v>2</v>
      </c>
      <c r="F7" s="19">
        <v>2</v>
      </c>
      <c r="G7" s="19" t="s">
        <v>4</v>
      </c>
      <c r="H7" s="19">
        <v>6</v>
      </c>
      <c r="I7" s="19" t="s">
        <v>4</v>
      </c>
      <c r="J7" s="19">
        <v>6</v>
      </c>
      <c r="K7" s="6"/>
    </row>
    <row r="8" spans="1:11" s="5" customFormat="1" ht="22.5" customHeight="1">
      <c r="A8" s="186" t="s">
        <v>168</v>
      </c>
      <c r="B8" s="209">
        <f>SUM(B9:B11)</f>
        <v>3</v>
      </c>
      <c r="C8" s="193">
        <f>SUM(C9:C11)</f>
        <v>1</v>
      </c>
      <c r="D8" s="193">
        <f aca="true" t="shared" si="0" ref="D8:J8">SUM(D9:D11)</f>
        <v>2</v>
      </c>
      <c r="E8" s="193">
        <f t="shared" si="0"/>
        <v>1</v>
      </c>
      <c r="F8" s="193" t="s">
        <v>85</v>
      </c>
      <c r="G8" s="193">
        <v>1</v>
      </c>
      <c r="H8" s="193">
        <f t="shared" si="0"/>
        <v>2</v>
      </c>
      <c r="I8" s="193">
        <v>1</v>
      </c>
      <c r="J8" s="193">
        <f t="shared" si="0"/>
        <v>1</v>
      </c>
      <c r="K8" s="6"/>
    </row>
    <row r="9" spans="1:11" s="5" customFormat="1" ht="22.5" customHeight="1">
      <c r="A9" s="84" t="s">
        <v>125</v>
      </c>
      <c r="B9" s="32" t="s">
        <v>85</v>
      </c>
      <c r="C9" s="19" t="s">
        <v>12</v>
      </c>
      <c r="D9" s="19" t="s">
        <v>85</v>
      </c>
      <c r="E9" s="19" t="s">
        <v>12</v>
      </c>
      <c r="F9" s="19" t="s">
        <v>12</v>
      </c>
      <c r="G9" s="19" t="s">
        <v>12</v>
      </c>
      <c r="H9" s="19" t="s">
        <v>85</v>
      </c>
      <c r="I9" s="19" t="s">
        <v>12</v>
      </c>
      <c r="J9" s="19" t="s">
        <v>85</v>
      </c>
      <c r="K9" s="6"/>
    </row>
    <row r="10" spans="1:11" s="5" customFormat="1" ht="22.5" customHeight="1">
      <c r="A10" s="84" t="s">
        <v>126</v>
      </c>
      <c r="B10" s="32">
        <f>SUM(B13:B40)</f>
        <v>3</v>
      </c>
      <c r="C10" s="19">
        <f>SUM(C13:C40)</f>
        <v>1</v>
      </c>
      <c r="D10" s="19">
        <f>SUM(D13:D40)</f>
        <v>2</v>
      </c>
      <c r="E10" s="19">
        <f>SUM(E13:E40)</f>
        <v>1</v>
      </c>
      <c r="F10" s="19" t="s">
        <v>118</v>
      </c>
      <c r="G10" s="19">
        <v>1</v>
      </c>
      <c r="H10" s="19">
        <v>2</v>
      </c>
      <c r="I10" s="19">
        <v>1</v>
      </c>
      <c r="J10" s="19">
        <f>SUM(J13:J40)</f>
        <v>1</v>
      </c>
      <c r="K10" s="6"/>
    </row>
    <row r="11" spans="1:11" s="5" customFormat="1" ht="22.5" customHeight="1" thickBot="1">
      <c r="A11" s="84" t="s">
        <v>127</v>
      </c>
      <c r="B11" s="108" t="s">
        <v>85</v>
      </c>
      <c r="C11" s="16" t="s">
        <v>85</v>
      </c>
      <c r="D11" s="16" t="s">
        <v>12</v>
      </c>
      <c r="E11" s="16" t="s">
        <v>85</v>
      </c>
      <c r="F11" s="16" t="s">
        <v>85</v>
      </c>
      <c r="G11" s="16" t="s">
        <v>12</v>
      </c>
      <c r="H11" s="16" t="s">
        <v>12</v>
      </c>
      <c r="I11" s="16" t="s">
        <v>12</v>
      </c>
      <c r="J11" s="16" t="s">
        <v>12</v>
      </c>
      <c r="K11" s="6"/>
    </row>
    <row r="12" spans="1:11" s="5" customFormat="1" ht="15.75" customHeight="1">
      <c r="A12" s="85" t="s">
        <v>128</v>
      </c>
      <c r="B12" s="47"/>
      <c r="C12" s="48"/>
      <c r="D12" s="48"/>
      <c r="E12" s="48"/>
      <c r="F12" s="48"/>
      <c r="G12" s="48"/>
      <c r="H12" s="48"/>
      <c r="I12" s="48"/>
      <c r="J12" s="48"/>
      <c r="K12" s="6"/>
    </row>
    <row r="13" spans="1:11" s="5" customFormat="1" ht="22.5" customHeight="1">
      <c r="A13" s="86" t="s">
        <v>129</v>
      </c>
      <c r="B13" s="32">
        <v>1</v>
      </c>
      <c r="C13" s="19" t="s">
        <v>12</v>
      </c>
      <c r="D13" s="19">
        <v>1</v>
      </c>
      <c r="E13" s="19">
        <v>1</v>
      </c>
      <c r="F13" s="19" t="s">
        <v>12</v>
      </c>
      <c r="G13" s="19">
        <v>1</v>
      </c>
      <c r="H13" s="19" t="s">
        <v>85</v>
      </c>
      <c r="I13" s="19" t="s">
        <v>12</v>
      </c>
      <c r="J13" s="19" t="s">
        <v>85</v>
      </c>
      <c r="K13" s="6"/>
    </row>
    <row r="14" spans="1:11" s="5" customFormat="1" ht="22.5" customHeight="1">
      <c r="A14" s="87" t="s">
        <v>130</v>
      </c>
      <c r="B14" s="35" t="s">
        <v>12</v>
      </c>
      <c r="C14" s="21" t="s">
        <v>12</v>
      </c>
      <c r="D14" s="21" t="s">
        <v>12</v>
      </c>
      <c r="E14" s="21" t="s">
        <v>12</v>
      </c>
      <c r="F14" s="21" t="s">
        <v>12</v>
      </c>
      <c r="G14" s="21" t="s">
        <v>12</v>
      </c>
      <c r="H14" s="21" t="s">
        <v>12</v>
      </c>
      <c r="I14" s="21" t="s">
        <v>12</v>
      </c>
      <c r="J14" s="21" t="s">
        <v>12</v>
      </c>
      <c r="K14" s="6"/>
    </row>
    <row r="15" spans="1:11" s="5" customFormat="1" ht="22.5" customHeight="1">
      <c r="A15" s="87" t="s">
        <v>131</v>
      </c>
      <c r="B15" s="35" t="s">
        <v>85</v>
      </c>
      <c r="C15" s="21" t="s">
        <v>12</v>
      </c>
      <c r="D15" s="21" t="s">
        <v>85</v>
      </c>
      <c r="E15" s="21" t="s">
        <v>12</v>
      </c>
      <c r="F15" s="21" t="s">
        <v>12</v>
      </c>
      <c r="G15" s="21" t="s">
        <v>12</v>
      </c>
      <c r="H15" s="21" t="s">
        <v>85</v>
      </c>
      <c r="I15" s="21" t="s">
        <v>12</v>
      </c>
      <c r="J15" s="21" t="s">
        <v>85</v>
      </c>
      <c r="K15" s="6"/>
    </row>
    <row r="16" spans="1:11" s="5" customFormat="1" ht="22.5" customHeight="1">
      <c r="A16" s="87" t="s">
        <v>132</v>
      </c>
      <c r="B16" s="35" t="s">
        <v>12</v>
      </c>
      <c r="C16" s="21" t="s">
        <v>12</v>
      </c>
      <c r="D16" s="21" t="s">
        <v>12</v>
      </c>
      <c r="E16" s="21" t="s">
        <v>12</v>
      </c>
      <c r="F16" s="21" t="s">
        <v>12</v>
      </c>
      <c r="G16" s="21" t="s">
        <v>12</v>
      </c>
      <c r="H16" s="21" t="s">
        <v>12</v>
      </c>
      <c r="I16" s="21" t="s">
        <v>12</v>
      </c>
      <c r="J16" s="21" t="s">
        <v>12</v>
      </c>
      <c r="K16" s="6"/>
    </row>
    <row r="17" spans="1:11" s="5" customFormat="1" ht="22.5" customHeight="1">
      <c r="A17" s="87" t="s">
        <v>133</v>
      </c>
      <c r="B17" s="35" t="s">
        <v>12</v>
      </c>
      <c r="C17" s="21" t="s">
        <v>12</v>
      </c>
      <c r="D17" s="21" t="s">
        <v>12</v>
      </c>
      <c r="E17" s="21" t="s">
        <v>12</v>
      </c>
      <c r="F17" s="21" t="s">
        <v>12</v>
      </c>
      <c r="G17" s="21" t="s">
        <v>12</v>
      </c>
      <c r="H17" s="21" t="s">
        <v>12</v>
      </c>
      <c r="I17" s="21" t="s">
        <v>12</v>
      </c>
      <c r="J17" s="21" t="s">
        <v>12</v>
      </c>
      <c r="K17" s="6"/>
    </row>
    <row r="18" spans="1:11" s="5" customFormat="1" ht="22.5" customHeight="1">
      <c r="A18" s="87" t="s">
        <v>134</v>
      </c>
      <c r="B18" s="35" t="s">
        <v>12</v>
      </c>
      <c r="C18" s="21" t="s">
        <v>12</v>
      </c>
      <c r="D18" s="21" t="s">
        <v>12</v>
      </c>
      <c r="E18" s="21" t="s">
        <v>12</v>
      </c>
      <c r="F18" s="21" t="s">
        <v>12</v>
      </c>
      <c r="G18" s="21" t="s">
        <v>12</v>
      </c>
      <c r="H18" s="21" t="s">
        <v>12</v>
      </c>
      <c r="I18" s="21" t="s">
        <v>12</v>
      </c>
      <c r="J18" s="21" t="s">
        <v>12</v>
      </c>
      <c r="K18" s="6"/>
    </row>
    <row r="19" spans="1:11" s="5" customFormat="1" ht="22.5" customHeight="1">
      <c r="A19" s="87" t="s">
        <v>135</v>
      </c>
      <c r="B19" s="35" t="s">
        <v>12</v>
      </c>
      <c r="C19" s="21" t="s">
        <v>12</v>
      </c>
      <c r="D19" s="21" t="s">
        <v>12</v>
      </c>
      <c r="E19" s="21" t="s">
        <v>12</v>
      </c>
      <c r="F19" s="21" t="s">
        <v>12</v>
      </c>
      <c r="G19" s="21" t="s">
        <v>12</v>
      </c>
      <c r="H19" s="21" t="s">
        <v>12</v>
      </c>
      <c r="I19" s="21" t="s">
        <v>12</v>
      </c>
      <c r="J19" s="21" t="s">
        <v>12</v>
      </c>
      <c r="K19" s="6"/>
    </row>
    <row r="20" spans="1:11" s="5" customFormat="1" ht="22.5" customHeight="1">
      <c r="A20" s="87" t="s">
        <v>5</v>
      </c>
      <c r="B20" s="35" t="s">
        <v>85</v>
      </c>
      <c r="C20" s="21" t="s">
        <v>24</v>
      </c>
      <c r="D20" s="21" t="s">
        <v>85</v>
      </c>
      <c r="E20" s="21" t="s">
        <v>24</v>
      </c>
      <c r="F20" s="21" t="s">
        <v>24</v>
      </c>
      <c r="G20" s="21" t="s">
        <v>24</v>
      </c>
      <c r="H20" s="21" t="s">
        <v>85</v>
      </c>
      <c r="I20" s="21" t="s">
        <v>24</v>
      </c>
      <c r="J20" s="21" t="s">
        <v>85</v>
      </c>
      <c r="K20" s="6"/>
    </row>
    <row r="21" spans="1:11" s="5" customFormat="1" ht="22.5" customHeight="1">
      <c r="A21" s="87" t="s">
        <v>136</v>
      </c>
      <c r="B21" s="35" t="s">
        <v>24</v>
      </c>
      <c r="C21" s="21" t="s">
        <v>24</v>
      </c>
      <c r="D21" s="21" t="s">
        <v>24</v>
      </c>
      <c r="E21" s="21" t="s">
        <v>24</v>
      </c>
      <c r="F21" s="21" t="s">
        <v>24</v>
      </c>
      <c r="G21" s="21" t="s">
        <v>24</v>
      </c>
      <c r="H21" s="21" t="s">
        <v>24</v>
      </c>
      <c r="I21" s="21" t="s">
        <v>24</v>
      </c>
      <c r="J21" s="21" t="s">
        <v>24</v>
      </c>
      <c r="K21" s="6"/>
    </row>
    <row r="22" spans="1:11" s="5" customFormat="1" ht="22.5" customHeight="1">
      <c r="A22" s="87" t="s">
        <v>137</v>
      </c>
      <c r="B22" s="35" t="s">
        <v>24</v>
      </c>
      <c r="C22" s="21" t="s">
        <v>24</v>
      </c>
      <c r="D22" s="21" t="s">
        <v>24</v>
      </c>
      <c r="E22" s="21" t="s">
        <v>24</v>
      </c>
      <c r="F22" s="21" t="s">
        <v>24</v>
      </c>
      <c r="G22" s="21" t="s">
        <v>24</v>
      </c>
      <c r="H22" s="21" t="s">
        <v>24</v>
      </c>
      <c r="I22" s="21" t="s">
        <v>24</v>
      </c>
      <c r="J22" s="21" t="s">
        <v>24</v>
      </c>
      <c r="K22" s="6"/>
    </row>
    <row r="23" spans="1:11" s="5" customFormat="1" ht="22.5" customHeight="1">
      <c r="A23" s="87" t="s">
        <v>138</v>
      </c>
      <c r="B23" s="35" t="s">
        <v>24</v>
      </c>
      <c r="C23" s="21" t="s">
        <v>24</v>
      </c>
      <c r="D23" s="21" t="s">
        <v>24</v>
      </c>
      <c r="E23" s="21" t="s">
        <v>24</v>
      </c>
      <c r="F23" s="21" t="s">
        <v>24</v>
      </c>
      <c r="G23" s="21" t="s">
        <v>24</v>
      </c>
      <c r="H23" s="21" t="s">
        <v>24</v>
      </c>
      <c r="I23" s="21" t="s">
        <v>24</v>
      </c>
      <c r="J23" s="21" t="s">
        <v>24</v>
      </c>
      <c r="K23" s="6"/>
    </row>
    <row r="24" spans="1:11" s="5" customFormat="1" ht="22.5" customHeight="1">
      <c r="A24" s="87" t="s">
        <v>139</v>
      </c>
      <c r="B24" s="35" t="s">
        <v>24</v>
      </c>
      <c r="C24" s="21" t="s">
        <v>24</v>
      </c>
      <c r="D24" s="21" t="s">
        <v>24</v>
      </c>
      <c r="E24" s="21" t="s">
        <v>24</v>
      </c>
      <c r="F24" s="21" t="s">
        <v>24</v>
      </c>
      <c r="G24" s="21" t="s">
        <v>24</v>
      </c>
      <c r="H24" s="21" t="s">
        <v>24</v>
      </c>
      <c r="I24" s="21" t="s">
        <v>24</v>
      </c>
      <c r="J24" s="21" t="s">
        <v>24</v>
      </c>
      <c r="K24" s="6"/>
    </row>
    <row r="25" spans="1:11" s="5" customFormat="1" ht="22.5" customHeight="1">
      <c r="A25" s="87" t="s">
        <v>140</v>
      </c>
      <c r="B25" s="35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24</v>
      </c>
      <c r="K25" s="6"/>
    </row>
    <row r="26" spans="1:11" s="5" customFormat="1" ht="22.5" customHeight="1">
      <c r="A26" s="87" t="s">
        <v>141</v>
      </c>
      <c r="B26" s="35">
        <f>SUM(C26:D26)</f>
        <v>1</v>
      </c>
      <c r="C26" s="21" t="s">
        <v>85</v>
      </c>
      <c r="D26" s="21">
        <v>1</v>
      </c>
      <c r="E26" s="21" t="s">
        <v>85</v>
      </c>
      <c r="F26" s="21" t="s">
        <v>85</v>
      </c>
      <c r="G26" s="21" t="s">
        <v>24</v>
      </c>
      <c r="H26" s="21">
        <v>1</v>
      </c>
      <c r="I26" s="21" t="s">
        <v>24</v>
      </c>
      <c r="J26" s="21">
        <v>1</v>
      </c>
      <c r="K26" s="6"/>
    </row>
    <row r="27" spans="1:11" s="5" customFormat="1" ht="22.5" customHeight="1">
      <c r="A27" s="87" t="s">
        <v>142</v>
      </c>
      <c r="B27" s="35" t="s">
        <v>24</v>
      </c>
      <c r="C27" s="21" t="s">
        <v>24</v>
      </c>
      <c r="D27" s="21" t="s">
        <v>24</v>
      </c>
      <c r="E27" s="21" t="s">
        <v>24</v>
      </c>
      <c r="F27" s="21" t="s">
        <v>24</v>
      </c>
      <c r="G27" s="21" t="s">
        <v>24</v>
      </c>
      <c r="H27" s="21" t="s">
        <v>24</v>
      </c>
      <c r="I27" s="21" t="s">
        <v>24</v>
      </c>
      <c r="J27" s="21" t="s">
        <v>24</v>
      </c>
      <c r="K27" s="6"/>
    </row>
    <row r="28" spans="1:11" s="5" customFormat="1" ht="22.5" customHeight="1">
      <c r="A28" s="87" t="s">
        <v>143</v>
      </c>
      <c r="B28" s="35" t="s">
        <v>24</v>
      </c>
      <c r="C28" s="21" t="s">
        <v>24</v>
      </c>
      <c r="D28" s="21" t="s">
        <v>24</v>
      </c>
      <c r="E28" s="21" t="s">
        <v>24</v>
      </c>
      <c r="F28" s="21" t="s">
        <v>24</v>
      </c>
      <c r="G28" s="21" t="s">
        <v>24</v>
      </c>
      <c r="H28" s="21" t="s">
        <v>24</v>
      </c>
      <c r="I28" s="21" t="s">
        <v>24</v>
      </c>
      <c r="J28" s="21" t="s">
        <v>24</v>
      </c>
      <c r="K28" s="6"/>
    </row>
    <row r="29" spans="1:11" s="5" customFormat="1" ht="22.5" customHeight="1">
      <c r="A29" s="87" t="s">
        <v>144</v>
      </c>
      <c r="B29" s="35" t="s">
        <v>24</v>
      </c>
      <c r="C29" s="21" t="s">
        <v>24</v>
      </c>
      <c r="D29" s="21" t="s">
        <v>24</v>
      </c>
      <c r="E29" s="21" t="s">
        <v>24</v>
      </c>
      <c r="F29" s="21" t="s">
        <v>24</v>
      </c>
      <c r="G29" s="21" t="s">
        <v>24</v>
      </c>
      <c r="H29" s="21" t="s">
        <v>24</v>
      </c>
      <c r="I29" s="21" t="s">
        <v>24</v>
      </c>
      <c r="J29" s="21" t="s">
        <v>24</v>
      </c>
      <c r="K29" s="6"/>
    </row>
    <row r="30" spans="1:11" s="5" customFormat="1" ht="22.5" customHeight="1">
      <c r="A30" s="87" t="s">
        <v>145</v>
      </c>
      <c r="B30" s="35" t="s">
        <v>24</v>
      </c>
      <c r="C30" s="21" t="s">
        <v>24</v>
      </c>
      <c r="D30" s="21" t="s">
        <v>24</v>
      </c>
      <c r="E30" s="21" t="s">
        <v>24</v>
      </c>
      <c r="F30" s="21" t="s">
        <v>24</v>
      </c>
      <c r="G30" s="21" t="s">
        <v>24</v>
      </c>
      <c r="H30" s="21" t="s">
        <v>24</v>
      </c>
      <c r="I30" s="21" t="s">
        <v>24</v>
      </c>
      <c r="J30" s="21" t="s">
        <v>24</v>
      </c>
      <c r="K30" s="6"/>
    </row>
    <row r="31" spans="1:11" s="5" customFormat="1" ht="22.5" customHeight="1">
      <c r="A31" s="87" t="s">
        <v>146</v>
      </c>
      <c r="B31" s="35" t="s">
        <v>24</v>
      </c>
      <c r="C31" s="21" t="s">
        <v>24</v>
      </c>
      <c r="D31" s="21" t="s">
        <v>24</v>
      </c>
      <c r="E31" s="21" t="s">
        <v>24</v>
      </c>
      <c r="F31" s="21" t="s">
        <v>24</v>
      </c>
      <c r="G31" s="21" t="s">
        <v>24</v>
      </c>
      <c r="H31" s="21" t="s">
        <v>24</v>
      </c>
      <c r="I31" s="21" t="s">
        <v>24</v>
      </c>
      <c r="J31" s="21" t="s">
        <v>24</v>
      </c>
      <c r="K31" s="6"/>
    </row>
    <row r="32" spans="1:11" s="5" customFormat="1" ht="22.5" customHeight="1">
      <c r="A32" s="87" t="s">
        <v>45</v>
      </c>
      <c r="B32" s="35" t="s">
        <v>24</v>
      </c>
      <c r="C32" s="21" t="s">
        <v>24</v>
      </c>
      <c r="D32" s="21" t="s">
        <v>24</v>
      </c>
      <c r="E32" s="21" t="s">
        <v>24</v>
      </c>
      <c r="F32" s="21" t="s">
        <v>24</v>
      </c>
      <c r="G32" s="21" t="s">
        <v>24</v>
      </c>
      <c r="H32" s="21" t="s">
        <v>24</v>
      </c>
      <c r="I32" s="21" t="s">
        <v>24</v>
      </c>
      <c r="J32" s="21" t="s">
        <v>24</v>
      </c>
      <c r="K32" s="6"/>
    </row>
    <row r="33" spans="1:11" s="5" customFormat="1" ht="22.5" customHeight="1">
      <c r="A33" s="87" t="s">
        <v>46</v>
      </c>
      <c r="B33" s="35" t="s">
        <v>24</v>
      </c>
      <c r="C33" s="21" t="s">
        <v>24</v>
      </c>
      <c r="D33" s="21" t="s">
        <v>24</v>
      </c>
      <c r="E33" s="21" t="s">
        <v>24</v>
      </c>
      <c r="F33" s="21" t="s">
        <v>24</v>
      </c>
      <c r="G33" s="21" t="s">
        <v>24</v>
      </c>
      <c r="H33" s="21" t="s">
        <v>24</v>
      </c>
      <c r="I33" s="21" t="s">
        <v>24</v>
      </c>
      <c r="J33" s="21" t="s">
        <v>24</v>
      </c>
      <c r="K33" s="6"/>
    </row>
    <row r="34" spans="1:11" s="5" customFormat="1" ht="22.5" customHeight="1">
      <c r="A34" s="87" t="s">
        <v>47</v>
      </c>
      <c r="B34" s="35" t="s">
        <v>24</v>
      </c>
      <c r="C34" s="21" t="s">
        <v>24</v>
      </c>
      <c r="D34" s="21" t="s">
        <v>24</v>
      </c>
      <c r="E34" s="21" t="s">
        <v>24</v>
      </c>
      <c r="F34" s="21" t="s">
        <v>24</v>
      </c>
      <c r="G34" s="21" t="s">
        <v>24</v>
      </c>
      <c r="H34" s="21" t="s">
        <v>24</v>
      </c>
      <c r="I34" s="21" t="s">
        <v>24</v>
      </c>
      <c r="J34" s="21" t="s">
        <v>24</v>
      </c>
      <c r="K34" s="6"/>
    </row>
    <row r="35" spans="1:11" s="5" customFormat="1" ht="22.5" customHeight="1">
      <c r="A35" s="87" t="s">
        <v>48</v>
      </c>
      <c r="B35" s="35">
        <v>1</v>
      </c>
      <c r="C35" s="21">
        <v>1</v>
      </c>
      <c r="D35" s="21" t="s">
        <v>24</v>
      </c>
      <c r="E35" s="21" t="s">
        <v>24</v>
      </c>
      <c r="F35" s="21" t="s">
        <v>24</v>
      </c>
      <c r="G35" s="21" t="s">
        <v>24</v>
      </c>
      <c r="H35" s="21">
        <v>1</v>
      </c>
      <c r="I35" s="21">
        <v>1</v>
      </c>
      <c r="J35" s="21" t="s">
        <v>24</v>
      </c>
      <c r="K35" s="6"/>
    </row>
    <row r="36" spans="1:11" s="5" customFormat="1" ht="22.5" customHeight="1">
      <c r="A36" s="87" t="s">
        <v>49</v>
      </c>
      <c r="B36" s="35" t="s">
        <v>10</v>
      </c>
      <c r="C36" s="21" t="s">
        <v>10</v>
      </c>
      <c r="D36" s="21" t="s">
        <v>10</v>
      </c>
      <c r="E36" s="21" t="s">
        <v>10</v>
      </c>
      <c r="F36" s="21" t="s">
        <v>10</v>
      </c>
      <c r="G36" s="21" t="s">
        <v>10</v>
      </c>
      <c r="H36" s="21" t="s">
        <v>10</v>
      </c>
      <c r="I36" s="21" t="s">
        <v>10</v>
      </c>
      <c r="J36" s="21" t="s">
        <v>10</v>
      </c>
      <c r="K36" s="6"/>
    </row>
    <row r="37" spans="1:11" s="5" customFormat="1" ht="22.5" customHeight="1">
      <c r="A37" s="87" t="s">
        <v>50</v>
      </c>
      <c r="B37" s="35" t="s">
        <v>10</v>
      </c>
      <c r="C37" s="21" t="s">
        <v>10</v>
      </c>
      <c r="D37" s="21" t="s">
        <v>10</v>
      </c>
      <c r="E37" s="21" t="s">
        <v>10</v>
      </c>
      <c r="F37" s="21" t="s">
        <v>10</v>
      </c>
      <c r="G37" s="21" t="s">
        <v>10</v>
      </c>
      <c r="H37" s="21" t="s">
        <v>10</v>
      </c>
      <c r="I37" s="21" t="s">
        <v>10</v>
      </c>
      <c r="J37" s="21" t="s">
        <v>10</v>
      </c>
      <c r="K37" s="6"/>
    </row>
    <row r="38" spans="1:11" s="5" customFormat="1" ht="22.5" customHeight="1">
      <c r="A38" s="87" t="s">
        <v>51</v>
      </c>
      <c r="B38" s="35" t="s">
        <v>10</v>
      </c>
      <c r="C38" s="21" t="s">
        <v>10</v>
      </c>
      <c r="D38" s="21" t="s">
        <v>10</v>
      </c>
      <c r="E38" s="21" t="s">
        <v>10</v>
      </c>
      <c r="F38" s="21" t="s">
        <v>10</v>
      </c>
      <c r="G38" s="21" t="s">
        <v>10</v>
      </c>
      <c r="H38" s="21" t="s">
        <v>10</v>
      </c>
      <c r="I38" s="21" t="s">
        <v>10</v>
      </c>
      <c r="J38" s="21" t="s">
        <v>10</v>
      </c>
      <c r="K38" s="6"/>
    </row>
    <row r="39" spans="1:11" s="5" customFormat="1" ht="22.5" customHeight="1">
      <c r="A39" s="88" t="s">
        <v>52</v>
      </c>
      <c r="B39" s="35" t="s">
        <v>10</v>
      </c>
      <c r="C39" s="21" t="s">
        <v>10</v>
      </c>
      <c r="D39" s="21" t="s">
        <v>10</v>
      </c>
      <c r="E39" s="21" t="s">
        <v>10</v>
      </c>
      <c r="F39" s="21" t="s">
        <v>10</v>
      </c>
      <c r="G39" s="21" t="s">
        <v>10</v>
      </c>
      <c r="H39" s="21" t="s">
        <v>10</v>
      </c>
      <c r="I39" s="21" t="s">
        <v>10</v>
      </c>
      <c r="J39" s="21" t="s">
        <v>10</v>
      </c>
      <c r="K39" s="6"/>
    </row>
    <row r="40" spans="1:11" s="5" customFormat="1" ht="22.5" customHeight="1" thickBot="1">
      <c r="A40" s="89" t="s">
        <v>53</v>
      </c>
      <c r="B40" s="14" t="s">
        <v>10</v>
      </c>
      <c r="C40" s="59" t="s">
        <v>10</v>
      </c>
      <c r="D40" s="59" t="s">
        <v>10</v>
      </c>
      <c r="E40" s="59" t="s">
        <v>10</v>
      </c>
      <c r="F40" s="59" t="s">
        <v>10</v>
      </c>
      <c r="G40" s="59" t="s">
        <v>10</v>
      </c>
      <c r="H40" s="59" t="s">
        <v>10</v>
      </c>
      <c r="I40" s="59" t="s">
        <v>10</v>
      </c>
      <c r="J40" s="59" t="s">
        <v>10</v>
      </c>
      <c r="K40" s="6"/>
    </row>
  </sheetData>
  <mergeCells count="5">
    <mergeCell ref="A4:A6"/>
    <mergeCell ref="B4:J4"/>
    <mergeCell ref="B5:D5"/>
    <mergeCell ref="E5:G5"/>
    <mergeCell ref="H5:J5"/>
  </mergeCells>
  <printOptions/>
  <pageMargins left="0.79" right="0.56" top="0.7874015748031497" bottom="0.5905511811023623" header="0.5118110236220472" footer="0.5118110236220472"/>
  <pageSetup horizontalDpi="600" verticalDpi="600" orientation="portrait" paperSize="9" scale="90" r:id="rId1"/>
  <headerFooter alignWithMargins="0">
    <oddHeader>&amp;R&amp;11卒業後・中学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41"/>
  <sheetViews>
    <sheetView showGridLines="0" workbookViewId="0" topLeftCell="A1">
      <selection activeCell="A1" sqref="A1"/>
    </sheetView>
  </sheetViews>
  <sheetFormatPr defaultColWidth="8.625" defaultRowHeight="19.5" customHeight="1"/>
  <cols>
    <col min="1" max="1" width="14.125" style="1" customWidth="1"/>
    <col min="2" max="16" width="6.125" style="1" customWidth="1"/>
    <col min="17" max="17" width="1.00390625" style="1" customWidth="1"/>
    <col min="18" max="16384" width="8.625" style="1" customWidth="1"/>
  </cols>
  <sheetData>
    <row r="3" spans="1:16" s="5" customFormat="1" ht="19.5" customHeight="1" thickBot="1">
      <c r="A3" s="81" t="s">
        <v>124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7" s="5" customFormat="1" ht="19.5" customHeight="1">
      <c r="A4" s="245" t="s">
        <v>158</v>
      </c>
      <c r="B4" s="240" t="s">
        <v>27</v>
      </c>
      <c r="C4" s="270"/>
      <c r="D4" s="270"/>
      <c r="E4" s="270"/>
      <c r="F4" s="270"/>
      <c r="G4" s="281" t="s">
        <v>28</v>
      </c>
      <c r="H4" s="270"/>
      <c r="I4" s="270"/>
      <c r="J4" s="270"/>
      <c r="K4" s="286"/>
      <c r="L4" s="281" t="s">
        <v>29</v>
      </c>
      <c r="M4" s="270"/>
      <c r="N4" s="270"/>
      <c r="O4" s="270"/>
      <c r="P4" s="270"/>
      <c r="Q4" s="6"/>
    </row>
    <row r="5" spans="1:17" s="5" customFormat="1" ht="19.5" customHeight="1">
      <c r="A5" s="246"/>
      <c r="B5" s="288" t="s">
        <v>13</v>
      </c>
      <c r="C5" s="282" t="s">
        <v>30</v>
      </c>
      <c r="D5" s="273"/>
      <c r="E5" s="282" t="s">
        <v>31</v>
      </c>
      <c r="F5" s="272"/>
      <c r="G5" s="284" t="s">
        <v>13</v>
      </c>
      <c r="H5" s="282" t="s">
        <v>30</v>
      </c>
      <c r="I5" s="273"/>
      <c r="J5" s="282" t="s">
        <v>31</v>
      </c>
      <c r="K5" s="283"/>
      <c r="L5" s="284" t="s">
        <v>13</v>
      </c>
      <c r="M5" s="282" t="s">
        <v>30</v>
      </c>
      <c r="N5" s="273"/>
      <c r="O5" s="282" t="s">
        <v>31</v>
      </c>
      <c r="P5" s="272"/>
      <c r="Q5" s="6"/>
    </row>
    <row r="6" spans="1:17" s="5" customFormat="1" ht="17.25" customHeight="1">
      <c r="A6" s="246"/>
      <c r="B6" s="288"/>
      <c r="C6" s="280" t="s">
        <v>159</v>
      </c>
      <c r="D6" s="280" t="s">
        <v>160</v>
      </c>
      <c r="E6" s="275" t="s">
        <v>14</v>
      </c>
      <c r="F6" s="251" t="s">
        <v>15</v>
      </c>
      <c r="G6" s="284"/>
      <c r="H6" s="280" t="s">
        <v>159</v>
      </c>
      <c r="I6" s="280" t="s">
        <v>160</v>
      </c>
      <c r="J6" s="275" t="s">
        <v>14</v>
      </c>
      <c r="K6" s="278" t="s">
        <v>15</v>
      </c>
      <c r="L6" s="284"/>
      <c r="M6" s="280" t="s">
        <v>159</v>
      </c>
      <c r="N6" s="280" t="s">
        <v>160</v>
      </c>
      <c r="O6" s="275" t="s">
        <v>14</v>
      </c>
      <c r="P6" s="251" t="s">
        <v>15</v>
      </c>
      <c r="Q6" s="6"/>
    </row>
    <row r="7" spans="1:17" s="5" customFormat="1" ht="17.25" customHeight="1" thickBot="1">
      <c r="A7" s="287"/>
      <c r="B7" s="289"/>
      <c r="C7" s="276"/>
      <c r="D7" s="276"/>
      <c r="E7" s="276"/>
      <c r="F7" s="277"/>
      <c r="G7" s="285"/>
      <c r="H7" s="276"/>
      <c r="I7" s="276"/>
      <c r="J7" s="276"/>
      <c r="K7" s="279"/>
      <c r="L7" s="285"/>
      <c r="M7" s="276"/>
      <c r="N7" s="276"/>
      <c r="O7" s="276"/>
      <c r="P7" s="277"/>
      <c r="Q7" s="6"/>
    </row>
    <row r="8" spans="1:17" s="5" customFormat="1" ht="22.5" customHeight="1">
      <c r="A8" s="220" t="s">
        <v>167</v>
      </c>
      <c r="B8" s="47">
        <v>70</v>
      </c>
      <c r="C8" s="48">
        <v>67</v>
      </c>
      <c r="D8" s="48">
        <v>3</v>
      </c>
      <c r="E8" s="48">
        <v>40</v>
      </c>
      <c r="F8" s="48">
        <v>30</v>
      </c>
      <c r="G8" s="133">
        <v>2</v>
      </c>
      <c r="H8" s="48">
        <v>2</v>
      </c>
      <c r="I8" s="48" t="s">
        <v>4</v>
      </c>
      <c r="J8" s="48">
        <v>2</v>
      </c>
      <c r="K8" s="128" t="s">
        <v>4</v>
      </c>
      <c r="L8" s="133">
        <v>20</v>
      </c>
      <c r="M8" s="48">
        <v>20</v>
      </c>
      <c r="N8" s="48" t="s">
        <v>4</v>
      </c>
      <c r="O8" s="48">
        <v>16</v>
      </c>
      <c r="P8" s="48">
        <v>4</v>
      </c>
      <c r="Q8" s="6"/>
    </row>
    <row r="9" spans="1:17" s="5" customFormat="1" ht="22.5" customHeight="1">
      <c r="A9" s="221" t="s">
        <v>168</v>
      </c>
      <c r="B9" s="209">
        <f>SUM(B10:B12)</f>
        <v>71</v>
      </c>
      <c r="C9" s="193">
        <f aca="true" t="shared" si="0" ref="C9:P9">SUM(C10:C12)</f>
        <v>66</v>
      </c>
      <c r="D9" s="193">
        <f t="shared" si="0"/>
        <v>5</v>
      </c>
      <c r="E9" s="193">
        <f t="shared" si="0"/>
        <v>56</v>
      </c>
      <c r="F9" s="193">
        <f t="shared" si="0"/>
        <v>15</v>
      </c>
      <c r="G9" s="212" t="s">
        <v>85</v>
      </c>
      <c r="H9" s="193" t="s">
        <v>85</v>
      </c>
      <c r="I9" s="193" t="s">
        <v>85</v>
      </c>
      <c r="J9" s="193" t="s">
        <v>85</v>
      </c>
      <c r="K9" s="194" t="s">
        <v>85</v>
      </c>
      <c r="L9" s="212">
        <f t="shared" si="0"/>
        <v>40</v>
      </c>
      <c r="M9" s="193">
        <f t="shared" si="0"/>
        <v>39</v>
      </c>
      <c r="N9" s="193">
        <v>1</v>
      </c>
      <c r="O9" s="193">
        <f t="shared" si="0"/>
        <v>39</v>
      </c>
      <c r="P9" s="193">
        <f t="shared" si="0"/>
        <v>1</v>
      </c>
      <c r="Q9" s="6"/>
    </row>
    <row r="10" spans="1:17" s="5" customFormat="1" ht="22.5" customHeight="1">
      <c r="A10" s="84" t="s">
        <v>125</v>
      </c>
      <c r="B10" s="32" t="s">
        <v>10</v>
      </c>
      <c r="C10" s="19" t="s">
        <v>10</v>
      </c>
      <c r="D10" s="19" t="s">
        <v>10</v>
      </c>
      <c r="E10" s="19" t="s">
        <v>10</v>
      </c>
      <c r="F10" s="19" t="s">
        <v>10</v>
      </c>
      <c r="G10" s="117" t="s">
        <v>10</v>
      </c>
      <c r="H10" s="19" t="s">
        <v>10</v>
      </c>
      <c r="I10" s="19" t="s">
        <v>10</v>
      </c>
      <c r="J10" s="19" t="s">
        <v>10</v>
      </c>
      <c r="K10" s="127" t="s">
        <v>10</v>
      </c>
      <c r="L10" s="117" t="s">
        <v>10</v>
      </c>
      <c r="M10" s="19" t="s">
        <v>10</v>
      </c>
      <c r="N10" s="19" t="s">
        <v>10</v>
      </c>
      <c r="O10" s="19" t="s">
        <v>10</v>
      </c>
      <c r="P10" s="19" t="s">
        <v>10</v>
      </c>
      <c r="Q10" s="6"/>
    </row>
    <row r="11" spans="1:17" s="5" customFormat="1" ht="22.5" customHeight="1">
      <c r="A11" s="84" t="s">
        <v>126</v>
      </c>
      <c r="B11" s="32">
        <f>SUM(B14:B41)</f>
        <v>71</v>
      </c>
      <c r="C11" s="19">
        <f>SUM(C14:C41)</f>
        <v>66</v>
      </c>
      <c r="D11" s="19">
        <f>SUM(D14:D41)</f>
        <v>5</v>
      </c>
      <c r="E11" s="19">
        <f>SUM(E14:E41)</f>
        <v>56</v>
      </c>
      <c r="F11" s="19">
        <f>SUM(F14:F41)</f>
        <v>15</v>
      </c>
      <c r="G11" s="117" t="s">
        <v>120</v>
      </c>
      <c r="H11" s="19" t="s">
        <v>119</v>
      </c>
      <c r="I11" s="19" t="s">
        <v>10</v>
      </c>
      <c r="J11" s="19" t="s">
        <v>85</v>
      </c>
      <c r="K11" s="127" t="s">
        <v>10</v>
      </c>
      <c r="L11" s="117">
        <f>SUM(L14:L41)</f>
        <v>40</v>
      </c>
      <c r="M11" s="19">
        <f>SUM(M14:M41)</f>
        <v>39</v>
      </c>
      <c r="N11" s="19">
        <f>SUM(N14:N41)</f>
        <v>1</v>
      </c>
      <c r="O11" s="19">
        <f>SUM(O14:O41)</f>
        <v>39</v>
      </c>
      <c r="P11" s="19">
        <f>SUM(P14:P41)</f>
        <v>1</v>
      </c>
      <c r="Q11" s="6"/>
    </row>
    <row r="12" spans="1:17" s="5" customFormat="1" ht="22.5" customHeight="1" thickBot="1">
      <c r="A12" s="84" t="s">
        <v>127</v>
      </c>
      <c r="B12" s="23" t="s">
        <v>10</v>
      </c>
      <c r="C12" s="16" t="s">
        <v>10</v>
      </c>
      <c r="D12" s="16" t="s">
        <v>10</v>
      </c>
      <c r="E12" s="16" t="s">
        <v>10</v>
      </c>
      <c r="F12" s="16" t="s">
        <v>10</v>
      </c>
      <c r="G12" s="172" t="s">
        <v>10</v>
      </c>
      <c r="H12" s="16" t="s">
        <v>10</v>
      </c>
      <c r="I12" s="16" t="s">
        <v>10</v>
      </c>
      <c r="J12" s="16" t="s">
        <v>10</v>
      </c>
      <c r="K12" s="144" t="s">
        <v>10</v>
      </c>
      <c r="L12" s="172" t="s">
        <v>10</v>
      </c>
      <c r="M12" s="16" t="s">
        <v>10</v>
      </c>
      <c r="N12" s="16" t="s">
        <v>10</v>
      </c>
      <c r="O12" s="16" t="s">
        <v>10</v>
      </c>
      <c r="P12" s="16" t="s">
        <v>10</v>
      </c>
      <c r="Q12" s="6"/>
    </row>
    <row r="13" spans="1:17" s="5" customFormat="1" ht="16.5" customHeight="1">
      <c r="A13" s="85" t="s">
        <v>128</v>
      </c>
      <c r="B13" s="47"/>
      <c r="C13" s="48"/>
      <c r="D13" s="48"/>
      <c r="E13" s="48"/>
      <c r="F13" s="48"/>
      <c r="G13" s="133"/>
      <c r="H13" s="48"/>
      <c r="I13" s="48"/>
      <c r="J13" s="48"/>
      <c r="K13" s="128"/>
      <c r="L13" s="133"/>
      <c r="M13" s="48"/>
      <c r="N13" s="48"/>
      <c r="O13" s="48"/>
      <c r="P13" s="48"/>
      <c r="Q13" s="6"/>
    </row>
    <row r="14" spans="1:17" s="5" customFormat="1" ht="22.5" customHeight="1">
      <c r="A14" s="86" t="s">
        <v>129</v>
      </c>
      <c r="B14" s="32">
        <f>SUM(C14:D14)</f>
        <v>16</v>
      </c>
      <c r="C14" s="19">
        <f>SUM(H14,M14,'112-2'!B14,'112-2'!G14)</f>
        <v>15</v>
      </c>
      <c r="D14" s="11">
        <f>SUM(I14,N14,'112-2'!C14,'112-2'!H14)</f>
        <v>1</v>
      </c>
      <c r="E14" s="19">
        <f>SUM(J14,O14,'112-2'!D14,'112-2'!I14)</f>
        <v>13</v>
      </c>
      <c r="F14" s="19">
        <f>SUM(K14,P14,'112-2'!E14,'112-2'!J14)</f>
        <v>3</v>
      </c>
      <c r="G14" s="117" t="s">
        <v>10</v>
      </c>
      <c r="H14" s="19" t="s">
        <v>10</v>
      </c>
      <c r="I14" s="19" t="s">
        <v>10</v>
      </c>
      <c r="J14" s="19" t="s">
        <v>10</v>
      </c>
      <c r="K14" s="127" t="s">
        <v>10</v>
      </c>
      <c r="L14" s="117">
        <f aca="true" t="shared" si="1" ref="L14:L21">SUM(M14:N14)</f>
        <v>10</v>
      </c>
      <c r="M14" s="19">
        <v>10</v>
      </c>
      <c r="N14" s="19" t="s">
        <v>10</v>
      </c>
      <c r="O14" s="19">
        <v>9</v>
      </c>
      <c r="P14" s="19">
        <v>1</v>
      </c>
      <c r="Q14" s="6"/>
    </row>
    <row r="15" spans="1:17" s="5" customFormat="1" ht="22.5" customHeight="1">
      <c r="A15" s="87" t="s">
        <v>130</v>
      </c>
      <c r="B15" s="35">
        <f>SUM(C15:D15)</f>
        <v>7</v>
      </c>
      <c r="C15" s="21">
        <f>SUM(H15,M15,'112-2'!B15,'112-2'!G15)</f>
        <v>7</v>
      </c>
      <c r="D15" s="21" t="s">
        <v>85</v>
      </c>
      <c r="E15" s="21">
        <f>SUM(J15,O15,'112-2'!D15,'112-2'!I15)</f>
        <v>4</v>
      </c>
      <c r="F15" s="21">
        <f>SUM(K15,P15,'112-2'!E15,'112-2'!J15)</f>
        <v>3</v>
      </c>
      <c r="G15" s="173" t="s">
        <v>10</v>
      </c>
      <c r="H15" s="21" t="s">
        <v>10</v>
      </c>
      <c r="I15" s="21" t="s">
        <v>10</v>
      </c>
      <c r="J15" s="21" t="s">
        <v>10</v>
      </c>
      <c r="K15" s="130" t="s">
        <v>10</v>
      </c>
      <c r="L15" s="173">
        <f t="shared" si="1"/>
        <v>4</v>
      </c>
      <c r="M15" s="21">
        <v>4</v>
      </c>
      <c r="N15" s="21" t="s">
        <v>10</v>
      </c>
      <c r="O15" s="21">
        <v>4</v>
      </c>
      <c r="P15" s="21" t="s">
        <v>10</v>
      </c>
      <c r="Q15" s="6"/>
    </row>
    <row r="16" spans="1:17" s="5" customFormat="1" ht="22.5" customHeight="1">
      <c r="A16" s="87" t="s">
        <v>131</v>
      </c>
      <c r="B16" s="35">
        <f>SUM(C16:D16)</f>
        <v>3</v>
      </c>
      <c r="C16" s="21">
        <f>SUM(H16,M16,'112-2'!B16,'112-2'!G16)</f>
        <v>3</v>
      </c>
      <c r="D16" s="21" t="s">
        <v>85</v>
      </c>
      <c r="E16" s="21">
        <f>SUM(J16,O16,'112-2'!D16,'112-2'!I16)</f>
        <v>2</v>
      </c>
      <c r="F16" s="21">
        <f>SUM(K16,P16,'112-2'!E16,'112-2'!J16)</f>
        <v>1</v>
      </c>
      <c r="G16" s="173" t="s">
        <v>10</v>
      </c>
      <c r="H16" s="21" t="s">
        <v>10</v>
      </c>
      <c r="I16" s="21" t="s">
        <v>10</v>
      </c>
      <c r="J16" s="21" t="s">
        <v>10</v>
      </c>
      <c r="K16" s="130" t="s">
        <v>10</v>
      </c>
      <c r="L16" s="173">
        <f t="shared" si="1"/>
        <v>1</v>
      </c>
      <c r="M16" s="21">
        <v>1</v>
      </c>
      <c r="N16" s="21" t="s">
        <v>10</v>
      </c>
      <c r="O16" s="21">
        <v>1</v>
      </c>
      <c r="P16" s="21" t="s">
        <v>10</v>
      </c>
      <c r="Q16" s="6"/>
    </row>
    <row r="17" spans="1:17" s="5" customFormat="1" ht="22.5" customHeight="1">
      <c r="A17" s="87" t="s">
        <v>132</v>
      </c>
      <c r="B17" s="35">
        <f>SUM(C17:D17)</f>
        <v>3</v>
      </c>
      <c r="C17" s="21">
        <f>SUM(H17,M17,'112-2'!B17,'112-2'!G17)</f>
        <v>3</v>
      </c>
      <c r="D17" s="21" t="s">
        <v>85</v>
      </c>
      <c r="E17" s="21">
        <f>SUM(J17,O17,'112-2'!D17,'112-2'!I17)</f>
        <v>3</v>
      </c>
      <c r="F17" s="21" t="s">
        <v>85</v>
      </c>
      <c r="G17" s="173" t="s">
        <v>10</v>
      </c>
      <c r="H17" s="21" t="s">
        <v>10</v>
      </c>
      <c r="I17" s="21" t="s">
        <v>10</v>
      </c>
      <c r="J17" s="21" t="s">
        <v>10</v>
      </c>
      <c r="K17" s="130" t="s">
        <v>10</v>
      </c>
      <c r="L17" s="173">
        <f t="shared" si="1"/>
        <v>3</v>
      </c>
      <c r="M17" s="21">
        <v>3</v>
      </c>
      <c r="N17" s="21" t="s">
        <v>10</v>
      </c>
      <c r="O17" s="21">
        <v>3</v>
      </c>
      <c r="P17" s="21" t="s">
        <v>10</v>
      </c>
      <c r="Q17" s="6"/>
    </row>
    <row r="18" spans="1:17" s="5" customFormat="1" ht="22.5" customHeight="1">
      <c r="A18" s="87" t="s">
        <v>133</v>
      </c>
      <c r="B18" s="35">
        <f>SUM(C18:D18)</f>
        <v>3</v>
      </c>
      <c r="C18" s="21">
        <f>SUM(H18,M18,'112-2'!B18,'112-2'!G18)</f>
        <v>3</v>
      </c>
      <c r="D18" s="21" t="s">
        <v>85</v>
      </c>
      <c r="E18" s="21">
        <f>SUM(J18,O18,'112-2'!D18,'112-2'!I18)</f>
        <v>3</v>
      </c>
      <c r="F18" s="21" t="s">
        <v>85</v>
      </c>
      <c r="G18" s="173" t="s">
        <v>85</v>
      </c>
      <c r="H18" s="21" t="s">
        <v>85</v>
      </c>
      <c r="I18" s="21" t="s">
        <v>10</v>
      </c>
      <c r="J18" s="21" t="s">
        <v>85</v>
      </c>
      <c r="K18" s="130" t="s">
        <v>10</v>
      </c>
      <c r="L18" s="173">
        <f t="shared" si="1"/>
        <v>2</v>
      </c>
      <c r="M18" s="21">
        <v>2</v>
      </c>
      <c r="N18" s="21" t="s">
        <v>10</v>
      </c>
      <c r="O18" s="21">
        <v>2</v>
      </c>
      <c r="P18" s="21" t="s">
        <v>10</v>
      </c>
      <c r="Q18" s="6"/>
    </row>
    <row r="19" spans="1:17" s="5" customFormat="1" ht="22.5" customHeight="1">
      <c r="A19" s="87" t="s">
        <v>134</v>
      </c>
      <c r="B19" s="35" t="s">
        <v>85</v>
      </c>
      <c r="C19" s="21" t="s">
        <v>85</v>
      </c>
      <c r="D19" s="21" t="s">
        <v>85</v>
      </c>
      <c r="E19" s="21" t="s">
        <v>85</v>
      </c>
      <c r="F19" s="21" t="s">
        <v>10</v>
      </c>
      <c r="G19" s="173" t="s">
        <v>10</v>
      </c>
      <c r="H19" s="21" t="s">
        <v>10</v>
      </c>
      <c r="I19" s="21" t="s">
        <v>10</v>
      </c>
      <c r="J19" s="21" t="s">
        <v>10</v>
      </c>
      <c r="K19" s="130" t="s">
        <v>10</v>
      </c>
      <c r="L19" s="173" t="s">
        <v>85</v>
      </c>
      <c r="M19" s="21" t="s">
        <v>85</v>
      </c>
      <c r="N19" s="21" t="s">
        <v>10</v>
      </c>
      <c r="O19" s="21" t="s">
        <v>85</v>
      </c>
      <c r="P19" s="21" t="s">
        <v>10</v>
      </c>
      <c r="Q19" s="6"/>
    </row>
    <row r="20" spans="1:17" s="5" customFormat="1" ht="22.5" customHeight="1">
      <c r="A20" s="87" t="s">
        <v>135</v>
      </c>
      <c r="B20" s="35">
        <f>SUM(C20:D20)</f>
        <v>13</v>
      </c>
      <c r="C20" s="21">
        <f>SUM(H20,M20,'112-2'!B20,'112-2'!G20)</f>
        <v>12</v>
      </c>
      <c r="D20" s="21">
        <f>SUM(I20,N20,'112-2'!C20,'112-2'!H20)</f>
        <v>1</v>
      </c>
      <c r="E20" s="21">
        <f>SUM(J20,O20,'112-2'!D20,'112-2'!I20)</f>
        <v>12</v>
      </c>
      <c r="F20" s="21">
        <f>SUM(K20,P20,'112-2'!E20,'112-2'!J20)</f>
        <v>1</v>
      </c>
      <c r="G20" s="173" t="s">
        <v>10</v>
      </c>
      <c r="H20" s="21" t="s">
        <v>10</v>
      </c>
      <c r="I20" s="21" t="s">
        <v>10</v>
      </c>
      <c r="J20" s="21" t="s">
        <v>10</v>
      </c>
      <c r="K20" s="130" t="s">
        <v>10</v>
      </c>
      <c r="L20" s="173">
        <f t="shared" si="1"/>
        <v>8</v>
      </c>
      <c r="M20" s="21">
        <v>8</v>
      </c>
      <c r="N20" s="21" t="s">
        <v>10</v>
      </c>
      <c r="O20" s="21">
        <v>8</v>
      </c>
      <c r="P20" s="21" t="s">
        <v>85</v>
      </c>
      <c r="Q20" s="6"/>
    </row>
    <row r="21" spans="1:17" s="5" customFormat="1" ht="22.5" customHeight="1">
      <c r="A21" s="87" t="s">
        <v>5</v>
      </c>
      <c r="B21" s="35">
        <f>SUM(C21:D21)</f>
        <v>5</v>
      </c>
      <c r="C21" s="21">
        <f>SUM(H21,M21,'112-2'!B21,'112-2'!G21)</f>
        <v>3</v>
      </c>
      <c r="D21" s="21">
        <f>SUM(I21,N21,'112-2'!C21,'112-2'!H21)</f>
        <v>2</v>
      </c>
      <c r="E21" s="21">
        <f>SUM(J21,O21,'112-2'!D21,'112-2'!I21)</f>
        <v>3</v>
      </c>
      <c r="F21" s="21">
        <f>SUM(K21,P21,'112-2'!E21,'112-2'!J21)</f>
        <v>2</v>
      </c>
      <c r="G21" s="173" t="s">
        <v>35</v>
      </c>
      <c r="H21" s="21" t="s">
        <v>35</v>
      </c>
      <c r="I21" s="21" t="s">
        <v>35</v>
      </c>
      <c r="J21" s="21" t="s">
        <v>35</v>
      </c>
      <c r="K21" s="130" t="s">
        <v>35</v>
      </c>
      <c r="L21" s="173">
        <f t="shared" si="1"/>
        <v>2</v>
      </c>
      <c r="M21" s="21">
        <v>2</v>
      </c>
      <c r="N21" s="21" t="s">
        <v>35</v>
      </c>
      <c r="O21" s="21">
        <v>2</v>
      </c>
      <c r="P21" s="21" t="s">
        <v>85</v>
      </c>
      <c r="Q21" s="6"/>
    </row>
    <row r="22" spans="1:17" s="5" customFormat="1" ht="22.5" customHeight="1">
      <c r="A22" s="87" t="s">
        <v>136</v>
      </c>
      <c r="B22" s="35" t="s">
        <v>85</v>
      </c>
      <c r="C22" s="21" t="s">
        <v>85</v>
      </c>
      <c r="D22" s="21" t="s">
        <v>85</v>
      </c>
      <c r="E22" s="21" t="s">
        <v>85</v>
      </c>
      <c r="F22" s="21" t="s">
        <v>85</v>
      </c>
      <c r="G22" s="173" t="s">
        <v>35</v>
      </c>
      <c r="H22" s="21" t="s">
        <v>35</v>
      </c>
      <c r="I22" s="21" t="s">
        <v>35</v>
      </c>
      <c r="J22" s="21" t="s">
        <v>35</v>
      </c>
      <c r="K22" s="130" t="s">
        <v>35</v>
      </c>
      <c r="L22" s="173" t="s">
        <v>35</v>
      </c>
      <c r="M22" s="21" t="s">
        <v>85</v>
      </c>
      <c r="N22" s="21" t="s">
        <v>35</v>
      </c>
      <c r="O22" s="21" t="s">
        <v>35</v>
      </c>
      <c r="P22" s="21" t="s">
        <v>35</v>
      </c>
      <c r="Q22" s="6"/>
    </row>
    <row r="23" spans="1:17" s="5" customFormat="1" ht="22.5" customHeight="1">
      <c r="A23" s="87" t="s">
        <v>137</v>
      </c>
      <c r="B23" s="35">
        <f>SUM(C23:D23)</f>
        <v>1</v>
      </c>
      <c r="C23" s="21">
        <f>SUM(H23,M23,'112-2'!B23,'112-2'!G23)</f>
        <v>1</v>
      </c>
      <c r="D23" s="21" t="s">
        <v>85</v>
      </c>
      <c r="E23" s="21" t="s">
        <v>85</v>
      </c>
      <c r="F23" s="21">
        <f>SUM(K23,P23,'112-2'!E23,'112-2'!J23)</f>
        <v>1</v>
      </c>
      <c r="G23" s="173" t="s">
        <v>35</v>
      </c>
      <c r="H23" s="21" t="s">
        <v>35</v>
      </c>
      <c r="I23" s="21" t="s">
        <v>35</v>
      </c>
      <c r="J23" s="21" t="s">
        <v>35</v>
      </c>
      <c r="K23" s="130" t="s">
        <v>35</v>
      </c>
      <c r="L23" s="173" t="s">
        <v>35</v>
      </c>
      <c r="M23" s="21" t="s">
        <v>85</v>
      </c>
      <c r="N23" s="21" t="s">
        <v>35</v>
      </c>
      <c r="O23" s="21" t="s">
        <v>35</v>
      </c>
      <c r="P23" s="21" t="s">
        <v>35</v>
      </c>
      <c r="Q23" s="6"/>
    </row>
    <row r="24" spans="1:17" s="5" customFormat="1" ht="22.5" customHeight="1">
      <c r="A24" s="87" t="s">
        <v>138</v>
      </c>
      <c r="B24" s="35" t="s">
        <v>85</v>
      </c>
      <c r="C24" s="21" t="s">
        <v>85</v>
      </c>
      <c r="D24" s="21" t="s">
        <v>85</v>
      </c>
      <c r="E24" s="21" t="s">
        <v>85</v>
      </c>
      <c r="F24" s="21" t="s">
        <v>85</v>
      </c>
      <c r="G24" s="173" t="s">
        <v>35</v>
      </c>
      <c r="H24" s="21" t="s">
        <v>35</v>
      </c>
      <c r="I24" s="21" t="s">
        <v>35</v>
      </c>
      <c r="J24" s="21" t="s">
        <v>35</v>
      </c>
      <c r="K24" s="130" t="s">
        <v>35</v>
      </c>
      <c r="L24" s="173" t="s">
        <v>35</v>
      </c>
      <c r="M24" s="21" t="s">
        <v>85</v>
      </c>
      <c r="N24" s="21" t="s">
        <v>35</v>
      </c>
      <c r="O24" s="21" t="s">
        <v>35</v>
      </c>
      <c r="P24" s="21" t="s">
        <v>35</v>
      </c>
      <c r="Q24" s="6"/>
    </row>
    <row r="25" spans="1:17" s="5" customFormat="1" ht="22.5" customHeight="1">
      <c r="A25" s="87" t="s">
        <v>139</v>
      </c>
      <c r="B25" s="35" t="s">
        <v>35</v>
      </c>
      <c r="C25" s="21" t="s">
        <v>85</v>
      </c>
      <c r="D25" s="21" t="s">
        <v>85</v>
      </c>
      <c r="E25" s="21" t="s">
        <v>85</v>
      </c>
      <c r="F25" s="21" t="s">
        <v>85</v>
      </c>
      <c r="G25" s="173" t="s">
        <v>35</v>
      </c>
      <c r="H25" s="21" t="s">
        <v>35</v>
      </c>
      <c r="I25" s="21" t="s">
        <v>35</v>
      </c>
      <c r="J25" s="21" t="s">
        <v>35</v>
      </c>
      <c r="K25" s="130" t="s">
        <v>35</v>
      </c>
      <c r="L25" s="173" t="s">
        <v>35</v>
      </c>
      <c r="M25" s="21" t="s">
        <v>85</v>
      </c>
      <c r="N25" s="21" t="s">
        <v>35</v>
      </c>
      <c r="O25" s="21" t="s">
        <v>35</v>
      </c>
      <c r="P25" s="21" t="s">
        <v>35</v>
      </c>
      <c r="Q25" s="6"/>
    </row>
    <row r="26" spans="1:17" s="5" customFormat="1" ht="22.5" customHeight="1">
      <c r="A26" s="87" t="s">
        <v>140</v>
      </c>
      <c r="B26" s="35" t="s">
        <v>35</v>
      </c>
      <c r="C26" s="21" t="s">
        <v>85</v>
      </c>
      <c r="D26" s="21" t="s">
        <v>85</v>
      </c>
      <c r="E26" s="21" t="s">
        <v>85</v>
      </c>
      <c r="F26" s="21" t="s">
        <v>85</v>
      </c>
      <c r="G26" s="173" t="s">
        <v>35</v>
      </c>
      <c r="H26" s="21" t="s">
        <v>35</v>
      </c>
      <c r="I26" s="21" t="s">
        <v>35</v>
      </c>
      <c r="J26" s="21" t="s">
        <v>35</v>
      </c>
      <c r="K26" s="130" t="s">
        <v>35</v>
      </c>
      <c r="L26" s="173" t="s">
        <v>35</v>
      </c>
      <c r="M26" s="21" t="s">
        <v>85</v>
      </c>
      <c r="N26" s="21" t="s">
        <v>35</v>
      </c>
      <c r="O26" s="21" t="s">
        <v>35</v>
      </c>
      <c r="P26" s="21" t="s">
        <v>35</v>
      </c>
      <c r="Q26" s="6"/>
    </row>
    <row r="27" spans="1:17" s="5" customFormat="1" ht="22.5" customHeight="1">
      <c r="A27" s="87" t="s">
        <v>141</v>
      </c>
      <c r="B27" s="35" t="s">
        <v>85</v>
      </c>
      <c r="C27" s="21" t="s">
        <v>85</v>
      </c>
      <c r="D27" s="21" t="s">
        <v>85</v>
      </c>
      <c r="E27" s="21" t="s">
        <v>85</v>
      </c>
      <c r="F27" s="21" t="s">
        <v>85</v>
      </c>
      <c r="G27" s="173" t="s">
        <v>35</v>
      </c>
      <c r="H27" s="21" t="s">
        <v>35</v>
      </c>
      <c r="I27" s="21" t="s">
        <v>35</v>
      </c>
      <c r="J27" s="21" t="s">
        <v>35</v>
      </c>
      <c r="K27" s="130" t="s">
        <v>35</v>
      </c>
      <c r="L27" s="173" t="s">
        <v>35</v>
      </c>
      <c r="M27" s="21" t="s">
        <v>85</v>
      </c>
      <c r="N27" s="21" t="s">
        <v>35</v>
      </c>
      <c r="O27" s="21" t="s">
        <v>35</v>
      </c>
      <c r="P27" s="21" t="s">
        <v>35</v>
      </c>
      <c r="Q27" s="6"/>
    </row>
    <row r="28" spans="1:17" s="5" customFormat="1" ht="22.5" customHeight="1">
      <c r="A28" s="87" t="s">
        <v>142</v>
      </c>
      <c r="B28" s="35">
        <f>SUM(C28:D28)</f>
        <v>8</v>
      </c>
      <c r="C28" s="21">
        <f>SUM(H28,M28,'112-2'!B28,'112-2'!G28)</f>
        <v>8</v>
      </c>
      <c r="D28" s="21" t="s">
        <v>85</v>
      </c>
      <c r="E28" s="21">
        <f>SUM(J28,O28,'112-2'!D28,'112-2'!I28)</f>
        <v>8</v>
      </c>
      <c r="F28" s="21" t="s">
        <v>85</v>
      </c>
      <c r="G28" s="173" t="s">
        <v>35</v>
      </c>
      <c r="H28" s="21" t="s">
        <v>35</v>
      </c>
      <c r="I28" s="21" t="s">
        <v>35</v>
      </c>
      <c r="J28" s="21" t="s">
        <v>35</v>
      </c>
      <c r="K28" s="130" t="s">
        <v>35</v>
      </c>
      <c r="L28" s="173">
        <f>SUM(M28:N28)</f>
        <v>3</v>
      </c>
      <c r="M28" s="21">
        <v>3</v>
      </c>
      <c r="N28" s="21" t="s">
        <v>35</v>
      </c>
      <c r="O28" s="21">
        <v>3</v>
      </c>
      <c r="P28" s="21" t="s">
        <v>35</v>
      </c>
      <c r="Q28" s="6"/>
    </row>
    <row r="29" spans="1:17" s="5" customFormat="1" ht="22.5" customHeight="1">
      <c r="A29" s="87" t="s">
        <v>143</v>
      </c>
      <c r="B29" s="35">
        <f>SUM(C29:D29)</f>
        <v>4</v>
      </c>
      <c r="C29" s="21">
        <f>SUM(H29,M29,'112-2'!B29,'112-2'!G29)</f>
        <v>4</v>
      </c>
      <c r="D29" s="21" t="s">
        <v>85</v>
      </c>
      <c r="E29" s="21">
        <f>SUM(J29,O29,'112-2'!D29,'112-2'!I29)</f>
        <v>2</v>
      </c>
      <c r="F29" s="21">
        <f>SUM(K29,P29,'112-2'!E29,'112-2'!J29)</f>
        <v>2</v>
      </c>
      <c r="G29" s="173" t="s">
        <v>35</v>
      </c>
      <c r="H29" s="21" t="s">
        <v>35</v>
      </c>
      <c r="I29" s="21" t="s">
        <v>35</v>
      </c>
      <c r="J29" s="21" t="s">
        <v>35</v>
      </c>
      <c r="K29" s="130" t="s">
        <v>35</v>
      </c>
      <c r="L29" s="173">
        <f>SUM(M29:N29)</f>
        <v>2</v>
      </c>
      <c r="M29" s="21">
        <v>2</v>
      </c>
      <c r="N29" s="21" t="s">
        <v>35</v>
      </c>
      <c r="O29" s="21">
        <v>2</v>
      </c>
      <c r="P29" s="21" t="s">
        <v>35</v>
      </c>
      <c r="Q29" s="6"/>
    </row>
    <row r="30" spans="1:17" s="5" customFormat="1" ht="22.5" customHeight="1">
      <c r="A30" s="87" t="s">
        <v>144</v>
      </c>
      <c r="B30" s="35" t="s">
        <v>85</v>
      </c>
      <c r="C30" s="21" t="s">
        <v>85</v>
      </c>
      <c r="D30" s="21" t="s">
        <v>85</v>
      </c>
      <c r="E30" s="21" t="s">
        <v>85</v>
      </c>
      <c r="F30" s="21" t="s">
        <v>85</v>
      </c>
      <c r="G30" s="173" t="s">
        <v>35</v>
      </c>
      <c r="H30" s="21" t="s">
        <v>35</v>
      </c>
      <c r="I30" s="21" t="s">
        <v>35</v>
      </c>
      <c r="J30" s="21" t="s">
        <v>35</v>
      </c>
      <c r="K30" s="130" t="s">
        <v>35</v>
      </c>
      <c r="L30" s="173" t="s">
        <v>35</v>
      </c>
      <c r="M30" s="21" t="s">
        <v>85</v>
      </c>
      <c r="N30" s="21" t="s">
        <v>35</v>
      </c>
      <c r="O30" s="21" t="s">
        <v>35</v>
      </c>
      <c r="P30" s="21" t="s">
        <v>35</v>
      </c>
      <c r="Q30" s="6"/>
    </row>
    <row r="31" spans="1:17" s="5" customFormat="1" ht="22.5" customHeight="1">
      <c r="A31" s="87" t="s">
        <v>145</v>
      </c>
      <c r="B31" s="35" t="s">
        <v>85</v>
      </c>
      <c r="C31" s="21" t="s">
        <v>85</v>
      </c>
      <c r="D31" s="21" t="s">
        <v>85</v>
      </c>
      <c r="E31" s="21" t="s">
        <v>85</v>
      </c>
      <c r="F31" s="21" t="s">
        <v>85</v>
      </c>
      <c r="G31" s="173" t="s">
        <v>35</v>
      </c>
      <c r="H31" s="21" t="s">
        <v>35</v>
      </c>
      <c r="I31" s="21" t="s">
        <v>35</v>
      </c>
      <c r="J31" s="21" t="s">
        <v>35</v>
      </c>
      <c r="K31" s="130" t="s">
        <v>35</v>
      </c>
      <c r="L31" s="173" t="s">
        <v>35</v>
      </c>
      <c r="M31" s="21" t="s">
        <v>85</v>
      </c>
      <c r="N31" s="21" t="s">
        <v>35</v>
      </c>
      <c r="O31" s="21" t="s">
        <v>35</v>
      </c>
      <c r="P31" s="21" t="s">
        <v>35</v>
      </c>
      <c r="Q31" s="6"/>
    </row>
    <row r="32" spans="1:17" s="5" customFormat="1" ht="22.5" customHeight="1">
      <c r="A32" s="87" t="s">
        <v>146</v>
      </c>
      <c r="B32" s="35" t="s">
        <v>85</v>
      </c>
      <c r="C32" s="21" t="s">
        <v>85</v>
      </c>
      <c r="D32" s="21" t="s">
        <v>85</v>
      </c>
      <c r="E32" s="21" t="s">
        <v>85</v>
      </c>
      <c r="F32" s="21" t="s">
        <v>85</v>
      </c>
      <c r="G32" s="173" t="s">
        <v>35</v>
      </c>
      <c r="H32" s="21" t="s">
        <v>35</v>
      </c>
      <c r="I32" s="21" t="s">
        <v>35</v>
      </c>
      <c r="J32" s="21" t="s">
        <v>35</v>
      </c>
      <c r="K32" s="130" t="s">
        <v>35</v>
      </c>
      <c r="L32" s="173" t="s">
        <v>85</v>
      </c>
      <c r="M32" s="21" t="s">
        <v>85</v>
      </c>
      <c r="N32" s="21" t="s">
        <v>35</v>
      </c>
      <c r="O32" s="21" t="s">
        <v>35</v>
      </c>
      <c r="P32" s="21" t="s">
        <v>85</v>
      </c>
      <c r="Q32" s="6"/>
    </row>
    <row r="33" spans="1:17" s="5" customFormat="1" ht="22.5" customHeight="1">
      <c r="A33" s="87" t="s">
        <v>45</v>
      </c>
      <c r="B33" s="35" t="s">
        <v>85</v>
      </c>
      <c r="C33" s="21" t="s">
        <v>85</v>
      </c>
      <c r="D33" s="21" t="s">
        <v>85</v>
      </c>
      <c r="E33" s="21" t="s">
        <v>85</v>
      </c>
      <c r="F33" s="21" t="s">
        <v>85</v>
      </c>
      <c r="G33" s="173" t="s">
        <v>35</v>
      </c>
      <c r="H33" s="21" t="s">
        <v>35</v>
      </c>
      <c r="I33" s="21" t="s">
        <v>35</v>
      </c>
      <c r="J33" s="21" t="s">
        <v>35</v>
      </c>
      <c r="K33" s="130" t="s">
        <v>35</v>
      </c>
      <c r="L33" s="173" t="s">
        <v>35</v>
      </c>
      <c r="M33" s="21" t="s">
        <v>85</v>
      </c>
      <c r="N33" s="21" t="s">
        <v>35</v>
      </c>
      <c r="O33" s="21" t="s">
        <v>35</v>
      </c>
      <c r="P33" s="21" t="s">
        <v>35</v>
      </c>
      <c r="Q33" s="6"/>
    </row>
    <row r="34" spans="1:17" s="5" customFormat="1" ht="22.5" customHeight="1">
      <c r="A34" s="87" t="s">
        <v>46</v>
      </c>
      <c r="B34" s="35" t="s">
        <v>85</v>
      </c>
      <c r="C34" s="21" t="s">
        <v>85</v>
      </c>
      <c r="D34" s="21" t="s">
        <v>85</v>
      </c>
      <c r="E34" s="21" t="s">
        <v>85</v>
      </c>
      <c r="F34" s="21" t="s">
        <v>85</v>
      </c>
      <c r="G34" s="173" t="s">
        <v>35</v>
      </c>
      <c r="H34" s="21" t="s">
        <v>35</v>
      </c>
      <c r="I34" s="21" t="s">
        <v>35</v>
      </c>
      <c r="J34" s="21" t="s">
        <v>35</v>
      </c>
      <c r="K34" s="130" t="s">
        <v>35</v>
      </c>
      <c r="L34" s="173" t="s">
        <v>35</v>
      </c>
      <c r="M34" s="21" t="s">
        <v>85</v>
      </c>
      <c r="N34" s="21" t="s">
        <v>35</v>
      </c>
      <c r="O34" s="21" t="s">
        <v>35</v>
      </c>
      <c r="P34" s="21" t="s">
        <v>35</v>
      </c>
      <c r="Q34" s="6"/>
    </row>
    <row r="35" spans="1:17" s="5" customFormat="1" ht="22.5" customHeight="1">
      <c r="A35" s="87" t="s">
        <v>47</v>
      </c>
      <c r="B35" s="35" t="s">
        <v>85</v>
      </c>
      <c r="C35" s="21" t="s">
        <v>85</v>
      </c>
      <c r="D35" s="21" t="s">
        <v>85</v>
      </c>
      <c r="E35" s="21" t="s">
        <v>85</v>
      </c>
      <c r="F35" s="21" t="s">
        <v>85</v>
      </c>
      <c r="G35" s="173" t="s">
        <v>35</v>
      </c>
      <c r="H35" s="21" t="s">
        <v>35</v>
      </c>
      <c r="I35" s="21" t="s">
        <v>35</v>
      </c>
      <c r="J35" s="21" t="s">
        <v>35</v>
      </c>
      <c r="K35" s="130" t="s">
        <v>35</v>
      </c>
      <c r="L35" s="173" t="s">
        <v>35</v>
      </c>
      <c r="M35" s="21" t="s">
        <v>35</v>
      </c>
      <c r="N35" s="21" t="s">
        <v>35</v>
      </c>
      <c r="O35" s="21" t="s">
        <v>35</v>
      </c>
      <c r="P35" s="21" t="s">
        <v>35</v>
      </c>
      <c r="Q35" s="6"/>
    </row>
    <row r="36" spans="1:17" s="5" customFormat="1" ht="22.5" customHeight="1">
      <c r="A36" s="87" t="s">
        <v>48</v>
      </c>
      <c r="B36" s="35">
        <f>SUM(C36:D36)</f>
        <v>2</v>
      </c>
      <c r="C36" s="21">
        <f>SUM(H36,M36,'112-2'!B36,'112-2'!G36)</f>
        <v>2</v>
      </c>
      <c r="D36" s="21" t="s">
        <v>85</v>
      </c>
      <c r="E36" s="21">
        <f>SUM(J36,O36,'112-2'!D36,'112-2'!I36)</f>
        <v>2</v>
      </c>
      <c r="F36" s="21" t="s">
        <v>85</v>
      </c>
      <c r="G36" s="173" t="s">
        <v>35</v>
      </c>
      <c r="H36" s="21" t="s">
        <v>35</v>
      </c>
      <c r="I36" s="21" t="s">
        <v>35</v>
      </c>
      <c r="J36" s="21" t="s">
        <v>35</v>
      </c>
      <c r="K36" s="130" t="s">
        <v>35</v>
      </c>
      <c r="L36" s="173">
        <f>SUM(M36:N36)</f>
        <v>2</v>
      </c>
      <c r="M36" s="21">
        <v>2</v>
      </c>
      <c r="N36" s="21" t="s">
        <v>35</v>
      </c>
      <c r="O36" s="21">
        <v>2</v>
      </c>
      <c r="P36" s="21" t="s">
        <v>35</v>
      </c>
      <c r="Q36" s="6"/>
    </row>
    <row r="37" spans="1:17" s="5" customFormat="1" ht="22.5" customHeight="1">
      <c r="A37" s="87" t="s">
        <v>49</v>
      </c>
      <c r="B37" s="35">
        <f>SUM(C37:D37)</f>
        <v>3</v>
      </c>
      <c r="C37" s="21">
        <f>SUM(H37,M37,'112-2'!B37,'112-2'!G37)</f>
        <v>3</v>
      </c>
      <c r="D37" s="21" t="s">
        <v>85</v>
      </c>
      <c r="E37" s="21">
        <f>SUM(J37,O37,'112-2'!D37,'112-2'!I37)</f>
        <v>2</v>
      </c>
      <c r="F37" s="21">
        <f>SUM(K37,P37,'112-2'!E37,'112-2'!J37)</f>
        <v>1</v>
      </c>
      <c r="G37" s="173" t="s">
        <v>10</v>
      </c>
      <c r="H37" s="21" t="s">
        <v>10</v>
      </c>
      <c r="I37" s="21" t="s">
        <v>10</v>
      </c>
      <c r="J37" s="21" t="s">
        <v>10</v>
      </c>
      <c r="K37" s="130" t="s">
        <v>10</v>
      </c>
      <c r="L37" s="173">
        <f>SUM(M37:N37)</f>
        <v>1</v>
      </c>
      <c r="M37" s="21">
        <v>1</v>
      </c>
      <c r="N37" s="21" t="s">
        <v>10</v>
      </c>
      <c r="O37" s="21">
        <v>1</v>
      </c>
      <c r="P37" s="21" t="s">
        <v>10</v>
      </c>
      <c r="Q37" s="6"/>
    </row>
    <row r="38" spans="1:17" s="5" customFormat="1" ht="22.5" customHeight="1">
      <c r="A38" s="87" t="s">
        <v>50</v>
      </c>
      <c r="B38" s="35" t="s">
        <v>85</v>
      </c>
      <c r="C38" s="21" t="s">
        <v>85</v>
      </c>
      <c r="D38" s="21" t="s">
        <v>85</v>
      </c>
      <c r="E38" s="21" t="s">
        <v>85</v>
      </c>
      <c r="F38" s="21" t="s">
        <v>85</v>
      </c>
      <c r="G38" s="173" t="s">
        <v>85</v>
      </c>
      <c r="H38" s="21" t="s">
        <v>85</v>
      </c>
      <c r="I38" s="21" t="s">
        <v>10</v>
      </c>
      <c r="J38" s="21" t="s">
        <v>85</v>
      </c>
      <c r="K38" s="130" t="s">
        <v>10</v>
      </c>
      <c r="L38" s="173" t="s">
        <v>85</v>
      </c>
      <c r="M38" s="21" t="s">
        <v>85</v>
      </c>
      <c r="N38" s="21" t="s">
        <v>10</v>
      </c>
      <c r="O38" s="21" t="s">
        <v>85</v>
      </c>
      <c r="P38" s="21" t="s">
        <v>10</v>
      </c>
      <c r="Q38" s="6"/>
    </row>
    <row r="39" spans="1:17" s="5" customFormat="1" ht="22.5" customHeight="1">
      <c r="A39" s="87" t="s">
        <v>51</v>
      </c>
      <c r="B39" s="35">
        <f>SUM(C39:D39)</f>
        <v>2</v>
      </c>
      <c r="C39" s="21">
        <f>SUM(H39,M39,'112-2'!B39,'112-2'!G39)</f>
        <v>1</v>
      </c>
      <c r="D39" s="21">
        <f>SUM(I39,N39,'112-2'!C39,'112-2'!H39)</f>
        <v>1</v>
      </c>
      <c r="E39" s="21">
        <f>SUM(J39,O39,'112-2'!D39,'112-2'!I39)</f>
        <v>1</v>
      </c>
      <c r="F39" s="21">
        <f>SUM(K39,P39,'112-2'!E39,'112-2'!J39)</f>
        <v>1</v>
      </c>
      <c r="G39" s="173" t="s">
        <v>10</v>
      </c>
      <c r="H39" s="21" t="s">
        <v>10</v>
      </c>
      <c r="I39" s="21" t="s">
        <v>10</v>
      </c>
      <c r="J39" s="21" t="s">
        <v>10</v>
      </c>
      <c r="K39" s="130" t="s">
        <v>10</v>
      </c>
      <c r="L39" s="173">
        <f>SUM(M39:N39)</f>
        <v>1</v>
      </c>
      <c r="M39" s="21" t="s">
        <v>85</v>
      </c>
      <c r="N39" s="21">
        <v>1</v>
      </c>
      <c r="O39" s="21">
        <v>1</v>
      </c>
      <c r="P39" s="21" t="s">
        <v>10</v>
      </c>
      <c r="Q39" s="6"/>
    </row>
    <row r="40" spans="1:17" s="5" customFormat="1" ht="22.5" customHeight="1">
      <c r="A40" s="88" t="s">
        <v>52</v>
      </c>
      <c r="B40" s="35" t="s">
        <v>85</v>
      </c>
      <c r="C40" s="21" t="s">
        <v>85</v>
      </c>
      <c r="D40" s="21" t="s">
        <v>85</v>
      </c>
      <c r="E40" s="21" t="s">
        <v>85</v>
      </c>
      <c r="F40" s="21" t="s">
        <v>85</v>
      </c>
      <c r="G40" s="173" t="s">
        <v>10</v>
      </c>
      <c r="H40" s="21" t="s">
        <v>10</v>
      </c>
      <c r="I40" s="21" t="s">
        <v>10</v>
      </c>
      <c r="J40" s="21" t="s">
        <v>10</v>
      </c>
      <c r="K40" s="130" t="s">
        <v>10</v>
      </c>
      <c r="L40" s="173" t="s">
        <v>85</v>
      </c>
      <c r="M40" s="21" t="s">
        <v>85</v>
      </c>
      <c r="N40" s="21" t="s">
        <v>10</v>
      </c>
      <c r="O40" s="21" t="s">
        <v>85</v>
      </c>
      <c r="P40" s="21" t="s">
        <v>10</v>
      </c>
      <c r="Q40" s="6"/>
    </row>
    <row r="41" spans="1:17" s="5" customFormat="1" ht="22.5" customHeight="1" thickBot="1">
      <c r="A41" s="89" t="s">
        <v>53</v>
      </c>
      <c r="B41" s="14">
        <f>SUM(C41:D41)</f>
        <v>1</v>
      </c>
      <c r="C41" s="59">
        <f>SUM(H41,M41,'112-2'!B41,'112-2'!G41)</f>
        <v>1</v>
      </c>
      <c r="D41" s="59" t="s">
        <v>85</v>
      </c>
      <c r="E41" s="59">
        <f>SUM(J41,O41,'112-2'!D41,'112-2'!I41)</f>
        <v>1</v>
      </c>
      <c r="F41" s="59" t="s">
        <v>85</v>
      </c>
      <c r="G41" s="174" t="s">
        <v>10</v>
      </c>
      <c r="H41" s="59" t="s">
        <v>10</v>
      </c>
      <c r="I41" s="59" t="s">
        <v>10</v>
      </c>
      <c r="J41" s="59" t="s">
        <v>10</v>
      </c>
      <c r="K41" s="131" t="s">
        <v>10</v>
      </c>
      <c r="L41" s="121">
        <f>SUM(M41:N41)</f>
        <v>1</v>
      </c>
      <c r="M41" s="59">
        <v>1</v>
      </c>
      <c r="N41" s="59" t="s">
        <v>10</v>
      </c>
      <c r="O41" s="59">
        <v>1</v>
      </c>
      <c r="P41" s="59" t="s">
        <v>10</v>
      </c>
      <c r="Q41" s="6"/>
    </row>
  </sheetData>
  <mergeCells count="25">
    <mergeCell ref="B4:F4"/>
    <mergeCell ref="G4:K4"/>
    <mergeCell ref="A4:A7"/>
    <mergeCell ref="B5:B7"/>
    <mergeCell ref="G5:G7"/>
    <mergeCell ref="E6:E7"/>
    <mergeCell ref="F6:F7"/>
    <mergeCell ref="H6:H7"/>
    <mergeCell ref="I6:I7"/>
    <mergeCell ref="L4:P4"/>
    <mergeCell ref="C5:D5"/>
    <mergeCell ref="E5:F5"/>
    <mergeCell ref="H5:I5"/>
    <mergeCell ref="J5:K5"/>
    <mergeCell ref="M5:N5"/>
    <mergeCell ref="O5:P5"/>
    <mergeCell ref="L5:L7"/>
    <mergeCell ref="C6:C7"/>
    <mergeCell ref="D6:D7"/>
    <mergeCell ref="O6:O7"/>
    <mergeCell ref="P6:P7"/>
    <mergeCell ref="J6:J7"/>
    <mergeCell ref="K6:K7"/>
    <mergeCell ref="M6:M7"/>
    <mergeCell ref="N6:N7"/>
  </mergeCells>
  <printOptions/>
  <pageMargins left="0.5" right="0.52" top="0.7874015748031497" bottom="0.36" header="0.5118110236220472" footer="0.27"/>
  <pageSetup horizontalDpi="600" verticalDpi="600" orientation="portrait" paperSize="9" scale="90" r:id="rId1"/>
  <headerFooter alignWithMargins="0">
    <oddHeader>&amp;L&amp;11卒業後・中学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R41"/>
  <sheetViews>
    <sheetView showGridLines="0" zoomScaleSheetLayoutView="100" workbookViewId="0" topLeftCell="A1">
      <selection activeCell="A1" sqref="A1"/>
    </sheetView>
  </sheetViews>
  <sheetFormatPr defaultColWidth="8.625" defaultRowHeight="19.5" customHeight="1"/>
  <cols>
    <col min="1" max="10" width="5.625" style="1" customWidth="1"/>
    <col min="11" max="11" width="1.37890625" style="1" customWidth="1"/>
    <col min="12" max="15" width="5.625" style="1" customWidth="1"/>
    <col min="16" max="16" width="1.37890625" style="1" customWidth="1"/>
    <col min="17" max="17" width="9.00390625" style="49" customWidth="1"/>
    <col min="18" max="18" width="15.25390625" style="1" customWidth="1"/>
    <col min="19" max="16384" width="9.75390625" style="1" customWidth="1"/>
  </cols>
  <sheetData>
    <row r="1" ht="17.25" customHeight="1"/>
    <row r="2" ht="17.25" customHeight="1"/>
    <row r="3" spans="1:18" ht="17.25" customHeight="1" thickBot="1">
      <c r="A3" s="223" t="s">
        <v>171</v>
      </c>
      <c r="B3" s="50"/>
      <c r="C3" s="50"/>
      <c r="D3" s="50"/>
      <c r="E3" s="50"/>
      <c r="F3" s="50"/>
      <c r="G3" s="50"/>
      <c r="H3" s="50"/>
      <c r="I3" s="50"/>
      <c r="J3" s="50"/>
      <c r="K3" s="26"/>
      <c r="L3" s="50"/>
      <c r="M3" s="50"/>
      <c r="N3" s="50"/>
      <c r="O3" s="50"/>
      <c r="P3" s="26"/>
      <c r="Q3" s="51"/>
      <c r="R3" s="26"/>
    </row>
    <row r="4" spans="1:18" s="5" customFormat="1" ht="19.5" customHeight="1">
      <c r="A4" s="244" t="s">
        <v>36</v>
      </c>
      <c r="B4" s="270"/>
      <c r="C4" s="270"/>
      <c r="D4" s="270"/>
      <c r="E4" s="286"/>
      <c r="F4" s="244" t="s">
        <v>37</v>
      </c>
      <c r="G4" s="270"/>
      <c r="H4" s="270"/>
      <c r="I4" s="270"/>
      <c r="J4" s="301"/>
      <c r="K4" s="6"/>
      <c r="L4" s="302" t="s">
        <v>38</v>
      </c>
      <c r="M4" s="270"/>
      <c r="N4" s="270"/>
      <c r="O4" s="301"/>
      <c r="P4" s="6"/>
      <c r="Q4" s="52"/>
      <c r="R4" s="296" t="s">
        <v>161</v>
      </c>
    </row>
    <row r="5" spans="1:18" s="5" customFormat="1" ht="19.5" customHeight="1">
      <c r="A5" s="290" t="s">
        <v>13</v>
      </c>
      <c r="B5" s="282" t="s">
        <v>39</v>
      </c>
      <c r="C5" s="273"/>
      <c r="D5" s="282" t="s">
        <v>40</v>
      </c>
      <c r="E5" s="283"/>
      <c r="F5" s="284" t="s">
        <v>13</v>
      </c>
      <c r="G5" s="282" t="s">
        <v>39</v>
      </c>
      <c r="H5" s="273"/>
      <c r="I5" s="282" t="s">
        <v>40</v>
      </c>
      <c r="J5" s="300"/>
      <c r="K5" s="6"/>
      <c r="L5" s="299" t="s">
        <v>14</v>
      </c>
      <c r="M5" s="273"/>
      <c r="N5" s="282" t="s">
        <v>15</v>
      </c>
      <c r="O5" s="300"/>
      <c r="P5" s="6"/>
      <c r="Q5" s="53" t="s">
        <v>41</v>
      </c>
      <c r="R5" s="297"/>
    </row>
    <row r="6" spans="1:18" s="5" customFormat="1" ht="19.5" customHeight="1">
      <c r="A6" s="290"/>
      <c r="B6" s="280" t="s">
        <v>159</v>
      </c>
      <c r="C6" s="280" t="s">
        <v>160</v>
      </c>
      <c r="D6" s="275" t="s">
        <v>14</v>
      </c>
      <c r="E6" s="278" t="s">
        <v>15</v>
      </c>
      <c r="F6" s="284"/>
      <c r="G6" s="280" t="s">
        <v>159</v>
      </c>
      <c r="H6" s="280" t="s">
        <v>160</v>
      </c>
      <c r="I6" s="275" t="s">
        <v>14</v>
      </c>
      <c r="J6" s="295" t="s">
        <v>15</v>
      </c>
      <c r="K6" s="6"/>
      <c r="L6" s="292" t="s">
        <v>159</v>
      </c>
      <c r="M6" s="280" t="s">
        <v>160</v>
      </c>
      <c r="N6" s="280" t="s">
        <v>159</v>
      </c>
      <c r="O6" s="293" t="s">
        <v>160</v>
      </c>
      <c r="P6" s="6"/>
      <c r="Q6" s="53" t="s">
        <v>25</v>
      </c>
      <c r="R6" s="297"/>
    </row>
    <row r="7" spans="1:18" s="5" customFormat="1" ht="19.5" customHeight="1" thickBot="1">
      <c r="A7" s="291"/>
      <c r="B7" s="276"/>
      <c r="C7" s="276"/>
      <c r="D7" s="276"/>
      <c r="E7" s="279"/>
      <c r="F7" s="285"/>
      <c r="G7" s="276"/>
      <c r="H7" s="276"/>
      <c r="I7" s="276"/>
      <c r="J7" s="294"/>
      <c r="K7" s="6"/>
      <c r="L7" s="289"/>
      <c r="M7" s="276"/>
      <c r="N7" s="276"/>
      <c r="O7" s="294"/>
      <c r="P7" s="6"/>
      <c r="Q7" s="54" t="s">
        <v>26</v>
      </c>
      <c r="R7" s="298"/>
    </row>
    <row r="8" spans="1:18" s="5" customFormat="1" ht="22.5" customHeight="1">
      <c r="A8" s="6">
        <v>43</v>
      </c>
      <c r="B8" s="177">
        <v>42</v>
      </c>
      <c r="C8" s="177">
        <v>1</v>
      </c>
      <c r="D8" s="177">
        <v>20</v>
      </c>
      <c r="E8" s="178">
        <v>23</v>
      </c>
      <c r="F8" s="6">
        <v>5</v>
      </c>
      <c r="G8" s="177">
        <v>3</v>
      </c>
      <c r="H8" s="19">
        <v>2</v>
      </c>
      <c r="I8" s="177">
        <v>2</v>
      </c>
      <c r="J8" s="20">
        <v>3</v>
      </c>
      <c r="K8" s="6"/>
      <c r="L8" s="4">
        <v>38</v>
      </c>
      <c r="M8" s="177">
        <v>2</v>
      </c>
      <c r="N8" s="177">
        <v>29</v>
      </c>
      <c r="O8" s="20">
        <v>1</v>
      </c>
      <c r="P8" s="6"/>
      <c r="Q8" s="57">
        <v>4.3</v>
      </c>
      <c r="R8" s="175" t="s">
        <v>43</v>
      </c>
    </row>
    <row r="9" spans="1:18" s="5" customFormat="1" ht="22.5" customHeight="1">
      <c r="A9" s="192">
        <f>SUM(A10:A12)</f>
        <v>27</v>
      </c>
      <c r="B9" s="193">
        <f aca="true" t="shared" si="0" ref="B9:O9">SUM(B10:B12)</f>
        <v>24</v>
      </c>
      <c r="C9" s="193">
        <f t="shared" si="0"/>
        <v>3</v>
      </c>
      <c r="D9" s="193">
        <f t="shared" si="0"/>
        <v>15</v>
      </c>
      <c r="E9" s="194">
        <f t="shared" si="0"/>
        <v>12</v>
      </c>
      <c r="F9" s="192">
        <f t="shared" si="0"/>
        <v>4</v>
      </c>
      <c r="G9" s="193">
        <f t="shared" si="0"/>
        <v>3</v>
      </c>
      <c r="H9" s="193">
        <f t="shared" si="0"/>
        <v>1</v>
      </c>
      <c r="I9" s="193">
        <f t="shared" si="0"/>
        <v>2</v>
      </c>
      <c r="J9" s="210">
        <f>SUM(J10:J12)</f>
        <v>2</v>
      </c>
      <c r="K9" s="213"/>
      <c r="L9" s="209">
        <f t="shared" si="0"/>
        <v>53</v>
      </c>
      <c r="M9" s="193">
        <f t="shared" si="0"/>
        <v>3</v>
      </c>
      <c r="N9" s="193">
        <f t="shared" si="0"/>
        <v>13</v>
      </c>
      <c r="O9" s="210">
        <f t="shared" si="0"/>
        <v>2</v>
      </c>
      <c r="P9" s="213"/>
      <c r="Q9" s="214">
        <f>'112-1'!D9/'112-1'!B9*100</f>
        <v>7.042253521126761</v>
      </c>
      <c r="R9" s="215" t="s">
        <v>44</v>
      </c>
    </row>
    <row r="10" spans="1:18" s="5" customFormat="1" ht="22.5" customHeight="1">
      <c r="A10" s="28" t="s">
        <v>10</v>
      </c>
      <c r="B10" s="19" t="s">
        <v>10</v>
      </c>
      <c r="C10" s="19" t="s">
        <v>10</v>
      </c>
      <c r="D10" s="19" t="s">
        <v>10</v>
      </c>
      <c r="E10" s="127" t="s">
        <v>10</v>
      </c>
      <c r="F10" s="28" t="s">
        <v>10</v>
      </c>
      <c r="G10" s="19" t="s">
        <v>10</v>
      </c>
      <c r="H10" s="19" t="s">
        <v>10</v>
      </c>
      <c r="I10" s="19" t="s">
        <v>10</v>
      </c>
      <c r="J10" s="20" t="s">
        <v>10</v>
      </c>
      <c r="K10" s="28" t="s">
        <v>42</v>
      </c>
      <c r="L10" s="32" t="s">
        <v>10</v>
      </c>
      <c r="M10" s="19" t="s">
        <v>10</v>
      </c>
      <c r="N10" s="19" t="s">
        <v>10</v>
      </c>
      <c r="O10" s="20" t="s">
        <v>10</v>
      </c>
      <c r="P10" s="28"/>
      <c r="Q10" s="176" t="s">
        <v>10</v>
      </c>
      <c r="R10" s="93" t="s">
        <v>32</v>
      </c>
    </row>
    <row r="11" spans="1:18" s="5" customFormat="1" ht="22.5" customHeight="1">
      <c r="A11" s="28">
        <f aca="true" t="shared" si="1" ref="A11:J11">SUM(A14:A41)</f>
        <v>27</v>
      </c>
      <c r="B11" s="19">
        <f t="shared" si="1"/>
        <v>24</v>
      </c>
      <c r="C11" s="19">
        <f t="shared" si="1"/>
        <v>3</v>
      </c>
      <c r="D11" s="19">
        <f t="shared" si="1"/>
        <v>15</v>
      </c>
      <c r="E11" s="127">
        <f t="shared" si="1"/>
        <v>12</v>
      </c>
      <c r="F11" s="28">
        <f t="shared" si="1"/>
        <v>4</v>
      </c>
      <c r="G11" s="19">
        <f t="shared" si="1"/>
        <v>3</v>
      </c>
      <c r="H11" s="19">
        <f t="shared" si="1"/>
        <v>1</v>
      </c>
      <c r="I11" s="19">
        <f t="shared" si="1"/>
        <v>2</v>
      </c>
      <c r="J11" s="20">
        <f t="shared" si="1"/>
        <v>2</v>
      </c>
      <c r="K11" s="28"/>
      <c r="L11" s="32">
        <f>SUM(L14:L41)</f>
        <v>53</v>
      </c>
      <c r="M11" s="19">
        <f>SUM(M14:M41)</f>
        <v>3</v>
      </c>
      <c r="N11" s="19">
        <f>SUM(N14:N41)</f>
        <v>13</v>
      </c>
      <c r="O11" s="20">
        <f>SUM(O14:O41)</f>
        <v>2</v>
      </c>
      <c r="P11" s="28"/>
      <c r="Q11" s="176">
        <f>'112-1'!D11/'112-1'!B11*100</f>
        <v>7.042253521126761</v>
      </c>
      <c r="R11" s="93" t="s">
        <v>33</v>
      </c>
    </row>
    <row r="12" spans="1:18" s="5" customFormat="1" ht="22.5" customHeight="1" thickBot="1">
      <c r="A12" s="138" t="s">
        <v>10</v>
      </c>
      <c r="B12" s="16" t="s">
        <v>10</v>
      </c>
      <c r="C12" s="16" t="s">
        <v>10</v>
      </c>
      <c r="D12" s="16" t="s">
        <v>10</v>
      </c>
      <c r="E12" s="144" t="s">
        <v>10</v>
      </c>
      <c r="F12" s="138" t="s">
        <v>10</v>
      </c>
      <c r="G12" s="16" t="s">
        <v>10</v>
      </c>
      <c r="H12" s="16" t="s">
        <v>10</v>
      </c>
      <c r="I12" s="16" t="s">
        <v>10</v>
      </c>
      <c r="J12" s="12" t="s">
        <v>10</v>
      </c>
      <c r="K12" s="28"/>
      <c r="L12" s="23" t="s">
        <v>10</v>
      </c>
      <c r="M12" s="16" t="s">
        <v>10</v>
      </c>
      <c r="N12" s="16" t="s">
        <v>10</v>
      </c>
      <c r="O12" s="12" t="s">
        <v>10</v>
      </c>
      <c r="P12" s="28"/>
      <c r="Q12" s="55" t="s">
        <v>10</v>
      </c>
      <c r="R12" s="94" t="s">
        <v>34</v>
      </c>
    </row>
    <row r="13" spans="1:18" s="5" customFormat="1" ht="15" customHeight="1">
      <c r="A13" s="28"/>
      <c r="B13" s="19"/>
      <c r="C13" s="19"/>
      <c r="D13" s="19"/>
      <c r="E13" s="127"/>
      <c r="F13" s="28"/>
      <c r="G13" s="19"/>
      <c r="H13" s="19"/>
      <c r="I13" s="19"/>
      <c r="J13" s="20"/>
      <c r="K13" s="28"/>
      <c r="L13" s="32"/>
      <c r="M13" s="19"/>
      <c r="N13" s="19"/>
      <c r="O13" s="20"/>
      <c r="P13" s="28"/>
      <c r="Q13" s="57"/>
      <c r="R13" s="95" t="s">
        <v>128</v>
      </c>
    </row>
    <row r="14" spans="1:18" s="5" customFormat="1" ht="22.5" customHeight="1">
      <c r="A14" s="28">
        <f>SUM(B14:C14)</f>
        <v>5</v>
      </c>
      <c r="B14" s="19">
        <v>4</v>
      </c>
      <c r="C14" s="19">
        <v>1</v>
      </c>
      <c r="D14" s="19">
        <v>4</v>
      </c>
      <c r="E14" s="127">
        <v>1</v>
      </c>
      <c r="F14" s="28">
        <f>SUM(G14:H14)</f>
        <v>1</v>
      </c>
      <c r="G14" s="19">
        <v>1</v>
      </c>
      <c r="H14" s="19" t="s">
        <v>10</v>
      </c>
      <c r="I14" s="19" t="s">
        <v>85</v>
      </c>
      <c r="J14" s="20">
        <v>1</v>
      </c>
      <c r="K14" s="56"/>
      <c r="L14" s="32">
        <v>13</v>
      </c>
      <c r="M14" s="19" t="s">
        <v>10</v>
      </c>
      <c r="N14" s="19">
        <v>2</v>
      </c>
      <c r="O14" s="20">
        <v>1</v>
      </c>
      <c r="P14" s="56"/>
      <c r="Q14" s="176">
        <v>6.3</v>
      </c>
      <c r="R14" s="96" t="s">
        <v>54</v>
      </c>
    </row>
    <row r="15" spans="1:18" s="5" customFormat="1" ht="22.5" customHeight="1">
      <c r="A15" s="140">
        <f>SUM(B15:C15)</f>
        <v>3</v>
      </c>
      <c r="B15" s="21">
        <v>3</v>
      </c>
      <c r="C15" s="21" t="s">
        <v>10</v>
      </c>
      <c r="D15" s="21" t="s">
        <v>85</v>
      </c>
      <c r="E15" s="130">
        <v>3</v>
      </c>
      <c r="F15" s="140" t="s">
        <v>85</v>
      </c>
      <c r="G15" s="21" t="s">
        <v>85</v>
      </c>
      <c r="H15" s="21" t="s">
        <v>85</v>
      </c>
      <c r="I15" s="21" t="s">
        <v>85</v>
      </c>
      <c r="J15" s="22" t="s">
        <v>85</v>
      </c>
      <c r="K15" s="56"/>
      <c r="L15" s="35">
        <v>4</v>
      </c>
      <c r="M15" s="21" t="s">
        <v>85</v>
      </c>
      <c r="N15" s="21">
        <v>3</v>
      </c>
      <c r="O15" s="22" t="s">
        <v>10</v>
      </c>
      <c r="P15" s="56"/>
      <c r="Q15" s="58">
        <v>0</v>
      </c>
      <c r="R15" s="97" t="s">
        <v>55</v>
      </c>
    </row>
    <row r="16" spans="1:18" s="5" customFormat="1" ht="22.5" customHeight="1">
      <c r="A16" s="140">
        <f>SUM(B16:C16)</f>
        <v>2</v>
      </c>
      <c r="B16" s="21">
        <v>2</v>
      </c>
      <c r="C16" s="21" t="s">
        <v>10</v>
      </c>
      <c r="D16" s="21">
        <v>1</v>
      </c>
      <c r="E16" s="130">
        <v>1</v>
      </c>
      <c r="F16" s="140" t="s">
        <v>85</v>
      </c>
      <c r="G16" s="21" t="s">
        <v>10</v>
      </c>
      <c r="H16" s="21" t="s">
        <v>85</v>
      </c>
      <c r="I16" s="21" t="s">
        <v>10</v>
      </c>
      <c r="J16" s="22" t="s">
        <v>85</v>
      </c>
      <c r="K16" s="56"/>
      <c r="L16" s="35">
        <v>2</v>
      </c>
      <c r="M16" s="21" t="s">
        <v>10</v>
      </c>
      <c r="N16" s="21">
        <v>1</v>
      </c>
      <c r="O16" s="22" t="s">
        <v>85</v>
      </c>
      <c r="P16" s="56"/>
      <c r="Q16" s="58">
        <v>0</v>
      </c>
      <c r="R16" s="97" t="s">
        <v>56</v>
      </c>
    </row>
    <row r="17" spans="1:18" s="5" customFormat="1" ht="22.5" customHeight="1">
      <c r="A17" s="140" t="s">
        <v>85</v>
      </c>
      <c r="B17" s="21" t="s">
        <v>85</v>
      </c>
      <c r="C17" s="21" t="s">
        <v>10</v>
      </c>
      <c r="D17" s="21" t="s">
        <v>85</v>
      </c>
      <c r="E17" s="130" t="s">
        <v>85</v>
      </c>
      <c r="F17" s="140" t="s">
        <v>10</v>
      </c>
      <c r="G17" s="21" t="s">
        <v>10</v>
      </c>
      <c r="H17" s="21" t="s">
        <v>10</v>
      </c>
      <c r="I17" s="21" t="s">
        <v>10</v>
      </c>
      <c r="J17" s="22" t="s">
        <v>10</v>
      </c>
      <c r="K17" s="56"/>
      <c r="L17" s="35">
        <v>3</v>
      </c>
      <c r="M17" s="21" t="s">
        <v>10</v>
      </c>
      <c r="N17" s="21" t="s">
        <v>85</v>
      </c>
      <c r="O17" s="22" t="s">
        <v>10</v>
      </c>
      <c r="P17" s="56"/>
      <c r="Q17" s="58">
        <v>0</v>
      </c>
      <c r="R17" s="97" t="s">
        <v>57</v>
      </c>
    </row>
    <row r="18" spans="1:18" s="5" customFormat="1" ht="22.5" customHeight="1">
      <c r="A18" s="140">
        <f>SUM(B18:C18)</f>
        <v>1</v>
      </c>
      <c r="B18" s="21">
        <v>1</v>
      </c>
      <c r="C18" s="21" t="s">
        <v>10</v>
      </c>
      <c r="D18" s="21">
        <v>1</v>
      </c>
      <c r="E18" s="130" t="s">
        <v>85</v>
      </c>
      <c r="F18" s="140" t="s">
        <v>10</v>
      </c>
      <c r="G18" s="21" t="s">
        <v>10</v>
      </c>
      <c r="H18" s="21" t="s">
        <v>10</v>
      </c>
      <c r="I18" s="21" t="s">
        <v>10</v>
      </c>
      <c r="J18" s="22" t="s">
        <v>10</v>
      </c>
      <c r="K18" s="56"/>
      <c r="L18" s="35">
        <v>3</v>
      </c>
      <c r="M18" s="21" t="s">
        <v>10</v>
      </c>
      <c r="N18" s="21" t="s">
        <v>85</v>
      </c>
      <c r="O18" s="22" t="s">
        <v>10</v>
      </c>
      <c r="P18" s="56"/>
      <c r="Q18" s="58">
        <v>0</v>
      </c>
      <c r="R18" s="97" t="s">
        <v>58</v>
      </c>
    </row>
    <row r="19" spans="1:18" s="5" customFormat="1" ht="22.5" customHeight="1">
      <c r="A19" s="140" t="s">
        <v>91</v>
      </c>
      <c r="B19" s="21" t="s">
        <v>85</v>
      </c>
      <c r="C19" s="21" t="s">
        <v>10</v>
      </c>
      <c r="D19" s="21" t="s">
        <v>85</v>
      </c>
      <c r="E19" s="130" t="s">
        <v>85</v>
      </c>
      <c r="F19" s="140" t="s">
        <v>10</v>
      </c>
      <c r="G19" s="21" t="s">
        <v>10</v>
      </c>
      <c r="H19" s="21" t="s">
        <v>10</v>
      </c>
      <c r="I19" s="21" t="s">
        <v>10</v>
      </c>
      <c r="J19" s="22" t="s">
        <v>10</v>
      </c>
      <c r="K19" s="56"/>
      <c r="L19" s="35" t="s">
        <v>85</v>
      </c>
      <c r="M19" s="21" t="s">
        <v>10</v>
      </c>
      <c r="N19" s="21" t="s">
        <v>85</v>
      </c>
      <c r="O19" s="22" t="s">
        <v>10</v>
      </c>
      <c r="P19" s="56"/>
      <c r="Q19" s="58" t="s">
        <v>85</v>
      </c>
      <c r="R19" s="97" t="s">
        <v>59</v>
      </c>
    </row>
    <row r="20" spans="1:18" s="5" customFormat="1" ht="22.5" customHeight="1">
      <c r="A20" s="140">
        <f>SUM(B20:C20)</f>
        <v>2</v>
      </c>
      <c r="B20" s="21">
        <v>2</v>
      </c>
      <c r="C20" s="21" t="s">
        <v>10</v>
      </c>
      <c r="D20" s="21">
        <v>2</v>
      </c>
      <c r="E20" s="130" t="s">
        <v>85</v>
      </c>
      <c r="F20" s="140">
        <f>SUM(G20:H20)</f>
        <v>3</v>
      </c>
      <c r="G20" s="21">
        <v>2</v>
      </c>
      <c r="H20" s="21">
        <v>1</v>
      </c>
      <c r="I20" s="21">
        <v>2</v>
      </c>
      <c r="J20" s="22">
        <v>1</v>
      </c>
      <c r="K20" s="56"/>
      <c r="L20" s="35">
        <v>11</v>
      </c>
      <c r="M20" s="21">
        <v>1</v>
      </c>
      <c r="N20" s="21">
        <v>1</v>
      </c>
      <c r="O20" s="22" t="s">
        <v>85</v>
      </c>
      <c r="P20" s="56"/>
      <c r="Q20" s="58">
        <v>7.7</v>
      </c>
      <c r="R20" s="97" t="s">
        <v>60</v>
      </c>
    </row>
    <row r="21" spans="1:18" s="5" customFormat="1" ht="22.5" customHeight="1">
      <c r="A21" s="140">
        <f>SUM(B21:C21)</f>
        <v>3</v>
      </c>
      <c r="B21" s="21">
        <v>1</v>
      </c>
      <c r="C21" s="21">
        <v>2</v>
      </c>
      <c r="D21" s="21">
        <v>1</v>
      </c>
      <c r="E21" s="130">
        <v>2</v>
      </c>
      <c r="F21" s="140" t="s">
        <v>10</v>
      </c>
      <c r="G21" s="21" t="s">
        <v>10</v>
      </c>
      <c r="H21" s="21" t="s">
        <v>10</v>
      </c>
      <c r="I21" s="21" t="s">
        <v>10</v>
      </c>
      <c r="J21" s="22" t="s">
        <v>10</v>
      </c>
      <c r="K21" s="56"/>
      <c r="L21" s="35">
        <v>2</v>
      </c>
      <c r="M21" s="21">
        <v>1</v>
      </c>
      <c r="N21" s="21">
        <v>1</v>
      </c>
      <c r="O21" s="22">
        <v>1</v>
      </c>
      <c r="P21" s="56"/>
      <c r="Q21" s="58">
        <v>40</v>
      </c>
      <c r="R21" s="97" t="s">
        <v>61</v>
      </c>
    </row>
    <row r="22" spans="1:18" s="5" customFormat="1" ht="22.5" customHeight="1">
      <c r="A22" s="140" t="s">
        <v>35</v>
      </c>
      <c r="B22" s="21" t="s">
        <v>85</v>
      </c>
      <c r="C22" s="21" t="s">
        <v>35</v>
      </c>
      <c r="D22" s="21" t="s">
        <v>85</v>
      </c>
      <c r="E22" s="130" t="s">
        <v>85</v>
      </c>
      <c r="F22" s="140" t="s">
        <v>35</v>
      </c>
      <c r="G22" s="21" t="s">
        <v>35</v>
      </c>
      <c r="H22" s="21" t="s">
        <v>35</v>
      </c>
      <c r="I22" s="21" t="s">
        <v>35</v>
      </c>
      <c r="J22" s="22" t="s">
        <v>35</v>
      </c>
      <c r="K22" s="56"/>
      <c r="L22" s="35" t="s">
        <v>85</v>
      </c>
      <c r="M22" s="21" t="s">
        <v>35</v>
      </c>
      <c r="N22" s="21" t="s">
        <v>85</v>
      </c>
      <c r="O22" s="22" t="s">
        <v>35</v>
      </c>
      <c r="P22" s="56"/>
      <c r="Q22" s="58" t="s">
        <v>85</v>
      </c>
      <c r="R22" s="97" t="s">
        <v>62</v>
      </c>
    </row>
    <row r="23" spans="1:18" s="5" customFormat="1" ht="22.5" customHeight="1">
      <c r="A23" s="140">
        <f>SUM(B23:C23)</f>
        <v>1</v>
      </c>
      <c r="B23" s="21">
        <v>1</v>
      </c>
      <c r="C23" s="21" t="s">
        <v>35</v>
      </c>
      <c r="D23" s="21" t="s">
        <v>85</v>
      </c>
      <c r="E23" s="130">
        <v>1</v>
      </c>
      <c r="F23" s="140" t="s">
        <v>35</v>
      </c>
      <c r="G23" s="21" t="s">
        <v>35</v>
      </c>
      <c r="H23" s="21" t="s">
        <v>35</v>
      </c>
      <c r="I23" s="21" t="s">
        <v>35</v>
      </c>
      <c r="J23" s="22" t="s">
        <v>35</v>
      </c>
      <c r="K23" s="56"/>
      <c r="L23" s="35" t="s">
        <v>85</v>
      </c>
      <c r="M23" s="21" t="s">
        <v>35</v>
      </c>
      <c r="N23" s="21">
        <v>1</v>
      </c>
      <c r="O23" s="22" t="s">
        <v>35</v>
      </c>
      <c r="P23" s="56"/>
      <c r="Q23" s="58">
        <v>0</v>
      </c>
      <c r="R23" s="97" t="s">
        <v>63</v>
      </c>
    </row>
    <row r="24" spans="1:18" s="5" customFormat="1" ht="22.5" customHeight="1">
      <c r="A24" s="140" t="s">
        <v>85</v>
      </c>
      <c r="B24" s="21" t="s">
        <v>85</v>
      </c>
      <c r="C24" s="21" t="s">
        <v>35</v>
      </c>
      <c r="D24" s="21" t="s">
        <v>85</v>
      </c>
      <c r="E24" s="130" t="s">
        <v>85</v>
      </c>
      <c r="F24" s="140" t="s">
        <v>35</v>
      </c>
      <c r="G24" s="21" t="s">
        <v>35</v>
      </c>
      <c r="H24" s="21" t="s">
        <v>35</v>
      </c>
      <c r="I24" s="21" t="s">
        <v>35</v>
      </c>
      <c r="J24" s="22" t="s">
        <v>35</v>
      </c>
      <c r="K24" s="56"/>
      <c r="L24" s="35" t="s">
        <v>85</v>
      </c>
      <c r="M24" s="21" t="s">
        <v>35</v>
      </c>
      <c r="N24" s="21" t="s">
        <v>85</v>
      </c>
      <c r="O24" s="22" t="s">
        <v>35</v>
      </c>
      <c r="P24" s="56"/>
      <c r="Q24" s="58" t="s">
        <v>85</v>
      </c>
      <c r="R24" s="97" t="s">
        <v>64</v>
      </c>
    </row>
    <row r="25" spans="1:18" s="5" customFormat="1" ht="22.5" customHeight="1">
      <c r="A25" s="140" t="s">
        <v>35</v>
      </c>
      <c r="B25" s="21" t="s">
        <v>85</v>
      </c>
      <c r="C25" s="21" t="s">
        <v>35</v>
      </c>
      <c r="D25" s="21" t="s">
        <v>85</v>
      </c>
      <c r="E25" s="130" t="s">
        <v>85</v>
      </c>
      <c r="F25" s="140" t="s">
        <v>35</v>
      </c>
      <c r="G25" s="21" t="s">
        <v>35</v>
      </c>
      <c r="H25" s="21" t="s">
        <v>35</v>
      </c>
      <c r="I25" s="21" t="s">
        <v>35</v>
      </c>
      <c r="J25" s="22" t="s">
        <v>35</v>
      </c>
      <c r="K25" s="56"/>
      <c r="L25" s="35" t="s">
        <v>85</v>
      </c>
      <c r="M25" s="21" t="s">
        <v>35</v>
      </c>
      <c r="N25" s="21" t="s">
        <v>85</v>
      </c>
      <c r="O25" s="22" t="s">
        <v>35</v>
      </c>
      <c r="P25" s="56"/>
      <c r="Q25" s="58" t="s">
        <v>85</v>
      </c>
      <c r="R25" s="97" t="s">
        <v>65</v>
      </c>
    </row>
    <row r="26" spans="1:18" s="5" customFormat="1" ht="22.5" customHeight="1">
      <c r="A26" s="140" t="s">
        <v>35</v>
      </c>
      <c r="B26" s="21" t="s">
        <v>85</v>
      </c>
      <c r="C26" s="21" t="s">
        <v>35</v>
      </c>
      <c r="D26" s="21" t="s">
        <v>85</v>
      </c>
      <c r="E26" s="130" t="s">
        <v>85</v>
      </c>
      <c r="F26" s="140" t="s">
        <v>35</v>
      </c>
      <c r="G26" s="21" t="s">
        <v>35</v>
      </c>
      <c r="H26" s="21" t="s">
        <v>35</v>
      </c>
      <c r="I26" s="21" t="s">
        <v>35</v>
      </c>
      <c r="J26" s="22" t="s">
        <v>35</v>
      </c>
      <c r="K26" s="56"/>
      <c r="L26" s="35" t="s">
        <v>85</v>
      </c>
      <c r="M26" s="21" t="s">
        <v>35</v>
      </c>
      <c r="N26" s="21" t="s">
        <v>85</v>
      </c>
      <c r="O26" s="22" t="s">
        <v>35</v>
      </c>
      <c r="P26" s="56"/>
      <c r="Q26" s="58" t="s">
        <v>85</v>
      </c>
      <c r="R26" s="97" t="s">
        <v>66</v>
      </c>
    </row>
    <row r="27" spans="1:18" s="5" customFormat="1" ht="22.5" customHeight="1">
      <c r="A27" s="140" t="s">
        <v>85</v>
      </c>
      <c r="B27" s="21" t="s">
        <v>85</v>
      </c>
      <c r="C27" s="21" t="s">
        <v>35</v>
      </c>
      <c r="D27" s="21" t="s">
        <v>85</v>
      </c>
      <c r="E27" s="130" t="s">
        <v>85</v>
      </c>
      <c r="F27" s="140" t="s">
        <v>35</v>
      </c>
      <c r="G27" s="21" t="s">
        <v>35</v>
      </c>
      <c r="H27" s="21" t="s">
        <v>35</v>
      </c>
      <c r="I27" s="21" t="s">
        <v>35</v>
      </c>
      <c r="J27" s="22" t="s">
        <v>35</v>
      </c>
      <c r="K27" s="56"/>
      <c r="L27" s="35" t="s">
        <v>85</v>
      </c>
      <c r="M27" s="21" t="s">
        <v>35</v>
      </c>
      <c r="N27" s="21" t="s">
        <v>85</v>
      </c>
      <c r="O27" s="22" t="s">
        <v>35</v>
      </c>
      <c r="P27" s="56"/>
      <c r="Q27" s="58" t="s">
        <v>85</v>
      </c>
      <c r="R27" s="97" t="s">
        <v>67</v>
      </c>
    </row>
    <row r="28" spans="1:18" s="5" customFormat="1" ht="22.5" customHeight="1">
      <c r="A28" s="140">
        <f>SUM(B28:C28)</f>
        <v>5</v>
      </c>
      <c r="B28" s="21">
        <v>5</v>
      </c>
      <c r="C28" s="21" t="s">
        <v>35</v>
      </c>
      <c r="D28" s="21">
        <v>5</v>
      </c>
      <c r="E28" s="130" t="s">
        <v>85</v>
      </c>
      <c r="F28" s="140" t="s">
        <v>35</v>
      </c>
      <c r="G28" s="21" t="s">
        <v>35</v>
      </c>
      <c r="H28" s="21" t="s">
        <v>35</v>
      </c>
      <c r="I28" s="21" t="s">
        <v>35</v>
      </c>
      <c r="J28" s="22" t="s">
        <v>35</v>
      </c>
      <c r="K28" s="56"/>
      <c r="L28" s="35">
        <v>8</v>
      </c>
      <c r="M28" s="21" t="s">
        <v>35</v>
      </c>
      <c r="N28" s="21" t="s">
        <v>85</v>
      </c>
      <c r="O28" s="22" t="s">
        <v>35</v>
      </c>
      <c r="P28" s="56"/>
      <c r="Q28" s="58">
        <v>0</v>
      </c>
      <c r="R28" s="97" t="s">
        <v>68</v>
      </c>
    </row>
    <row r="29" spans="1:18" s="5" customFormat="1" ht="22.5" customHeight="1">
      <c r="A29" s="140">
        <f>SUM(B29:C29)</f>
        <v>2</v>
      </c>
      <c r="B29" s="21">
        <v>2</v>
      </c>
      <c r="C29" s="21" t="s">
        <v>85</v>
      </c>
      <c r="D29" s="21" t="s">
        <v>85</v>
      </c>
      <c r="E29" s="130">
        <v>2</v>
      </c>
      <c r="F29" s="140" t="s">
        <v>35</v>
      </c>
      <c r="G29" s="21" t="s">
        <v>35</v>
      </c>
      <c r="H29" s="21" t="s">
        <v>35</v>
      </c>
      <c r="I29" s="21" t="s">
        <v>35</v>
      </c>
      <c r="J29" s="22" t="s">
        <v>35</v>
      </c>
      <c r="K29" s="56"/>
      <c r="L29" s="35">
        <v>2</v>
      </c>
      <c r="M29" s="21" t="s">
        <v>85</v>
      </c>
      <c r="N29" s="21">
        <v>2</v>
      </c>
      <c r="O29" s="22" t="s">
        <v>35</v>
      </c>
      <c r="P29" s="56"/>
      <c r="Q29" s="58">
        <v>0</v>
      </c>
      <c r="R29" s="97" t="s">
        <v>69</v>
      </c>
    </row>
    <row r="30" spans="1:18" s="5" customFormat="1" ht="22.5" customHeight="1">
      <c r="A30" s="140" t="s">
        <v>85</v>
      </c>
      <c r="B30" s="21" t="s">
        <v>85</v>
      </c>
      <c r="C30" s="21" t="s">
        <v>35</v>
      </c>
      <c r="D30" s="21" t="s">
        <v>85</v>
      </c>
      <c r="E30" s="130" t="s">
        <v>85</v>
      </c>
      <c r="F30" s="140" t="s">
        <v>35</v>
      </c>
      <c r="G30" s="21" t="s">
        <v>35</v>
      </c>
      <c r="H30" s="21" t="s">
        <v>35</v>
      </c>
      <c r="I30" s="21" t="s">
        <v>35</v>
      </c>
      <c r="J30" s="22" t="s">
        <v>35</v>
      </c>
      <c r="K30" s="56"/>
      <c r="L30" s="35" t="s">
        <v>85</v>
      </c>
      <c r="M30" s="21" t="s">
        <v>35</v>
      </c>
      <c r="N30" s="21" t="s">
        <v>85</v>
      </c>
      <c r="O30" s="22" t="s">
        <v>35</v>
      </c>
      <c r="P30" s="56"/>
      <c r="Q30" s="58" t="s">
        <v>85</v>
      </c>
      <c r="R30" s="97" t="s">
        <v>70</v>
      </c>
    </row>
    <row r="31" spans="1:18" s="5" customFormat="1" ht="22.5" customHeight="1">
      <c r="A31" s="140" t="s">
        <v>85</v>
      </c>
      <c r="B31" s="21" t="s">
        <v>85</v>
      </c>
      <c r="C31" s="21" t="s">
        <v>35</v>
      </c>
      <c r="D31" s="21" t="s">
        <v>85</v>
      </c>
      <c r="E31" s="130" t="s">
        <v>85</v>
      </c>
      <c r="F31" s="140" t="s">
        <v>35</v>
      </c>
      <c r="G31" s="21" t="s">
        <v>35</v>
      </c>
      <c r="H31" s="21" t="s">
        <v>35</v>
      </c>
      <c r="I31" s="21" t="s">
        <v>35</v>
      </c>
      <c r="J31" s="22" t="s">
        <v>35</v>
      </c>
      <c r="K31" s="56"/>
      <c r="L31" s="35" t="s">
        <v>85</v>
      </c>
      <c r="M31" s="21" t="s">
        <v>35</v>
      </c>
      <c r="N31" s="21" t="s">
        <v>85</v>
      </c>
      <c r="O31" s="22" t="s">
        <v>35</v>
      </c>
      <c r="P31" s="56"/>
      <c r="Q31" s="58" t="s">
        <v>85</v>
      </c>
      <c r="R31" s="97" t="s">
        <v>71</v>
      </c>
    </row>
    <row r="32" spans="1:18" s="5" customFormat="1" ht="22.5" customHeight="1">
      <c r="A32" s="140" t="s">
        <v>35</v>
      </c>
      <c r="B32" s="21" t="s">
        <v>85</v>
      </c>
      <c r="C32" s="21" t="s">
        <v>35</v>
      </c>
      <c r="D32" s="21" t="s">
        <v>85</v>
      </c>
      <c r="E32" s="130" t="s">
        <v>85</v>
      </c>
      <c r="F32" s="140" t="s">
        <v>35</v>
      </c>
      <c r="G32" s="21" t="s">
        <v>35</v>
      </c>
      <c r="H32" s="21" t="s">
        <v>35</v>
      </c>
      <c r="I32" s="21" t="s">
        <v>35</v>
      </c>
      <c r="J32" s="22" t="s">
        <v>35</v>
      </c>
      <c r="K32" s="56"/>
      <c r="L32" s="35" t="s">
        <v>85</v>
      </c>
      <c r="M32" s="21" t="s">
        <v>35</v>
      </c>
      <c r="N32" s="21" t="s">
        <v>85</v>
      </c>
      <c r="O32" s="22" t="s">
        <v>35</v>
      </c>
      <c r="P32" s="56"/>
      <c r="Q32" s="58" t="s">
        <v>85</v>
      </c>
      <c r="R32" s="97" t="s">
        <v>72</v>
      </c>
    </row>
    <row r="33" spans="1:18" s="5" customFormat="1" ht="22.5" customHeight="1">
      <c r="A33" s="140" t="s">
        <v>35</v>
      </c>
      <c r="B33" s="21" t="s">
        <v>85</v>
      </c>
      <c r="C33" s="21" t="s">
        <v>35</v>
      </c>
      <c r="D33" s="21" t="s">
        <v>85</v>
      </c>
      <c r="E33" s="130" t="s">
        <v>85</v>
      </c>
      <c r="F33" s="140" t="s">
        <v>35</v>
      </c>
      <c r="G33" s="21" t="s">
        <v>35</v>
      </c>
      <c r="H33" s="21" t="s">
        <v>35</v>
      </c>
      <c r="I33" s="21" t="s">
        <v>35</v>
      </c>
      <c r="J33" s="22" t="s">
        <v>35</v>
      </c>
      <c r="K33" s="56"/>
      <c r="L33" s="35" t="s">
        <v>85</v>
      </c>
      <c r="M33" s="21" t="s">
        <v>35</v>
      </c>
      <c r="N33" s="21" t="s">
        <v>85</v>
      </c>
      <c r="O33" s="22" t="s">
        <v>35</v>
      </c>
      <c r="P33" s="56"/>
      <c r="Q33" s="58" t="s">
        <v>85</v>
      </c>
      <c r="R33" s="97" t="s">
        <v>73</v>
      </c>
    </row>
    <row r="34" spans="1:18" s="5" customFormat="1" ht="22.5" customHeight="1">
      <c r="A34" s="140" t="s">
        <v>35</v>
      </c>
      <c r="B34" s="21" t="s">
        <v>85</v>
      </c>
      <c r="C34" s="21" t="s">
        <v>35</v>
      </c>
      <c r="D34" s="21" t="s">
        <v>85</v>
      </c>
      <c r="E34" s="130" t="s">
        <v>85</v>
      </c>
      <c r="F34" s="140" t="s">
        <v>35</v>
      </c>
      <c r="G34" s="21" t="s">
        <v>35</v>
      </c>
      <c r="H34" s="21" t="s">
        <v>35</v>
      </c>
      <c r="I34" s="21" t="s">
        <v>35</v>
      </c>
      <c r="J34" s="22" t="s">
        <v>35</v>
      </c>
      <c r="K34" s="56"/>
      <c r="L34" s="35" t="s">
        <v>85</v>
      </c>
      <c r="M34" s="21" t="s">
        <v>35</v>
      </c>
      <c r="N34" s="21" t="s">
        <v>85</v>
      </c>
      <c r="O34" s="22" t="s">
        <v>35</v>
      </c>
      <c r="P34" s="56"/>
      <c r="Q34" s="58" t="s">
        <v>85</v>
      </c>
      <c r="R34" s="97" t="s">
        <v>74</v>
      </c>
    </row>
    <row r="35" spans="1:18" s="5" customFormat="1" ht="22.5" customHeight="1">
      <c r="A35" s="140" t="s">
        <v>35</v>
      </c>
      <c r="B35" s="21" t="s">
        <v>85</v>
      </c>
      <c r="C35" s="21" t="s">
        <v>35</v>
      </c>
      <c r="D35" s="21" t="s">
        <v>85</v>
      </c>
      <c r="E35" s="130" t="s">
        <v>85</v>
      </c>
      <c r="F35" s="140" t="s">
        <v>35</v>
      </c>
      <c r="G35" s="21" t="s">
        <v>35</v>
      </c>
      <c r="H35" s="21" t="s">
        <v>35</v>
      </c>
      <c r="I35" s="21" t="s">
        <v>35</v>
      </c>
      <c r="J35" s="22" t="s">
        <v>35</v>
      </c>
      <c r="K35" s="56"/>
      <c r="L35" s="35" t="s">
        <v>85</v>
      </c>
      <c r="M35" s="21" t="s">
        <v>35</v>
      </c>
      <c r="N35" s="21" t="s">
        <v>85</v>
      </c>
      <c r="O35" s="22" t="s">
        <v>35</v>
      </c>
      <c r="P35" s="56"/>
      <c r="Q35" s="58" t="s">
        <v>85</v>
      </c>
      <c r="R35" s="97" t="s">
        <v>75</v>
      </c>
    </row>
    <row r="36" spans="1:18" s="5" customFormat="1" ht="22.5" customHeight="1">
      <c r="A36" s="140" t="s">
        <v>35</v>
      </c>
      <c r="B36" s="21" t="s">
        <v>85</v>
      </c>
      <c r="C36" s="21" t="s">
        <v>35</v>
      </c>
      <c r="D36" s="21" t="s">
        <v>35</v>
      </c>
      <c r="E36" s="130" t="s">
        <v>85</v>
      </c>
      <c r="F36" s="140" t="s">
        <v>35</v>
      </c>
      <c r="G36" s="21" t="s">
        <v>35</v>
      </c>
      <c r="H36" s="21" t="s">
        <v>35</v>
      </c>
      <c r="I36" s="21" t="s">
        <v>35</v>
      </c>
      <c r="J36" s="22" t="s">
        <v>35</v>
      </c>
      <c r="K36" s="56"/>
      <c r="L36" s="35">
        <v>2</v>
      </c>
      <c r="M36" s="21" t="s">
        <v>35</v>
      </c>
      <c r="N36" s="21" t="s">
        <v>85</v>
      </c>
      <c r="O36" s="22" t="s">
        <v>35</v>
      </c>
      <c r="P36" s="56"/>
      <c r="Q36" s="58">
        <v>0</v>
      </c>
      <c r="R36" s="97" t="s">
        <v>76</v>
      </c>
    </row>
    <row r="37" spans="1:18" s="5" customFormat="1" ht="22.5" customHeight="1">
      <c r="A37" s="140">
        <f>SUM(B37:C37)</f>
        <v>2</v>
      </c>
      <c r="B37" s="21">
        <v>2</v>
      </c>
      <c r="C37" s="21" t="s">
        <v>35</v>
      </c>
      <c r="D37" s="21">
        <v>1</v>
      </c>
      <c r="E37" s="130">
        <v>1</v>
      </c>
      <c r="F37" s="140" t="s">
        <v>35</v>
      </c>
      <c r="G37" s="21" t="s">
        <v>35</v>
      </c>
      <c r="H37" s="21" t="s">
        <v>35</v>
      </c>
      <c r="I37" s="21" t="s">
        <v>35</v>
      </c>
      <c r="J37" s="22" t="s">
        <v>35</v>
      </c>
      <c r="K37" s="56"/>
      <c r="L37" s="35">
        <v>2</v>
      </c>
      <c r="M37" s="21" t="s">
        <v>35</v>
      </c>
      <c r="N37" s="21">
        <v>1</v>
      </c>
      <c r="O37" s="22" t="s">
        <v>35</v>
      </c>
      <c r="P37" s="56"/>
      <c r="Q37" s="58">
        <v>0</v>
      </c>
      <c r="R37" s="97" t="s">
        <v>77</v>
      </c>
    </row>
    <row r="38" spans="1:18" s="5" customFormat="1" ht="22.5" customHeight="1">
      <c r="A38" s="140" t="s">
        <v>85</v>
      </c>
      <c r="B38" s="21" t="s">
        <v>85</v>
      </c>
      <c r="C38" s="21" t="s">
        <v>10</v>
      </c>
      <c r="D38" s="21" t="s">
        <v>85</v>
      </c>
      <c r="E38" s="130" t="s">
        <v>85</v>
      </c>
      <c r="F38" s="140" t="s">
        <v>10</v>
      </c>
      <c r="G38" s="21" t="s">
        <v>10</v>
      </c>
      <c r="H38" s="21" t="s">
        <v>10</v>
      </c>
      <c r="I38" s="21" t="s">
        <v>10</v>
      </c>
      <c r="J38" s="22" t="s">
        <v>10</v>
      </c>
      <c r="K38" s="56"/>
      <c r="L38" s="35" t="s">
        <v>85</v>
      </c>
      <c r="M38" s="21" t="s">
        <v>10</v>
      </c>
      <c r="N38" s="21" t="s">
        <v>85</v>
      </c>
      <c r="O38" s="22" t="s">
        <v>10</v>
      </c>
      <c r="P38" s="56"/>
      <c r="Q38" s="58" t="s">
        <v>85</v>
      </c>
      <c r="R38" s="97" t="s">
        <v>78</v>
      </c>
    </row>
    <row r="39" spans="1:18" s="5" customFormat="1" ht="22.5" customHeight="1">
      <c r="A39" s="140">
        <f>SUM(B39:C39)</f>
        <v>1</v>
      </c>
      <c r="B39" s="21">
        <v>1</v>
      </c>
      <c r="C39" s="21" t="s">
        <v>10</v>
      </c>
      <c r="D39" s="21" t="s">
        <v>85</v>
      </c>
      <c r="E39" s="130">
        <v>1</v>
      </c>
      <c r="F39" s="140" t="s">
        <v>10</v>
      </c>
      <c r="G39" s="21" t="s">
        <v>10</v>
      </c>
      <c r="H39" s="21" t="s">
        <v>10</v>
      </c>
      <c r="I39" s="21" t="s">
        <v>10</v>
      </c>
      <c r="J39" s="22" t="s">
        <v>10</v>
      </c>
      <c r="K39" s="56"/>
      <c r="L39" s="35" t="s">
        <v>85</v>
      </c>
      <c r="M39" s="21">
        <v>1</v>
      </c>
      <c r="N39" s="21">
        <v>1</v>
      </c>
      <c r="O39" s="22" t="s">
        <v>10</v>
      </c>
      <c r="P39" s="56"/>
      <c r="Q39" s="58">
        <v>50</v>
      </c>
      <c r="R39" s="97" t="s">
        <v>79</v>
      </c>
    </row>
    <row r="40" spans="1:18" s="5" customFormat="1" ht="22.5" customHeight="1">
      <c r="A40" s="140" t="s">
        <v>85</v>
      </c>
      <c r="B40" s="21" t="s">
        <v>85</v>
      </c>
      <c r="C40" s="21" t="s">
        <v>10</v>
      </c>
      <c r="D40" s="21" t="s">
        <v>85</v>
      </c>
      <c r="E40" s="130" t="s">
        <v>85</v>
      </c>
      <c r="F40" s="140" t="s">
        <v>10</v>
      </c>
      <c r="G40" s="21" t="s">
        <v>10</v>
      </c>
      <c r="H40" s="21" t="s">
        <v>10</v>
      </c>
      <c r="I40" s="21" t="s">
        <v>10</v>
      </c>
      <c r="J40" s="22" t="s">
        <v>10</v>
      </c>
      <c r="K40" s="56"/>
      <c r="L40" s="35" t="s">
        <v>91</v>
      </c>
      <c r="M40" s="21" t="s">
        <v>10</v>
      </c>
      <c r="N40" s="21" t="s">
        <v>85</v>
      </c>
      <c r="O40" s="22" t="s">
        <v>10</v>
      </c>
      <c r="P40" s="56"/>
      <c r="Q40" s="58" t="s">
        <v>85</v>
      </c>
      <c r="R40" s="97" t="s">
        <v>80</v>
      </c>
    </row>
    <row r="41" spans="1:18" s="5" customFormat="1" ht="22.5" customHeight="1" thickBot="1">
      <c r="A41" s="141" t="s">
        <v>10</v>
      </c>
      <c r="B41" s="59" t="s">
        <v>85</v>
      </c>
      <c r="C41" s="59" t="s">
        <v>10</v>
      </c>
      <c r="D41" s="59" t="s">
        <v>85</v>
      </c>
      <c r="E41" s="131" t="s">
        <v>10</v>
      </c>
      <c r="F41" s="141" t="s">
        <v>10</v>
      </c>
      <c r="G41" s="59" t="s">
        <v>10</v>
      </c>
      <c r="H41" s="59" t="s">
        <v>10</v>
      </c>
      <c r="I41" s="59" t="s">
        <v>10</v>
      </c>
      <c r="J41" s="60" t="s">
        <v>10</v>
      </c>
      <c r="K41" s="56"/>
      <c r="L41" s="14">
        <v>1</v>
      </c>
      <c r="M41" s="59" t="s">
        <v>10</v>
      </c>
      <c r="N41" s="59" t="s">
        <v>10</v>
      </c>
      <c r="O41" s="60" t="s">
        <v>10</v>
      </c>
      <c r="P41" s="56"/>
      <c r="Q41" s="78">
        <v>0</v>
      </c>
      <c r="R41" s="99" t="s">
        <v>81</v>
      </c>
    </row>
  </sheetData>
  <mergeCells count="24">
    <mergeCell ref="R4:R7"/>
    <mergeCell ref="L5:M5"/>
    <mergeCell ref="N5:O5"/>
    <mergeCell ref="A4:E4"/>
    <mergeCell ref="F4:J4"/>
    <mergeCell ref="L4:O4"/>
    <mergeCell ref="B5:C5"/>
    <mergeCell ref="D5:E5"/>
    <mergeCell ref="G5:H5"/>
    <mergeCell ref="I5:J5"/>
    <mergeCell ref="N6:N7"/>
    <mergeCell ref="O6:O7"/>
    <mergeCell ref="G6:G7"/>
    <mergeCell ref="H6:H7"/>
    <mergeCell ref="I6:I7"/>
    <mergeCell ref="J6:J7"/>
    <mergeCell ref="A5:A7"/>
    <mergeCell ref="F5:F7"/>
    <mergeCell ref="L6:L7"/>
    <mergeCell ref="M6:M7"/>
    <mergeCell ref="B6:B7"/>
    <mergeCell ref="C6:C7"/>
    <mergeCell ref="D6:D7"/>
    <mergeCell ref="E6:E7"/>
  </mergeCells>
  <printOptions/>
  <pageMargins left="0.68" right="0.51" top="0.7874015748031497" bottom="0.5" header="0.5118110236220472" footer="0.5118110236220472"/>
  <pageSetup horizontalDpi="600" verticalDpi="600" orientation="portrait" paperSize="9" scale="90" r:id="rId1"/>
  <headerFooter alignWithMargins="0">
    <oddHeader>&amp;R&amp;11卒業後・中学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一般ユーザ</cp:lastModifiedBy>
  <cp:lastPrinted>2005-12-11T01:46:16Z</cp:lastPrinted>
  <dcterms:created xsi:type="dcterms:W3CDTF">2005-08-30T07:25:36Z</dcterms:created>
  <dcterms:modified xsi:type="dcterms:W3CDTF">2005-12-11T01:47:00Z</dcterms:modified>
  <cp:category/>
  <cp:version/>
  <cp:contentType/>
  <cp:contentStatus/>
</cp:coreProperties>
</file>