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5"/>
  </bookViews>
  <sheets>
    <sheet name="113" sheetId="1" r:id="rId1"/>
    <sheet name="114" sheetId="2" r:id="rId2"/>
    <sheet name="115" sheetId="3" r:id="rId3"/>
    <sheet name="116" sheetId="4" r:id="rId4"/>
    <sheet name="117-1" sheetId="5" r:id="rId5"/>
    <sheet name="117-2" sheetId="6" r:id="rId6"/>
    <sheet name="118" sheetId="7" r:id="rId7"/>
    <sheet name="119" sheetId="8" r:id="rId8"/>
    <sheet name="120,121" sheetId="9" r:id="rId9"/>
  </sheets>
  <definedNames>
    <definedName name="_xlnm.Print_Area" localSheetId="0">'113'!$A$1:$R$43</definedName>
    <definedName name="_xlnm.Print_Area" localSheetId="1">'114'!$A$1:$W$38</definedName>
    <definedName name="_xlnm.Print_Area" localSheetId="2">'115'!$A$1:$N$37</definedName>
    <definedName name="_xlnm.Print_Area" localSheetId="3">'116'!$A$1:$K$23</definedName>
    <definedName name="_xlnm.Print_Area" localSheetId="4">'117-1'!$A$1:$N$42</definedName>
    <definedName name="_xlnm.Print_Area" localSheetId="6">'118'!$A$1:$J$25</definedName>
    <definedName name="_xlnm.Print_Area" localSheetId="7">'119'!$A$1:$V$40</definedName>
  </definedNames>
  <calcPr fullCalcOnLoad="1"/>
</workbook>
</file>

<file path=xl/sharedStrings.xml><?xml version="1.0" encoding="utf-8"?>
<sst xmlns="http://schemas.openxmlformats.org/spreadsheetml/2006/main" count="1279" uniqueCount="257">
  <si>
    <t>　大学等進学者</t>
  </si>
  <si>
    <t>就職している者(再掲）</t>
  </si>
  <si>
    <t xml:space="preserve"> 大学等</t>
  </si>
  <si>
    <t xml:space="preserve"> 就職率</t>
  </si>
  <si>
    <t xml:space="preserve"> 区  分</t>
  </si>
  <si>
    <t xml:space="preserve"> 進学率</t>
  </si>
  <si>
    <t>計</t>
  </si>
  <si>
    <t xml:space="preserve"> 計</t>
  </si>
  <si>
    <t>-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</si>
  <si>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</si>
  <si>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</si>
  <si>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</si>
  <si>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</si>
  <si>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</si>
  <si>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</si>
  <si>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</si>
  <si>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</si>
  <si>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</si>
  <si>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 xml:space="preserve">  〈 高 等 学 校 〉</t>
  </si>
  <si>
    <t xml:space="preserve">  第 113 表  学科別進路別卒業者数</t>
  </si>
  <si>
    <t>計</t>
  </si>
  <si>
    <t>の</t>
  </si>
  <si>
    <t>（％）</t>
  </si>
  <si>
    <t>-</t>
  </si>
  <si>
    <t>-</t>
  </si>
  <si>
    <t xml:space="preserve">      （学 部）</t>
  </si>
  <si>
    <t>計</t>
  </si>
  <si>
    <t>専修学校（一般課程）等</t>
  </si>
  <si>
    <t>各種学校</t>
  </si>
  <si>
    <t>男</t>
  </si>
  <si>
    <t>女</t>
  </si>
  <si>
    <t>製造・制作作業者</t>
  </si>
  <si>
    <t>定置機関運転・建設機械
運転 ・電気作業者</t>
  </si>
  <si>
    <t>採掘・建設・労務作業者</t>
  </si>
  <si>
    <t>自家･自営業に就いた者</t>
  </si>
  <si>
    <t>全日制</t>
  </si>
  <si>
    <t>定時制</t>
  </si>
  <si>
    <t>-</t>
  </si>
  <si>
    <t>-</t>
  </si>
  <si>
    <t>職安または学校を通じて
就職した者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</si>
  <si>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</si>
  <si>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</si>
  <si>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</si>
  <si>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</si>
  <si>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</si>
  <si>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</si>
  <si>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</si>
  <si>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</si>
  <si>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 xml:space="preserve">   農林漁業</t>
  </si>
  <si>
    <t xml:space="preserve">    作業者</t>
  </si>
  <si>
    <t>-</t>
  </si>
  <si>
    <t>-</t>
  </si>
  <si>
    <t>※（生産工程・労務作業者内訳）</t>
  </si>
  <si>
    <t>計のうち</t>
  </si>
  <si>
    <t>区    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</si>
  <si>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</si>
  <si>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</si>
  <si>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</si>
  <si>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</si>
  <si>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</si>
  <si>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</si>
  <si>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</si>
  <si>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</si>
  <si>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</si>
  <si>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</si>
  <si>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区        分</t>
  </si>
  <si>
    <t>-</t>
  </si>
  <si>
    <t>-</t>
  </si>
  <si>
    <t>-</t>
  </si>
  <si>
    <t>計</t>
  </si>
  <si>
    <t>区分</t>
  </si>
  <si>
    <t>計</t>
  </si>
  <si>
    <t>茨城</t>
  </si>
  <si>
    <t>埼玉</t>
  </si>
  <si>
    <t>東京</t>
  </si>
  <si>
    <t>神奈川</t>
  </si>
  <si>
    <t>富山</t>
  </si>
  <si>
    <t>石川</t>
  </si>
  <si>
    <t>岐阜</t>
  </si>
  <si>
    <t>静岡</t>
  </si>
  <si>
    <t>愛知</t>
  </si>
  <si>
    <t>滋賀</t>
  </si>
  <si>
    <t>京都</t>
  </si>
  <si>
    <t>男</t>
  </si>
  <si>
    <t>-</t>
  </si>
  <si>
    <t>女</t>
  </si>
  <si>
    <t>区分</t>
  </si>
  <si>
    <t>大阪</t>
  </si>
  <si>
    <t>兵庫</t>
  </si>
  <si>
    <t>奈良</t>
  </si>
  <si>
    <t>農　業</t>
  </si>
  <si>
    <t>林　業</t>
  </si>
  <si>
    <t>漁　業</t>
  </si>
  <si>
    <t>鉱　業</t>
  </si>
  <si>
    <t>建 設 業</t>
  </si>
  <si>
    <t>製 造 業</t>
  </si>
  <si>
    <t>県
内</t>
  </si>
  <si>
    <t>県
外</t>
  </si>
  <si>
    <t>電気・ガス
熱供給・水道業</t>
  </si>
  <si>
    <t>情報通信業</t>
  </si>
  <si>
    <t>運輸業</t>
  </si>
  <si>
    <t>卸売・小売業</t>
  </si>
  <si>
    <t>金 融・
保 険 業</t>
  </si>
  <si>
    <t>不動産業</t>
  </si>
  <si>
    <t>飲食店，宿泊業</t>
  </si>
  <si>
    <t>医療・福祉</t>
  </si>
  <si>
    <t>複合サービス業</t>
  </si>
  <si>
    <t>サービス業</t>
  </si>
  <si>
    <t>公　務</t>
  </si>
  <si>
    <t>左記以外
のもの</t>
  </si>
  <si>
    <t>(Ａ)</t>
  </si>
  <si>
    <t>(Ｄ)</t>
  </si>
  <si>
    <t>(Ｃ)</t>
  </si>
  <si>
    <t>(Ｂ)</t>
  </si>
  <si>
    <t>　専修学校
　（専門課程）進学者</t>
  </si>
  <si>
    <t>　専修学校
　（一般課程）等進学者</t>
  </si>
  <si>
    <t>　公共職業能力開発
　　　　施設等入学者</t>
  </si>
  <si>
    <t>左記以外の者</t>
  </si>
  <si>
    <t>死亡・不詳</t>
  </si>
  <si>
    <t>一時的な仕事に就いた者</t>
  </si>
  <si>
    <t>計</t>
  </si>
  <si>
    <t>-</t>
  </si>
  <si>
    <t>-</t>
  </si>
  <si>
    <t>う</t>
  </si>
  <si>
    <t>ち</t>
  </si>
  <si>
    <t>短期大学</t>
  </si>
  <si>
    <t>大     学</t>
  </si>
  <si>
    <t>（本 科）</t>
  </si>
  <si>
    <t>区   分</t>
  </si>
  <si>
    <t>大学・短大
の通信教育
部</t>
  </si>
  <si>
    <t>盲・ろう・
養護学校
高等部
専攻科</t>
  </si>
  <si>
    <t>大学・短大
の別科</t>
  </si>
  <si>
    <t>高等学校
専攻科</t>
  </si>
  <si>
    <t>全
日
制</t>
  </si>
  <si>
    <t>定
時
制</t>
  </si>
  <si>
    <t>計</t>
  </si>
  <si>
    <t>-</t>
  </si>
  <si>
    <t>-</t>
  </si>
  <si>
    <t>生産工程・労務作業者
   のうち（再掲）</t>
  </si>
  <si>
    <t>サービス職業従事者</t>
  </si>
  <si>
    <t>農林業作業者</t>
  </si>
  <si>
    <t>漁業作業者</t>
  </si>
  <si>
    <t>事　務　従　事　者</t>
  </si>
  <si>
    <t>販　売　従　事　者</t>
  </si>
  <si>
    <t>保安職業従事者</t>
  </si>
  <si>
    <t>専門的・技術的職業
　　　　　　　従事者</t>
  </si>
  <si>
    <t>運輸・通信業従事者</t>
  </si>
  <si>
    <t>生産工程・労務作業者</t>
  </si>
  <si>
    <t>左記以外のもの</t>
  </si>
  <si>
    <t>※</t>
  </si>
  <si>
    <t>製造・製作作業者</t>
  </si>
  <si>
    <t>採掘・建設・労務作業者</t>
  </si>
  <si>
    <t>定置機関運転・
建設機械運転・
　電気作業者</t>
  </si>
  <si>
    <t>自家・自営業に
　　　就いた者</t>
  </si>
  <si>
    <t>職業安定所、学校を　
　通じて就職した者</t>
  </si>
  <si>
    <t>-</t>
  </si>
  <si>
    <t>計</t>
  </si>
  <si>
    <t>情報通信業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</si>
  <si>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</si>
  <si>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</si>
  <si>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</si>
  <si>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</si>
  <si>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</si>
  <si>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</si>
  <si>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</si>
  <si>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</t>
  </si>
  <si>
    <t>電気・ガス・
　　熱供給・水道業</t>
  </si>
  <si>
    <t>運　輸　業</t>
  </si>
  <si>
    <t>公務（他に分類
　　　　されないもの）</t>
  </si>
  <si>
    <t>農　　　業</t>
  </si>
  <si>
    <t>林　　　業</t>
  </si>
  <si>
    <t>漁　　　業</t>
  </si>
  <si>
    <t>鉱　　　業</t>
  </si>
  <si>
    <t>建　設　業</t>
  </si>
  <si>
    <t>製　造　業</t>
  </si>
  <si>
    <t>新潟</t>
  </si>
  <si>
    <t>国外・
　不詳の者</t>
  </si>
  <si>
    <t>-</t>
  </si>
  <si>
    <t>-</t>
  </si>
  <si>
    <t>教育,学習支援業</t>
  </si>
  <si>
    <t>県外就職率
（％）</t>
  </si>
  <si>
    <t xml:space="preserve">  第 114 表  学科別大学・短期大学等への進学者数</t>
  </si>
  <si>
    <t xml:space="preserve">  第 116 表  職業別就職者数</t>
  </si>
  <si>
    <t xml:space="preserve">  第 117 表  職業別・学科別就職者数</t>
  </si>
  <si>
    <t xml:space="preserve">  第 118 表  産業別就職者数</t>
  </si>
  <si>
    <t>就
職
者</t>
  </si>
  <si>
    <t>(Ａ)</t>
  </si>
  <si>
    <t>(Ｂ)</t>
  </si>
  <si>
    <t>(Ｃ)</t>
  </si>
  <si>
    <t>(Ｄ)</t>
  </si>
  <si>
    <t>（Ａ)(Ｂ)(Ｃ)(Ｄ)のうち</t>
  </si>
  <si>
    <t>男</t>
  </si>
  <si>
    <t>専修学校
一般課程等</t>
  </si>
  <si>
    <t>専修学校
（専門課程）</t>
  </si>
  <si>
    <t>区    分</t>
  </si>
  <si>
    <t>定
時
制</t>
  </si>
  <si>
    <t>区           分</t>
  </si>
  <si>
    <t>上記以外のもの</t>
  </si>
  <si>
    <t>生産工程・労務作業者</t>
  </si>
  <si>
    <t>運輸・通信従事者</t>
  </si>
  <si>
    <t>漁業作業者</t>
  </si>
  <si>
    <t>農林業作業者</t>
  </si>
  <si>
    <t>専門的･技術的職業従事者</t>
  </si>
  <si>
    <t>事務従事者</t>
  </si>
  <si>
    <t>販売従事者</t>
  </si>
  <si>
    <t>サ－ビス職業従事者</t>
  </si>
  <si>
    <t>保安職業従事者</t>
  </si>
  <si>
    <t>計のうち
（再掲）</t>
  </si>
  <si>
    <t>学
科
別</t>
  </si>
  <si>
    <t>男</t>
  </si>
  <si>
    <t>女</t>
  </si>
  <si>
    <t>電気･ｶﾞｽ･熱供給･水道業</t>
  </si>
  <si>
    <t>情報通信業</t>
  </si>
  <si>
    <t>卸売･小売業</t>
  </si>
  <si>
    <t>金融・保険業</t>
  </si>
  <si>
    <t>不動産業</t>
  </si>
  <si>
    <t>飲食店，宿泊業</t>
  </si>
  <si>
    <t>医療，福祉</t>
  </si>
  <si>
    <t>教育，学習支援業</t>
  </si>
  <si>
    <t>サ－ビス業</t>
  </si>
  <si>
    <t>上記以外のもの</t>
  </si>
  <si>
    <t>農　　　　　　　業</t>
  </si>
  <si>
    <t>林　　　　　　　業</t>
  </si>
  <si>
    <t>漁　　　　　　　業</t>
  </si>
  <si>
    <t>鉱　　　　　　　業</t>
  </si>
  <si>
    <t>建　　　設　　　業</t>
  </si>
  <si>
    <t>製　　　造　　　業</t>
  </si>
  <si>
    <t>運　　　輸　　　業</t>
  </si>
  <si>
    <t>公務(他に分類されないもの)</t>
  </si>
  <si>
    <t xml:space="preserve">  第 119 表  産業別・学科別就職者数</t>
  </si>
  <si>
    <t>区  分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</si>
  <si>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</si>
  <si>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</si>
  <si>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</si>
  <si>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</si>
  <si>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</si>
  <si>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</si>
  <si>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</si>
  <si>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</si>
  <si>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</si>
  <si>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女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</si>
  <si>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</si>
  <si>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</si>
  <si>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</si>
  <si>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</si>
  <si>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</si>
  <si>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</si>
  <si>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</si>
  <si>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</si>
  <si>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</si>
  <si>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</si>
  <si>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</si>
  <si>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第 115 表  学科別専修学校等への入学者数</t>
  </si>
  <si>
    <t>第 120 表　就職先別就職者数</t>
  </si>
  <si>
    <t>第 121 表　産業別県内県外就職者数</t>
  </si>
  <si>
    <t>千葉</t>
  </si>
  <si>
    <t>広島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</si>
</sst>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_ "/>
    <numFmt numFmtId="180" formatCode="#,##0_);[Red]\(#,##0\)"/>
    <numFmt numFmtId="181" formatCode="#,##0_ ;[Red]\-#,##0\ "/>
    <numFmt numFmtId="182" formatCode="#,##0.0;[Red]\-#,##0.0"/>
    <numFmt numFmtId="183" formatCode="0.0_ "/>
    <numFmt numFmtId="184" formatCode="0.00_ "/>
  </numFmts>
  <fonts count="14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MS UI Gothic"/>
      <family val="3"/>
    </font>
  </fonts>
  <fills count="2">
    <fill>
      <patternFill/>
    </fill>
    <fill>
      <patternFill patternType="gray125"/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medium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</cellStyleXfs>
  <cellXfs count="454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0" borderId="0" xfId="16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5" xfId="16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0" xfId="21" applyFont="1" applyBorder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11" xfId="21" applyFont="1" applyBorder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38" fontId="5" fillId="0" borderId="11" xfId="16" applyFont="1" applyBorder="1" applyAlignment="1">
      <alignment horizontal="right" vertical="center"/>
    </xf>
    <xf numFmtId="38" fontId="6" fillId="0" borderId="0" xfId="16" applyFont="1" applyAlignment="1">
      <alignment horizontal="left"/>
    </xf>
    <xf numFmtId="38" fontId="5" fillId="0" borderId="13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5" fillId="0" borderId="15" xfId="16" applyFont="1" applyBorder="1" applyAlignment="1">
      <alignment horizontal="center" vertical="center"/>
    </xf>
    <xf numFmtId="38" fontId="5" fillId="0" borderId="2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16" xfId="16" applyFont="1" applyBorder="1" applyAlignment="1">
      <alignment horizontal="right" vertical="center"/>
    </xf>
    <xf numFmtId="38" fontId="5" fillId="0" borderId="17" xfId="16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38" fontId="5" fillId="0" borderId="19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20" xfId="16" applyFont="1" applyBorder="1" applyAlignment="1">
      <alignment horizontal="right" vertical="center"/>
    </xf>
    <xf numFmtId="38" fontId="5" fillId="0" borderId="21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38" fontId="5" fillId="0" borderId="22" xfId="16" applyFont="1" applyBorder="1" applyAlignment="1">
      <alignment horizontal="right" vertical="center"/>
    </xf>
    <xf numFmtId="38" fontId="5" fillId="0" borderId="23" xfId="16" applyFont="1" applyBorder="1" applyAlignment="1">
      <alignment horizontal="right" vertical="center"/>
    </xf>
    <xf numFmtId="38" fontId="5" fillId="0" borderId="24" xfId="16" applyFont="1" applyBorder="1" applyAlignment="1">
      <alignment horizontal="right" vertical="center"/>
    </xf>
    <xf numFmtId="38" fontId="5" fillId="0" borderId="25" xfId="16" applyFont="1" applyBorder="1" applyAlignment="1">
      <alignment horizontal="right" vertical="center"/>
    </xf>
    <xf numFmtId="182" fontId="5" fillId="0" borderId="14" xfId="16" applyNumberFormat="1" applyFont="1" applyBorder="1" applyAlignment="1">
      <alignment horizontal="right" vertical="center"/>
    </xf>
    <xf numFmtId="182" fontId="5" fillId="0" borderId="26" xfId="16" applyNumberFormat="1" applyFont="1" applyBorder="1" applyAlignment="1">
      <alignment horizontal="right" vertical="center"/>
    </xf>
    <xf numFmtId="182" fontId="5" fillId="0" borderId="15" xfId="16" applyNumberFormat="1" applyFont="1" applyBorder="1" applyAlignment="1">
      <alignment horizontal="right" vertical="center"/>
    </xf>
    <xf numFmtId="38" fontId="5" fillId="0" borderId="1" xfId="16" applyFont="1" applyBorder="1" applyAlignment="1">
      <alignment horizontal="center" vertical="center"/>
    </xf>
    <xf numFmtId="38" fontId="5" fillId="0" borderId="27" xfId="16" applyFont="1" applyBorder="1" applyAlignment="1">
      <alignment horizontal="right" vertical="center"/>
    </xf>
    <xf numFmtId="38" fontId="5" fillId="0" borderId="28" xfId="16" applyFont="1" applyBorder="1" applyAlignment="1">
      <alignment horizontal="right" vertical="center"/>
    </xf>
    <xf numFmtId="38" fontId="5" fillId="0" borderId="29" xfId="16" applyFont="1" applyBorder="1" applyAlignment="1">
      <alignment horizontal="right" vertical="center"/>
    </xf>
    <xf numFmtId="38" fontId="5" fillId="0" borderId="30" xfId="16" applyFont="1" applyBorder="1" applyAlignment="1">
      <alignment horizontal="right" vertical="center"/>
    </xf>
    <xf numFmtId="38" fontId="5" fillId="0" borderId="31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5" fillId="0" borderId="32" xfId="16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33" xfId="16" applyFont="1" applyBorder="1" applyAlignment="1">
      <alignment horizontal="right" vertical="center"/>
    </xf>
    <xf numFmtId="38" fontId="5" fillId="0" borderId="34" xfId="16" applyFont="1" applyBorder="1" applyAlignment="1">
      <alignment horizontal="right" vertical="center"/>
    </xf>
    <xf numFmtId="38" fontId="5" fillId="0" borderId="35" xfId="16" applyFont="1" applyBorder="1" applyAlignment="1">
      <alignment horizontal="right" vertical="center"/>
    </xf>
    <xf numFmtId="38" fontId="5" fillId="0" borderId="36" xfId="16" applyFont="1" applyBorder="1" applyAlignment="1">
      <alignment horizontal="right" vertical="center"/>
    </xf>
    <xf numFmtId="38" fontId="5" fillId="0" borderId="37" xfId="16" applyFont="1" applyBorder="1" applyAlignment="1">
      <alignment horizontal="right" vertical="center"/>
    </xf>
    <xf numFmtId="38" fontId="5" fillId="0" borderId="38" xfId="16" applyFont="1" applyBorder="1" applyAlignment="1">
      <alignment horizontal="right" vertical="center"/>
    </xf>
    <xf numFmtId="38" fontId="5" fillId="0" borderId="39" xfId="16" applyFont="1" applyBorder="1" applyAlignment="1">
      <alignment horizontal="right" vertical="center"/>
    </xf>
    <xf numFmtId="38" fontId="5" fillId="0" borderId="40" xfId="16" applyFont="1" applyBorder="1" applyAlignment="1">
      <alignment horizontal="right" vertical="center"/>
    </xf>
    <xf numFmtId="38" fontId="5" fillId="0" borderId="41" xfId="16" applyFont="1" applyBorder="1" applyAlignment="1">
      <alignment horizontal="right" vertical="center"/>
    </xf>
    <xf numFmtId="38" fontId="5" fillId="0" borderId="42" xfId="16" applyFont="1" applyBorder="1" applyAlignment="1">
      <alignment horizontal="right" vertical="center"/>
    </xf>
    <xf numFmtId="38" fontId="5" fillId="0" borderId="0" xfId="16" applyFont="1" applyBorder="1" applyAlignment="1">
      <alignment/>
    </xf>
    <xf numFmtId="38" fontId="5" fillId="0" borderId="43" xfId="16" applyFont="1" applyBorder="1" applyAlignment="1">
      <alignment horizontal="right" vertical="center"/>
    </xf>
    <xf numFmtId="38" fontId="5" fillId="0" borderId="44" xfId="16" applyFont="1" applyBorder="1" applyAlignment="1">
      <alignment horizontal="right" vertical="center"/>
    </xf>
    <xf numFmtId="38" fontId="5" fillId="0" borderId="45" xfId="16" applyFont="1" applyBorder="1" applyAlignment="1">
      <alignment horizontal="right" vertical="center"/>
    </xf>
    <xf numFmtId="38" fontId="5" fillId="0" borderId="46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47" xfId="16" applyFont="1" applyBorder="1" applyAlignment="1">
      <alignment horizontal="right" vertical="center"/>
    </xf>
    <xf numFmtId="0" fontId="5" fillId="0" borderId="12" xfId="21" applyFont="1" applyBorder="1" applyAlignment="1">
      <alignment horizontal="right" vertical="center"/>
      <protection/>
    </xf>
    <xf numFmtId="38" fontId="5" fillId="0" borderId="3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0" fontId="5" fillId="0" borderId="36" xfId="21" applyFont="1" applyBorder="1" applyAlignment="1">
      <alignment horizontal="right" vertical="center"/>
      <protection/>
    </xf>
    <xf numFmtId="0" fontId="5" fillId="0" borderId="46" xfId="21" applyFont="1" applyBorder="1" applyAlignment="1">
      <alignment horizontal="right" vertical="center"/>
      <protection/>
    </xf>
    <xf numFmtId="38" fontId="5" fillId="0" borderId="48" xfId="16" applyFont="1" applyBorder="1" applyAlignment="1">
      <alignment horizontal="right" vertical="center"/>
    </xf>
    <xf numFmtId="38" fontId="5" fillId="0" borderId="49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0" fontId="5" fillId="0" borderId="50" xfId="21" applyFont="1" applyBorder="1" applyAlignment="1">
      <alignment horizontal="center" vertical="center"/>
      <protection/>
    </xf>
    <xf numFmtId="38" fontId="0" fillId="0" borderId="0" xfId="16" applyFont="1" applyAlignment="1">
      <alignment vertical="center"/>
    </xf>
    <xf numFmtId="0" fontId="13" fillId="0" borderId="0" xfId="21" applyFont="1">
      <alignment/>
      <protection/>
    </xf>
    <xf numFmtId="0" fontId="0" fillId="0" borderId="0" xfId="21" applyFont="1">
      <alignment/>
      <protection/>
    </xf>
    <xf numFmtId="38" fontId="5" fillId="0" borderId="0" xfId="16" applyFont="1" applyBorder="1" applyAlignment="1">
      <alignment horizontal="distributed" vertical="center"/>
    </xf>
    <xf numFmtId="38" fontId="12" fillId="0" borderId="5" xfId="16" applyFont="1" applyBorder="1" applyAlignment="1">
      <alignment horizontal="center" vertical="center"/>
    </xf>
    <xf numFmtId="38" fontId="5" fillId="0" borderId="51" xfId="16" applyFont="1" applyBorder="1" applyAlignment="1">
      <alignment horizontal="right" vertical="center"/>
    </xf>
    <xf numFmtId="182" fontId="5" fillId="0" borderId="52" xfId="16" applyNumberFormat="1" applyFont="1" applyBorder="1" applyAlignment="1">
      <alignment horizontal="right" vertical="center"/>
    </xf>
    <xf numFmtId="182" fontId="5" fillId="0" borderId="53" xfId="16" applyNumberFormat="1" applyFont="1" applyBorder="1" applyAlignment="1">
      <alignment horizontal="right" vertical="center"/>
    </xf>
    <xf numFmtId="38" fontId="5" fillId="0" borderId="54" xfId="16" applyFont="1" applyBorder="1" applyAlignment="1">
      <alignment horizontal="right" vertical="center"/>
    </xf>
    <xf numFmtId="182" fontId="5" fillId="0" borderId="55" xfId="16" applyNumberFormat="1" applyFont="1" applyBorder="1" applyAlignment="1">
      <alignment horizontal="right" vertical="center"/>
    </xf>
    <xf numFmtId="38" fontId="5" fillId="0" borderId="31" xfId="16" applyFont="1" applyBorder="1" applyAlignment="1">
      <alignment vertical="center"/>
    </xf>
    <xf numFmtId="38" fontId="5" fillId="0" borderId="31" xfId="16" applyFont="1" applyBorder="1" applyAlignment="1">
      <alignment horizontal="center" vertical="center"/>
    </xf>
    <xf numFmtId="38" fontId="5" fillId="0" borderId="56" xfId="16" applyFont="1" applyBorder="1" applyAlignment="1">
      <alignment horizontal="right" vertical="center"/>
    </xf>
    <xf numFmtId="38" fontId="5" fillId="0" borderId="57" xfId="16" applyFont="1" applyBorder="1" applyAlignment="1">
      <alignment horizontal="right" vertical="center"/>
    </xf>
    <xf numFmtId="38" fontId="5" fillId="0" borderId="58" xfId="16" applyFont="1" applyBorder="1" applyAlignment="1">
      <alignment horizontal="right" vertical="center"/>
    </xf>
    <xf numFmtId="38" fontId="5" fillId="0" borderId="59" xfId="16" applyFont="1" applyBorder="1" applyAlignment="1">
      <alignment horizontal="right" vertical="center"/>
    </xf>
    <xf numFmtId="38" fontId="5" fillId="0" borderId="60" xfId="16" applyFont="1" applyBorder="1" applyAlignment="1">
      <alignment horizontal="right" vertical="center"/>
    </xf>
    <xf numFmtId="38" fontId="5" fillId="0" borderId="61" xfId="16" applyFont="1" applyBorder="1" applyAlignment="1">
      <alignment horizontal="right" vertical="center"/>
    </xf>
    <xf numFmtId="38" fontId="5" fillId="0" borderId="62" xfId="16" applyFont="1" applyBorder="1" applyAlignment="1">
      <alignment horizontal="right" vertical="center"/>
    </xf>
    <xf numFmtId="38" fontId="5" fillId="0" borderId="63" xfId="16" applyFont="1" applyBorder="1" applyAlignment="1">
      <alignment horizontal="right" vertical="center"/>
    </xf>
    <xf numFmtId="38" fontId="5" fillId="0" borderId="64" xfId="16" applyFont="1" applyBorder="1" applyAlignment="1">
      <alignment horizontal="right" vertical="center"/>
    </xf>
    <xf numFmtId="38" fontId="12" fillId="0" borderId="6" xfId="16" applyFont="1" applyBorder="1" applyAlignment="1">
      <alignment horizontal="center" vertical="center"/>
    </xf>
    <xf numFmtId="38" fontId="12" fillId="0" borderId="35" xfId="16" applyFont="1" applyBorder="1" applyAlignment="1">
      <alignment horizontal="center" vertical="center"/>
    </xf>
    <xf numFmtId="38" fontId="12" fillId="0" borderId="23" xfId="16" applyFont="1" applyBorder="1" applyAlignment="1">
      <alignment horizontal="center" vertical="center"/>
    </xf>
    <xf numFmtId="38" fontId="12" fillId="0" borderId="22" xfId="16" applyFont="1" applyBorder="1" applyAlignment="1">
      <alignment horizontal="center" vertical="center"/>
    </xf>
    <xf numFmtId="38" fontId="5" fillId="0" borderId="6" xfId="16" applyFont="1" applyBorder="1" applyAlignment="1">
      <alignment horizontal="right" vertical="center"/>
    </xf>
    <xf numFmtId="38" fontId="5" fillId="0" borderId="65" xfId="16" applyFont="1" applyBorder="1" applyAlignment="1">
      <alignment horizontal="right" vertical="center"/>
    </xf>
    <xf numFmtId="38" fontId="5" fillId="0" borderId="66" xfId="16" applyFont="1" applyBorder="1" applyAlignment="1">
      <alignment horizontal="right" vertical="center"/>
    </xf>
    <xf numFmtId="38" fontId="5" fillId="0" borderId="67" xfId="16" applyFont="1" applyBorder="1" applyAlignment="1">
      <alignment vertical="center"/>
    </xf>
    <xf numFmtId="38" fontId="5" fillId="0" borderId="58" xfId="16" applyFont="1" applyBorder="1" applyAlignment="1">
      <alignment vertical="center"/>
    </xf>
    <xf numFmtId="38" fontId="12" fillId="0" borderId="64" xfId="16" applyFont="1" applyBorder="1" applyAlignment="1">
      <alignment horizontal="center" vertical="center"/>
    </xf>
    <xf numFmtId="38" fontId="5" fillId="0" borderId="68" xfId="16" applyFont="1" applyBorder="1" applyAlignment="1">
      <alignment horizontal="right" vertical="center"/>
    </xf>
    <xf numFmtId="38" fontId="5" fillId="0" borderId="69" xfId="16" applyFont="1" applyBorder="1" applyAlignment="1">
      <alignment horizontal="right" vertical="center"/>
    </xf>
    <xf numFmtId="38" fontId="12" fillId="0" borderId="70" xfId="16" applyFont="1" applyBorder="1" applyAlignment="1">
      <alignment horizontal="center" vertical="center"/>
    </xf>
    <xf numFmtId="38" fontId="5" fillId="0" borderId="71" xfId="16" applyFont="1" applyBorder="1" applyAlignment="1">
      <alignment vertical="center"/>
    </xf>
    <xf numFmtId="38" fontId="5" fillId="0" borderId="72" xfId="16" applyFont="1" applyBorder="1" applyAlignment="1">
      <alignment vertical="center"/>
    </xf>
    <xf numFmtId="38" fontId="5" fillId="0" borderId="73" xfId="16" applyFont="1" applyBorder="1" applyAlignment="1">
      <alignment vertical="center"/>
    </xf>
    <xf numFmtId="38" fontId="12" fillId="0" borderId="74" xfId="16" applyFont="1" applyBorder="1" applyAlignment="1">
      <alignment horizontal="center" vertical="center"/>
    </xf>
    <xf numFmtId="38" fontId="5" fillId="0" borderId="75" xfId="16" applyFont="1" applyBorder="1" applyAlignment="1">
      <alignment horizontal="right" vertical="center"/>
    </xf>
    <xf numFmtId="38" fontId="5" fillId="0" borderId="76" xfId="16" applyFont="1" applyBorder="1" applyAlignment="1">
      <alignment horizontal="right" vertical="center"/>
    </xf>
    <xf numFmtId="38" fontId="5" fillId="0" borderId="77" xfId="16" applyFont="1" applyBorder="1" applyAlignment="1">
      <alignment horizontal="right" vertical="center"/>
    </xf>
    <xf numFmtId="38" fontId="5" fillId="0" borderId="78" xfId="16" applyFont="1" applyBorder="1" applyAlignment="1">
      <alignment horizontal="right" vertical="center"/>
    </xf>
    <xf numFmtId="38" fontId="5" fillId="0" borderId="79" xfId="16" applyFont="1" applyBorder="1" applyAlignment="1">
      <alignment horizontal="right" vertical="center"/>
    </xf>
    <xf numFmtId="38" fontId="5" fillId="0" borderId="74" xfId="16" applyFont="1" applyBorder="1" applyAlignment="1">
      <alignment horizontal="right" vertical="center"/>
    </xf>
    <xf numFmtId="38" fontId="5" fillId="0" borderId="1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distributed" vertical="center"/>
    </xf>
    <xf numFmtId="38" fontId="5" fillId="0" borderId="37" xfId="16" applyFont="1" applyBorder="1" applyAlignment="1">
      <alignment horizontal="distributed" vertical="center"/>
    </xf>
    <xf numFmtId="38" fontId="5" fillId="0" borderId="23" xfId="16" applyFont="1" applyBorder="1" applyAlignment="1">
      <alignment horizontal="distributed" vertical="center"/>
    </xf>
    <xf numFmtId="38" fontId="12" fillId="0" borderId="80" xfId="16" applyFont="1" applyBorder="1" applyAlignment="1">
      <alignment horizontal="center" vertical="center"/>
    </xf>
    <xf numFmtId="38" fontId="12" fillId="0" borderId="69" xfId="16" applyFont="1" applyBorder="1" applyAlignment="1">
      <alignment horizontal="center" vertical="center"/>
    </xf>
    <xf numFmtId="38" fontId="5" fillId="0" borderId="81" xfId="16" applyFont="1" applyBorder="1" applyAlignment="1">
      <alignment horizontal="distributed" vertical="center"/>
    </xf>
    <xf numFmtId="38" fontId="5" fillId="0" borderId="5" xfId="16" applyFont="1" applyBorder="1" applyAlignment="1">
      <alignment horizontal="distributed" vertical="center" wrapText="1"/>
    </xf>
    <xf numFmtId="38" fontId="5" fillId="0" borderId="81" xfId="16" applyFont="1" applyBorder="1" applyAlignment="1">
      <alignment horizontal="distributed" vertical="center" wrapText="1"/>
    </xf>
    <xf numFmtId="38" fontId="5" fillId="0" borderId="82" xfId="16" applyFont="1" applyBorder="1" applyAlignment="1">
      <alignment horizontal="right" vertical="center"/>
    </xf>
    <xf numFmtId="38" fontId="5" fillId="0" borderId="0" xfId="16" applyFont="1" applyAlignment="1">
      <alignment horizontal="center"/>
    </xf>
    <xf numFmtId="38" fontId="12" fillId="0" borderId="45" xfId="16" applyFont="1" applyBorder="1" applyAlignment="1">
      <alignment horizontal="center" vertical="center"/>
    </xf>
    <xf numFmtId="38" fontId="12" fillId="0" borderId="37" xfId="16" applyFont="1" applyBorder="1" applyAlignment="1">
      <alignment horizontal="center" vertical="center"/>
    </xf>
    <xf numFmtId="38" fontId="12" fillId="0" borderId="16" xfId="16" applyFont="1" applyBorder="1" applyAlignment="1">
      <alignment horizontal="center" vertical="center"/>
    </xf>
    <xf numFmtId="38" fontId="12" fillId="0" borderId="51" xfId="16" applyFont="1" applyBorder="1" applyAlignment="1">
      <alignment horizontal="center" vertical="center"/>
    </xf>
    <xf numFmtId="38" fontId="12" fillId="0" borderId="34" xfId="16" applyFont="1" applyBorder="1" applyAlignment="1">
      <alignment horizontal="center" vertical="center"/>
    </xf>
    <xf numFmtId="38" fontId="12" fillId="0" borderId="39" xfId="16" applyFont="1" applyBorder="1" applyAlignment="1">
      <alignment horizontal="center" vertical="center"/>
    </xf>
    <xf numFmtId="38" fontId="5" fillId="0" borderId="67" xfId="16" applyFont="1" applyBorder="1" applyAlignment="1">
      <alignment horizontal="right" vertical="center"/>
    </xf>
    <xf numFmtId="38" fontId="5" fillId="0" borderId="83" xfId="16" applyFont="1" applyBorder="1" applyAlignment="1">
      <alignment horizontal="right" vertical="center"/>
    </xf>
    <xf numFmtId="38" fontId="5" fillId="0" borderId="50" xfId="16" applyFont="1" applyBorder="1" applyAlignment="1">
      <alignment horizontal="center" vertical="center"/>
    </xf>
    <xf numFmtId="38" fontId="8" fillId="0" borderId="0" xfId="16" applyFont="1" applyBorder="1" applyAlignment="1">
      <alignment horizontal="distributed" vertical="center"/>
    </xf>
    <xf numFmtId="0" fontId="5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0" fillId="0" borderId="0" xfId="20" applyFont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28" xfId="20" applyFont="1" applyBorder="1" applyAlignment="1">
      <alignment horizontal="right" vertical="center"/>
      <protection/>
    </xf>
    <xf numFmtId="0" fontId="5" fillId="0" borderId="5" xfId="20" applyFont="1" applyBorder="1" applyAlignment="1">
      <alignment horizontal="right" vertical="center"/>
      <protection/>
    </xf>
    <xf numFmtId="0" fontId="5" fillId="0" borderId="23" xfId="20" applyFont="1" applyBorder="1" applyAlignment="1">
      <alignment horizontal="right" vertical="center"/>
      <protection/>
    </xf>
    <xf numFmtId="0" fontId="5" fillId="0" borderId="7" xfId="20" applyFont="1" applyBorder="1" applyAlignment="1">
      <alignment horizontal="right" vertical="center"/>
      <protection/>
    </xf>
    <xf numFmtId="3" fontId="5" fillId="0" borderId="30" xfId="20" applyNumberFormat="1" applyFont="1" applyBorder="1" applyAlignment="1">
      <alignment horizontal="right" vertical="center"/>
      <protection/>
    </xf>
    <xf numFmtId="3" fontId="5" fillId="0" borderId="84" xfId="20" applyNumberFormat="1" applyFont="1" applyBorder="1" applyAlignment="1">
      <alignment horizontal="right" vertical="center"/>
      <protection/>
    </xf>
    <xf numFmtId="3" fontId="5" fillId="0" borderId="1" xfId="20" applyNumberFormat="1" applyFont="1" applyBorder="1" applyAlignment="1">
      <alignment horizontal="right" vertical="center"/>
      <protection/>
    </xf>
    <xf numFmtId="3" fontId="5" fillId="0" borderId="6" xfId="20" applyNumberFormat="1" applyFont="1" applyBorder="1" applyAlignment="1">
      <alignment horizontal="right" vertical="center"/>
      <protection/>
    </xf>
    <xf numFmtId="3" fontId="5" fillId="0" borderId="0" xfId="20" applyNumberFormat="1" applyFont="1" applyBorder="1" applyAlignment="1">
      <alignment horizontal="right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5" fillId="0" borderId="85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" fontId="5" fillId="0" borderId="65" xfId="20" applyNumberFormat="1" applyFont="1" applyBorder="1" applyAlignment="1">
      <alignment horizontal="right" vertical="center"/>
      <protection/>
    </xf>
    <xf numFmtId="0" fontId="5" fillId="0" borderId="40" xfId="20" applyFont="1" applyBorder="1" applyAlignment="1">
      <alignment horizontal="right" vertical="center"/>
      <protection/>
    </xf>
    <xf numFmtId="3" fontId="5" fillId="0" borderId="66" xfId="20" applyNumberFormat="1" applyFont="1" applyBorder="1" applyAlignment="1">
      <alignment horizontal="right" vertical="center"/>
      <protection/>
    </xf>
    <xf numFmtId="0" fontId="5" fillId="0" borderId="37" xfId="20" applyFont="1" applyBorder="1" applyAlignment="1">
      <alignment horizontal="right" vertical="center"/>
      <protection/>
    </xf>
    <xf numFmtId="0" fontId="5" fillId="0" borderId="86" xfId="21" applyFont="1" applyBorder="1" applyAlignment="1">
      <alignment horizontal="center" vertical="center" textRotation="255"/>
      <protection/>
    </xf>
    <xf numFmtId="0" fontId="5" fillId="0" borderId="47" xfId="21" applyFont="1" applyBorder="1" applyAlignment="1">
      <alignment horizontal="right" vertical="center"/>
      <protection/>
    </xf>
    <xf numFmtId="0" fontId="5" fillId="0" borderId="87" xfId="21" applyFont="1" applyBorder="1" applyAlignment="1">
      <alignment horizontal="right" vertical="center"/>
      <protection/>
    </xf>
    <xf numFmtId="0" fontId="5" fillId="0" borderId="85" xfId="21" applyFont="1" applyBorder="1" applyAlignment="1">
      <alignment horizontal="center" vertical="center" textRotation="255"/>
      <protection/>
    </xf>
    <xf numFmtId="0" fontId="5" fillId="0" borderId="25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right" vertical="center"/>
      <protection/>
    </xf>
    <xf numFmtId="0" fontId="5" fillId="0" borderId="49" xfId="21" applyFont="1" applyBorder="1" applyAlignment="1">
      <alignment vertical="center"/>
      <protection/>
    </xf>
    <xf numFmtId="0" fontId="5" fillId="0" borderId="66" xfId="21" applyFont="1" applyBorder="1" applyAlignment="1">
      <alignment horizontal="right" vertical="center"/>
      <protection/>
    </xf>
    <xf numFmtId="0" fontId="12" fillId="0" borderId="3" xfId="21" applyFont="1" applyBorder="1" applyAlignment="1">
      <alignment horizontal="center" vertical="top" textRotation="255" wrapText="1"/>
      <protection/>
    </xf>
    <xf numFmtId="0" fontId="5" fillId="0" borderId="4" xfId="21" applyFont="1" applyBorder="1" applyAlignment="1">
      <alignment horizontal="center" vertical="center" textRotation="255"/>
      <protection/>
    </xf>
    <xf numFmtId="0" fontId="5" fillId="0" borderId="42" xfId="21" applyFont="1" applyBorder="1" applyAlignment="1">
      <alignment horizontal="right" vertical="center"/>
      <protection/>
    </xf>
    <xf numFmtId="0" fontId="5" fillId="0" borderId="37" xfId="21" applyFont="1" applyBorder="1" applyAlignment="1">
      <alignment horizontal="right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right" vertical="center"/>
      <protection/>
    </xf>
    <xf numFmtId="0" fontId="5" fillId="0" borderId="40" xfId="21" applyFont="1" applyBorder="1" applyAlignment="1">
      <alignment horizontal="right" vertical="center"/>
      <protection/>
    </xf>
    <xf numFmtId="0" fontId="5" fillId="0" borderId="65" xfId="21" applyFont="1" applyBorder="1" applyAlignment="1">
      <alignment horizontal="right" vertical="center"/>
      <protection/>
    </xf>
    <xf numFmtId="0" fontId="5" fillId="0" borderId="62" xfId="21" applyFont="1" applyBorder="1" applyAlignment="1">
      <alignment horizontal="right" vertical="center"/>
      <protection/>
    </xf>
    <xf numFmtId="0" fontId="5" fillId="0" borderId="39" xfId="21" applyFont="1" applyBorder="1" applyAlignment="1">
      <alignment horizontal="right" vertical="center"/>
      <protection/>
    </xf>
    <xf numFmtId="0" fontId="5" fillId="0" borderId="88" xfId="21" applyFont="1" applyBorder="1" applyAlignment="1">
      <alignment horizontal="right" vertical="center"/>
      <protection/>
    </xf>
    <xf numFmtId="0" fontId="5" fillId="0" borderId="89" xfId="21" applyFont="1" applyBorder="1" applyAlignment="1">
      <alignment horizontal="right" vertical="center"/>
      <protection/>
    </xf>
    <xf numFmtId="0" fontId="5" fillId="0" borderId="10" xfId="21" applyFont="1" applyBorder="1" applyAlignment="1">
      <alignment vertical="center"/>
      <protection/>
    </xf>
    <xf numFmtId="0" fontId="5" fillId="0" borderId="45" xfId="21" applyFont="1" applyBorder="1" applyAlignment="1">
      <alignment horizontal="right" vertical="center"/>
      <protection/>
    </xf>
    <xf numFmtId="0" fontId="5" fillId="0" borderId="50" xfId="21" applyFont="1" applyBorder="1" applyAlignment="1">
      <alignment vertical="center"/>
      <protection/>
    </xf>
    <xf numFmtId="0" fontId="5" fillId="0" borderId="77" xfId="21" applyFont="1" applyBorder="1" applyAlignment="1">
      <alignment horizontal="right" vertical="center"/>
      <protection/>
    </xf>
    <xf numFmtId="0" fontId="5" fillId="0" borderId="59" xfId="21" applyFont="1" applyBorder="1" applyAlignment="1">
      <alignment horizontal="right" vertical="center"/>
      <protection/>
    </xf>
    <xf numFmtId="0" fontId="5" fillId="0" borderId="78" xfId="21" applyFont="1" applyBorder="1" applyAlignment="1">
      <alignment horizontal="right" vertical="center"/>
      <protection/>
    </xf>
    <xf numFmtId="0" fontId="5" fillId="0" borderId="60" xfId="21" applyFont="1" applyBorder="1" applyAlignment="1">
      <alignment horizontal="right" vertical="center"/>
      <protection/>
    </xf>
    <xf numFmtId="0" fontId="5" fillId="0" borderId="90" xfId="21" applyFont="1" applyBorder="1" applyAlignment="1">
      <alignment horizontal="right" vertical="center"/>
      <protection/>
    </xf>
    <xf numFmtId="0" fontId="5" fillId="0" borderId="91" xfId="21" applyFont="1" applyBorder="1" applyAlignment="1">
      <alignment horizontal="right" vertical="center"/>
      <protection/>
    </xf>
    <xf numFmtId="0" fontId="5" fillId="0" borderId="91" xfId="21" applyFont="1" applyBorder="1" applyAlignment="1">
      <alignment vertical="center"/>
      <protection/>
    </xf>
    <xf numFmtId="0" fontId="5" fillId="0" borderId="92" xfId="21" applyFont="1" applyBorder="1" applyAlignment="1">
      <alignment vertical="center"/>
      <protection/>
    </xf>
    <xf numFmtId="0" fontId="5" fillId="0" borderId="90" xfId="21" applyFont="1" applyBorder="1" applyAlignment="1">
      <alignment vertical="center"/>
      <protection/>
    </xf>
    <xf numFmtId="0" fontId="5" fillId="0" borderId="93" xfId="21" applyFont="1" applyBorder="1" applyAlignment="1">
      <alignment horizontal="right" vertical="center"/>
      <protection/>
    </xf>
    <xf numFmtId="0" fontId="5" fillId="0" borderId="94" xfId="21" applyFont="1" applyBorder="1" applyAlignment="1">
      <alignment horizontal="right" vertical="center"/>
      <protection/>
    </xf>
    <xf numFmtId="182" fontId="5" fillId="0" borderId="30" xfId="16" applyNumberFormat="1" applyFont="1" applyBorder="1" applyAlignment="1">
      <alignment horizontal="right" vertical="center"/>
    </xf>
    <xf numFmtId="182" fontId="5" fillId="0" borderId="0" xfId="16" applyNumberFormat="1" applyFont="1" applyBorder="1" applyAlignment="1">
      <alignment horizontal="right" vertical="center"/>
    </xf>
    <xf numFmtId="182" fontId="5" fillId="0" borderId="65" xfId="16" applyNumberFormat="1" applyFont="1" applyBorder="1" applyAlignment="1">
      <alignment horizontal="right" vertical="center"/>
    </xf>
    <xf numFmtId="182" fontId="5" fillId="0" borderId="66" xfId="16" applyNumberFormat="1" applyFont="1" applyBorder="1" applyAlignment="1">
      <alignment horizontal="right" vertical="center"/>
    </xf>
    <xf numFmtId="182" fontId="5" fillId="0" borderId="6" xfId="16" applyNumberFormat="1" applyFont="1" applyBorder="1" applyAlignment="1">
      <alignment horizontal="right" vertical="center"/>
    </xf>
    <xf numFmtId="182" fontId="5" fillId="0" borderId="1" xfId="16" applyNumberFormat="1" applyFont="1" applyBorder="1" applyAlignment="1">
      <alignment horizontal="right" vertical="center"/>
    </xf>
    <xf numFmtId="38" fontId="12" fillId="0" borderId="65" xfId="16" applyFont="1" applyBorder="1" applyAlignment="1">
      <alignment horizontal="center" vertical="center"/>
    </xf>
    <xf numFmtId="38" fontId="12" fillId="0" borderId="38" xfId="16" applyFont="1" applyBorder="1" applyAlignment="1">
      <alignment horizontal="center" vertical="center"/>
    </xf>
    <xf numFmtId="38" fontId="12" fillId="0" borderId="32" xfId="16" applyFont="1" applyBorder="1" applyAlignment="1">
      <alignment horizontal="center" vertical="center"/>
    </xf>
    <xf numFmtId="38" fontId="8" fillId="0" borderId="53" xfId="16" applyFont="1" applyBorder="1" applyAlignment="1">
      <alignment horizontal="distributed" vertical="center"/>
    </xf>
    <xf numFmtId="38" fontId="8" fillId="0" borderId="5" xfId="16" applyFont="1" applyBorder="1" applyAlignment="1">
      <alignment horizontal="distributed" vertical="center"/>
    </xf>
    <xf numFmtId="38" fontId="8" fillId="0" borderId="45" xfId="16" applyFont="1" applyBorder="1" applyAlignment="1">
      <alignment horizontal="distributed" vertical="center"/>
    </xf>
    <xf numFmtId="38" fontId="8" fillId="0" borderId="37" xfId="16" applyFont="1" applyBorder="1" applyAlignment="1">
      <alignment horizontal="distributed" vertical="center"/>
    </xf>
    <xf numFmtId="38" fontId="8" fillId="0" borderId="35" xfId="16" applyFont="1" applyBorder="1" applyAlignment="1">
      <alignment horizontal="distributed" vertical="center"/>
    </xf>
    <xf numFmtId="38" fontId="8" fillId="0" borderId="23" xfId="16" applyFont="1" applyBorder="1" applyAlignment="1">
      <alignment horizontal="distributed" vertical="center"/>
    </xf>
    <xf numFmtId="38" fontId="8" fillId="0" borderId="31" xfId="16" applyFont="1" applyBorder="1" applyAlignment="1">
      <alignment horizontal="distributed" vertical="center"/>
    </xf>
    <xf numFmtId="38" fontId="8" fillId="0" borderId="38" xfId="16" applyFont="1" applyBorder="1" applyAlignment="1">
      <alignment horizontal="distributed" vertical="center"/>
    </xf>
    <xf numFmtId="38" fontId="8" fillId="0" borderId="32" xfId="16" applyFont="1" applyBorder="1" applyAlignment="1">
      <alignment horizontal="distributed" vertical="center"/>
    </xf>
    <xf numFmtId="38" fontId="12" fillId="0" borderId="53" xfId="16" applyFont="1" applyBorder="1" applyAlignment="1">
      <alignment horizontal="center" vertical="center"/>
    </xf>
    <xf numFmtId="38" fontId="12" fillId="0" borderId="27" xfId="16" applyFont="1" applyBorder="1" applyAlignment="1">
      <alignment horizontal="center" vertical="center"/>
    </xf>
    <xf numFmtId="0" fontId="8" fillId="0" borderId="53" xfId="20" applyFont="1" applyBorder="1" applyAlignment="1">
      <alignment horizontal="center" vertical="center"/>
      <protection/>
    </xf>
    <xf numFmtId="0" fontId="8" fillId="0" borderId="31" xfId="20" applyFont="1" applyBorder="1" applyAlignment="1">
      <alignment horizontal="center" vertical="center"/>
      <protection/>
    </xf>
    <xf numFmtId="0" fontId="8" fillId="0" borderId="45" xfId="20" applyFont="1" applyBorder="1" applyAlignment="1">
      <alignment horizontal="center" vertical="center"/>
      <protection/>
    </xf>
    <xf numFmtId="0" fontId="8" fillId="0" borderId="38" xfId="20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0" fontId="8" fillId="0" borderId="32" xfId="20" applyFont="1" applyBorder="1" applyAlignment="1">
      <alignment horizontal="center" vertical="center"/>
      <protection/>
    </xf>
    <xf numFmtId="38" fontId="5" fillId="0" borderId="4" xfId="16" applyFont="1" applyBorder="1" applyAlignment="1">
      <alignment horizontal="center" vertical="center" textRotation="255"/>
    </xf>
    <xf numFmtId="38" fontId="5" fillId="0" borderId="5" xfId="16" applyFont="1" applyBorder="1" applyAlignment="1">
      <alignment horizontal="center" vertical="center" textRotation="255"/>
    </xf>
    <xf numFmtId="38" fontId="12" fillId="0" borderId="86" xfId="16" applyFont="1" applyBorder="1" applyAlignment="1">
      <alignment horizontal="center" vertical="top" textRotation="255" wrapText="1"/>
    </xf>
    <xf numFmtId="38" fontId="12" fillId="0" borderId="17" xfId="16" applyFont="1" applyBorder="1" applyAlignment="1">
      <alignment horizontal="center" vertical="top" textRotation="255"/>
    </xf>
    <xf numFmtId="38" fontId="5" fillId="0" borderId="70" xfId="16" applyFont="1" applyBorder="1" applyAlignment="1">
      <alignment horizontal="center" vertical="center" wrapText="1"/>
    </xf>
    <xf numFmtId="38" fontId="5" fillId="0" borderId="17" xfId="16" applyFont="1" applyBorder="1" applyAlignment="1">
      <alignment horizontal="center" vertical="center" textRotation="255"/>
    </xf>
    <xf numFmtId="38" fontId="5" fillId="0" borderId="24" xfId="16" applyFont="1" applyBorder="1" applyAlignment="1">
      <alignment horizontal="center" vertical="center" textRotation="255"/>
    </xf>
    <xf numFmtId="38" fontId="5" fillId="0" borderId="64" xfId="16" applyFont="1" applyBorder="1" applyAlignment="1">
      <alignment horizontal="center" vertical="center"/>
    </xf>
    <xf numFmtId="38" fontId="0" fillId="0" borderId="17" xfId="16" applyBorder="1" applyAlignment="1">
      <alignment horizontal="center" vertical="center" textRotation="255"/>
    </xf>
    <xf numFmtId="38" fontId="5" fillId="0" borderId="95" xfId="16" applyFont="1" applyBorder="1" applyAlignment="1">
      <alignment horizontal="center" vertical="center"/>
    </xf>
    <xf numFmtId="38" fontId="5" fillId="0" borderId="57" xfId="16" applyFont="1" applyBorder="1" applyAlignment="1">
      <alignment horizontal="center" vertical="center"/>
    </xf>
    <xf numFmtId="38" fontId="5" fillId="0" borderId="96" xfId="16" applyFont="1" applyBorder="1" applyAlignment="1">
      <alignment horizontal="center" vertical="center" wrapText="1"/>
    </xf>
    <xf numFmtId="38" fontId="5" fillId="0" borderId="97" xfId="16" applyFont="1" applyBorder="1" applyAlignment="1">
      <alignment horizontal="center" vertical="center" wrapText="1"/>
    </xf>
    <xf numFmtId="38" fontId="5" fillId="0" borderId="94" xfId="16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" vertical="center" wrapText="1"/>
    </xf>
    <xf numFmtId="38" fontId="12" fillId="0" borderId="67" xfId="16" applyFont="1" applyBorder="1" applyAlignment="1">
      <alignment horizontal="center" vertical="center"/>
    </xf>
    <xf numFmtId="38" fontId="12" fillId="0" borderId="3" xfId="16" applyFont="1" applyBorder="1" applyAlignment="1">
      <alignment horizontal="center" vertical="center"/>
    </xf>
    <xf numFmtId="38" fontId="12" fillId="0" borderId="85" xfId="16" applyFont="1" applyBorder="1" applyAlignment="1">
      <alignment horizontal="center" vertical="center"/>
    </xf>
    <xf numFmtId="38" fontId="12" fillId="0" borderId="61" xfId="16" applyFont="1" applyBorder="1" applyAlignment="1">
      <alignment horizontal="center" vertical="center"/>
    </xf>
    <xf numFmtId="38" fontId="12" fillId="0" borderId="6" xfId="16" applyFont="1" applyBorder="1" applyAlignment="1">
      <alignment horizontal="center" vertical="center"/>
    </xf>
    <xf numFmtId="38" fontId="12" fillId="0" borderId="35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97" xfId="16" applyFont="1" applyBorder="1" applyAlignment="1">
      <alignment horizontal="center" vertical="center"/>
    </xf>
    <xf numFmtId="38" fontId="5" fillId="0" borderId="86" xfId="16" applyFont="1" applyBorder="1" applyAlignment="1">
      <alignment horizontal="center" vertical="center" textRotation="255"/>
    </xf>
    <xf numFmtId="38" fontId="5" fillId="0" borderId="23" xfId="16" applyFont="1" applyBorder="1" applyAlignment="1">
      <alignment horizontal="center" vertical="center" textRotation="255"/>
    </xf>
    <xf numFmtId="38" fontId="12" fillId="0" borderId="86" xfId="16" applyFont="1" applyBorder="1" applyAlignment="1">
      <alignment horizontal="center" vertical="center" textRotation="255"/>
    </xf>
    <xf numFmtId="38" fontId="12" fillId="0" borderId="17" xfId="16" applyFont="1" applyBorder="1" applyAlignment="1">
      <alignment horizontal="center" vertical="center" textRotation="255"/>
    </xf>
    <xf numFmtId="38" fontId="12" fillId="0" borderId="24" xfId="16" applyFont="1" applyBorder="1" applyAlignment="1">
      <alignment horizontal="center" vertical="center" textRotation="255"/>
    </xf>
    <xf numFmtId="38" fontId="5" fillId="0" borderId="86" xfId="16" applyFont="1" applyBorder="1" applyAlignment="1">
      <alignment horizontal="center" vertical="center" wrapText="1"/>
    </xf>
    <xf numFmtId="38" fontId="5" fillId="0" borderId="17" xfId="16" applyFont="1" applyBorder="1" applyAlignment="1">
      <alignment horizontal="center" vertical="center"/>
    </xf>
    <xf numFmtId="38" fontId="5" fillId="0" borderId="24" xfId="16" applyFont="1" applyBorder="1" applyAlignment="1">
      <alignment horizontal="center" vertical="center"/>
    </xf>
    <xf numFmtId="38" fontId="12" fillId="0" borderId="67" xfId="16" applyFont="1" applyBorder="1" applyAlignment="1">
      <alignment horizontal="center" vertical="center" wrapText="1"/>
    </xf>
    <xf numFmtId="38" fontId="12" fillId="0" borderId="71" xfId="16" applyFont="1" applyBorder="1" applyAlignment="1">
      <alignment horizontal="center" vertical="center"/>
    </xf>
    <xf numFmtId="38" fontId="12" fillId="0" borderId="58" xfId="16" applyFont="1" applyBorder="1" applyAlignment="1">
      <alignment horizontal="center" vertical="center"/>
    </xf>
    <xf numFmtId="38" fontId="12" fillId="0" borderId="0" xfId="16" applyFont="1" applyBorder="1" applyAlignment="1">
      <alignment horizontal="center" vertical="center"/>
    </xf>
    <xf numFmtId="38" fontId="12" fillId="0" borderId="72" xfId="16" applyFont="1" applyBorder="1" applyAlignment="1">
      <alignment horizontal="center" vertical="center"/>
    </xf>
    <xf numFmtId="38" fontId="12" fillId="0" borderId="73" xfId="16" applyFont="1" applyBorder="1" applyAlignment="1">
      <alignment horizontal="center" vertical="center"/>
    </xf>
    <xf numFmtId="38" fontId="12" fillId="0" borderId="3" xfId="16" applyFont="1" applyBorder="1" applyAlignment="1">
      <alignment horizontal="center" vertical="center" wrapText="1"/>
    </xf>
    <xf numFmtId="38" fontId="5" fillId="0" borderId="3" xfId="16" applyFont="1" applyBorder="1" applyAlignment="1">
      <alignment horizontal="center" vertical="center" wrapText="1"/>
    </xf>
    <xf numFmtId="38" fontId="5" fillId="0" borderId="3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96" xfId="16" applyFont="1" applyBorder="1" applyAlignment="1">
      <alignment horizontal="distributed" vertical="center" wrapText="1"/>
    </xf>
    <xf numFmtId="38" fontId="5" fillId="0" borderId="97" xfId="16" applyFont="1" applyBorder="1" applyAlignment="1">
      <alignment horizontal="distributed" vertical="center"/>
    </xf>
    <xf numFmtId="38" fontId="5" fillId="0" borderId="94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 wrapText="1"/>
    </xf>
    <xf numFmtId="38" fontId="5" fillId="0" borderId="70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58" xfId="16" applyFont="1" applyBorder="1" applyAlignment="1">
      <alignment horizontal="center" vertical="center"/>
    </xf>
    <xf numFmtId="38" fontId="5" fillId="0" borderId="72" xfId="16" applyFont="1" applyBorder="1" applyAlignment="1">
      <alignment horizontal="center" vertical="center"/>
    </xf>
    <xf numFmtId="38" fontId="5" fillId="0" borderId="0" xfId="16" applyFont="1" applyBorder="1" applyAlignment="1">
      <alignment horizontal="distributed" vertical="center"/>
    </xf>
    <xf numFmtId="38" fontId="5" fillId="0" borderId="18" xfId="16" applyFont="1" applyBorder="1" applyAlignment="1">
      <alignment horizontal="distributed" vertical="center"/>
    </xf>
    <xf numFmtId="38" fontId="5" fillId="0" borderId="70" xfId="16" applyFont="1" applyBorder="1" applyAlignment="1">
      <alignment horizontal="center" vertical="center"/>
    </xf>
    <xf numFmtId="38" fontId="5" fillId="0" borderId="94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 wrapText="1"/>
    </xf>
    <xf numFmtId="38" fontId="5" fillId="0" borderId="71" xfId="16" applyFont="1" applyBorder="1" applyAlignment="1">
      <alignment horizontal="center" vertical="center"/>
    </xf>
    <xf numFmtId="38" fontId="5" fillId="0" borderId="73" xfId="16" applyFont="1" applyBorder="1" applyAlignment="1">
      <alignment horizontal="center" vertical="center"/>
    </xf>
    <xf numFmtId="38" fontId="5" fillId="0" borderId="98" xfId="16" applyFont="1" applyBorder="1" applyAlignment="1">
      <alignment horizontal="center" vertical="center"/>
    </xf>
    <xf numFmtId="38" fontId="5" fillId="0" borderId="96" xfId="16" applyFont="1" applyBorder="1" applyAlignment="1">
      <alignment horizontal="center" vertical="center"/>
    </xf>
    <xf numFmtId="38" fontId="5" fillId="0" borderId="99" xfId="16" applyFont="1" applyBorder="1" applyAlignment="1">
      <alignment horizontal="center" vertical="center"/>
    </xf>
    <xf numFmtId="38" fontId="5" fillId="0" borderId="3" xfId="16" applyFont="1" applyBorder="1" applyAlignment="1">
      <alignment horizontal="distributed" vertical="center"/>
    </xf>
    <xf numFmtId="38" fontId="5" fillId="0" borderId="85" xfId="16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25" xfId="16" applyFont="1" applyBorder="1" applyAlignment="1">
      <alignment horizontal="distributed" vertical="center"/>
    </xf>
    <xf numFmtId="38" fontId="5" fillId="0" borderId="67" xfId="16" applyFont="1" applyBorder="1" applyAlignment="1">
      <alignment horizontal="center" vertical="center"/>
    </xf>
    <xf numFmtId="38" fontId="5" fillId="0" borderId="98" xfId="16" applyFont="1" applyBorder="1" applyAlignment="1">
      <alignment horizontal="center" vertical="center" wrapText="1"/>
    </xf>
    <xf numFmtId="38" fontId="5" fillId="0" borderId="66" xfId="16" applyFont="1" applyBorder="1" applyAlignment="1">
      <alignment horizontal="distributed" vertical="center"/>
    </xf>
    <xf numFmtId="38" fontId="5" fillId="0" borderId="46" xfId="16" applyFont="1" applyBorder="1" applyAlignment="1">
      <alignment horizontal="distributed" vertical="center"/>
    </xf>
    <xf numFmtId="38" fontId="8" fillId="0" borderId="100" xfId="16" applyFont="1" applyBorder="1" applyAlignment="1">
      <alignment horizontal="distributed" vertical="center" textRotation="255" wrapText="1"/>
    </xf>
    <xf numFmtId="38" fontId="8" fillId="0" borderId="70" xfId="16" applyFont="1" applyBorder="1" applyAlignment="1">
      <alignment horizontal="distributed" vertical="center" textRotation="255"/>
    </xf>
    <xf numFmtId="38" fontId="5" fillId="0" borderId="100" xfId="16" applyFont="1" applyBorder="1" applyAlignment="1">
      <alignment horizontal="distributed" vertical="top" textRotation="255" wrapText="1"/>
    </xf>
    <xf numFmtId="38" fontId="5" fillId="0" borderId="97" xfId="16" applyFont="1" applyBorder="1" applyAlignment="1">
      <alignment horizontal="distributed" vertical="top" textRotation="255"/>
    </xf>
    <xf numFmtId="38" fontId="5" fillId="0" borderId="94" xfId="16" applyFont="1" applyBorder="1" applyAlignment="1">
      <alignment horizontal="distributed" vertical="top" textRotation="255"/>
    </xf>
    <xf numFmtId="38" fontId="5" fillId="0" borderId="30" xfId="16" applyFont="1" applyBorder="1" applyAlignment="1">
      <alignment horizontal="distributed" vertical="center"/>
    </xf>
    <xf numFmtId="38" fontId="5" fillId="0" borderId="53" xfId="16" applyFont="1" applyBorder="1" applyAlignment="1">
      <alignment horizontal="distributed" vertical="center"/>
    </xf>
    <xf numFmtId="38" fontId="5" fillId="0" borderId="101" xfId="16" applyFont="1" applyBorder="1" applyAlignment="1">
      <alignment horizontal="distributed" vertical="center"/>
    </xf>
    <xf numFmtId="38" fontId="5" fillId="0" borderId="102" xfId="16" applyFont="1" applyBorder="1" applyAlignment="1">
      <alignment horizontal="distributed" vertical="center"/>
    </xf>
    <xf numFmtId="38" fontId="8" fillId="0" borderId="17" xfId="16" applyFont="1" applyBorder="1" applyAlignment="1">
      <alignment horizontal="center" vertical="distributed" textRotation="255"/>
    </xf>
    <xf numFmtId="38" fontId="8" fillId="0" borderId="24" xfId="16" applyFont="1" applyBorder="1" applyAlignment="1">
      <alignment horizontal="center" vertical="distributed" textRotation="255"/>
    </xf>
    <xf numFmtId="38" fontId="5" fillId="0" borderId="4" xfId="16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distributed" textRotation="255"/>
    </xf>
    <xf numFmtId="38" fontId="5" fillId="0" borderId="23" xfId="16" applyFont="1" applyBorder="1" applyAlignment="1">
      <alignment horizontal="center" vertical="distributed" textRotation="255"/>
    </xf>
    <xf numFmtId="38" fontId="5" fillId="0" borderId="86" xfId="16" applyFont="1" applyBorder="1" applyAlignment="1">
      <alignment horizontal="center" vertical="distributed" textRotation="255"/>
    </xf>
    <xf numFmtId="38" fontId="5" fillId="0" borderId="17" xfId="16" applyFont="1" applyBorder="1" applyAlignment="1">
      <alignment horizontal="center" vertical="distributed" textRotation="255"/>
    </xf>
    <xf numFmtId="38" fontId="5" fillId="0" borderId="24" xfId="16" applyFont="1" applyBorder="1" applyAlignment="1">
      <alignment horizontal="center" vertical="distributed" textRotation="255"/>
    </xf>
    <xf numFmtId="38" fontId="5" fillId="0" borderId="20" xfId="16" applyFont="1" applyBorder="1" applyAlignment="1">
      <alignment horizontal="center" vertical="distributed" textRotation="255"/>
    </xf>
    <xf numFmtId="38" fontId="5" fillId="0" borderId="67" xfId="16" applyFont="1" applyBorder="1" applyAlignment="1">
      <alignment horizontal="distributed" vertical="center"/>
    </xf>
    <xf numFmtId="38" fontId="5" fillId="0" borderId="57" xfId="16" applyFont="1" applyBorder="1" applyAlignment="1">
      <alignment horizontal="distributed" vertical="center"/>
    </xf>
    <xf numFmtId="38" fontId="5" fillId="0" borderId="71" xfId="16" applyFont="1" applyBorder="1" applyAlignment="1">
      <alignment horizontal="center" vertical="center" wrapText="1"/>
    </xf>
    <xf numFmtId="38" fontId="5" fillId="0" borderId="103" xfId="16" applyFont="1" applyBorder="1" applyAlignment="1">
      <alignment horizontal="center" vertical="center"/>
    </xf>
    <xf numFmtId="38" fontId="5" fillId="0" borderId="86" xfId="16" applyFont="1" applyBorder="1" applyAlignment="1">
      <alignment horizontal="center" vertical="distributed" textRotation="255" wrapText="1"/>
    </xf>
    <xf numFmtId="38" fontId="5" fillId="0" borderId="58" xfId="16" applyFont="1" applyBorder="1" applyAlignment="1">
      <alignment horizontal="distributed" vertical="center"/>
    </xf>
    <xf numFmtId="38" fontId="5" fillId="0" borderId="98" xfId="16" applyFont="1" applyBorder="1" applyAlignment="1">
      <alignment horizontal="distributed" vertical="center"/>
    </xf>
    <xf numFmtId="38" fontId="5" fillId="0" borderId="60" xfId="16" applyFont="1" applyBorder="1" applyAlignment="1">
      <alignment horizontal="distributed" vertical="center"/>
    </xf>
    <xf numFmtId="38" fontId="5" fillId="0" borderId="64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distributed" vertical="center"/>
    </xf>
    <xf numFmtId="38" fontId="5" fillId="0" borderId="8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distributed" vertical="center"/>
    </xf>
    <xf numFmtId="38" fontId="5" fillId="0" borderId="104" xfId="16" applyFont="1" applyBorder="1" applyAlignment="1">
      <alignment horizontal="center" vertical="distributed" textRotation="255"/>
    </xf>
    <xf numFmtId="38" fontId="5" fillId="0" borderId="97" xfId="16" applyFont="1" applyBorder="1" applyAlignment="1">
      <alignment horizontal="center" vertical="distributed" textRotation="255"/>
    </xf>
    <xf numFmtId="38" fontId="5" fillId="0" borderId="70" xfId="16" applyFont="1" applyBorder="1" applyAlignment="1">
      <alignment horizontal="center" vertical="distributed" textRotation="255"/>
    </xf>
    <xf numFmtId="38" fontId="5" fillId="0" borderId="105" xfId="16" applyFont="1" applyBorder="1" applyAlignment="1">
      <alignment horizontal="center" vertical="distributed" textRotation="255"/>
    </xf>
    <xf numFmtId="38" fontId="5" fillId="0" borderId="31" xfId="16" applyFont="1" applyBorder="1" applyAlignment="1">
      <alignment horizontal="center" vertical="distributed" textRotation="255"/>
    </xf>
    <xf numFmtId="38" fontId="5" fillId="0" borderId="32" xfId="16" applyFont="1" applyBorder="1" applyAlignment="1">
      <alignment horizontal="center" vertical="distributed" textRotation="255"/>
    </xf>
    <xf numFmtId="38" fontId="0" fillId="0" borderId="3" xfId="16" applyBorder="1" applyAlignment="1">
      <alignment horizontal="center" vertical="center"/>
    </xf>
    <xf numFmtId="38" fontId="0" fillId="0" borderId="34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5" fillId="0" borderId="106" xfId="16" applyFont="1" applyBorder="1" applyAlignment="1">
      <alignment horizontal="center" vertical="distributed" textRotation="255" wrapText="1"/>
    </xf>
    <xf numFmtId="38" fontId="5" fillId="0" borderId="72" xfId="16" applyFont="1" applyBorder="1" applyAlignment="1">
      <alignment horizontal="distributed" vertical="center"/>
    </xf>
    <xf numFmtId="38" fontId="5" fillId="0" borderId="89" xfId="16" applyFont="1" applyBorder="1" applyAlignment="1">
      <alignment horizontal="distributed" vertical="center"/>
    </xf>
    <xf numFmtId="38" fontId="5" fillId="0" borderId="67" xfId="16" applyFont="1" applyBorder="1" applyAlignment="1">
      <alignment horizontal="center" vertical="center" wrapText="1"/>
    </xf>
    <xf numFmtId="38" fontId="5" fillId="0" borderId="69" xfId="16" applyFont="1" applyBorder="1" applyAlignment="1">
      <alignment horizontal="center" vertical="center"/>
    </xf>
    <xf numFmtId="38" fontId="5" fillId="0" borderId="99" xfId="16" applyFont="1" applyBorder="1" applyAlignment="1">
      <alignment horizontal="distributed" vertical="center"/>
    </xf>
    <xf numFmtId="38" fontId="5" fillId="0" borderId="103" xfId="16" applyFont="1" applyBorder="1" applyAlignment="1">
      <alignment horizontal="distributed" vertical="center"/>
    </xf>
    <xf numFmtId="38" fontId="5" fillId="0" borderId="30" xfId="16" applyFont="1" applyBorder="1" applyAlignment="1">
      <alignment horizontal="center" vertical="center"/>
    </xf>
    <xf numFmtId="38" fontId="5" fillId="0" borderId="107" xfId="16" applyFont="1" applyBorder="1" applyAlignment="1">
      <alignment horizontal="center" vertical="center"/>
    </xf>
    <xf numFmtId="0" fontId="5" fillId="0" borderId="86" xfId="20" applyFont="1" applyBorder="1" applyAlignment="1">
      <alignment horizontal="center" vertical="center" textRotation="255"/>
      <protection/>
    </xf>
    <xf numFmtId="0" fontId="5" fillId="0" borderId="17" xfId="20" applyFont="1" applyBorder="1" applyAlignment="1">
      <alignment horizontal="center" vertical="center" textRotation="255"/>
      <protection/>
    </xf>
    <xf numFmtId="0" fontId="5" fillId="0" borderId="24" xfId="20" applyFont="1" applyBorder="1" applyAlignment="1">
      <alignment horizontal="center" vertical="center" textRotation="255"/>
      <protection/>
    </xf>
    <xf numFmtId="0" fontId="12" fillId="0" borderId="86" xfId="20" applyFont="1" applyBorder="1" applyAlignment="1">
      <alignment horizontal="center" vertical="center" textRotation="255" wrapText="1"/>
      <protection/>
    </xf>
    <xf numFmtId="0" fontId="12" fillId="0" borderId="17" xfId="20" applyFont="1" applyBorder="1" applyAlignment="1">
      <alignment horizontal="center" vertical="center" textRotation="255"/>
      <protection/>
    </xf>
    <xf numFmtId="0" fontId="12" fillId="0" borderId="24" xfId="20" applyFont="1" applyBorder="1" applyAlignment="1">
      <alignment horizontal="center" vertical="center" textRotation="255"/>
      <protection/>
    </xf>
    <xf numFmtId="0" fontId="5" fillId="0" borderId="4" xfId="20" applyFont="1" applyBorder="1" applyAlignment="1">
      <alignment horizontal="center" vertical="center" textRotation="255"/>
      <protection/>
    </xf>
    <xf numFmtId="0" fontId="5" fillId="0" borderId="5" xfId="20" applyFont="1" applyBorder="1" applyAlignment="1">
      <alignment horizontal="center" vertical="center" textRotation="255"/>
      <protection/>
    </xf>
    <xf numFmtId="0" fontId="5" fillId="0" borderId="23" xfId="20" applyFont="1" applyBorder="1" applyAlignment="1">
      <alignment horizontal="center" vertical="center" textRotation="255"/>
      <protection/>
    </xf>
    <xf numFmtId="0" fontId="5" fillId="0" borderId="86" xfId="20" applyFont="1" applyBorder="1" applyAlignment="1">
      <alignment horizontal="center" vertical="center" textRotation="255" wrapText="1"/>
      <protection/>
    </xf>
    <xf numFmtId="0" fontId="5" fillId="0" borderId="104" xfId="20" applyFont="1" applyBorder="1" applyAlignment="1">
      <alignment horizontal="center" vertical="center"/>
      <protection/>
    </xf>
    <xf numFmtId="0" fontId="5" fillId="0" borderId="97" xfId="20" applyFont="1" applyBorder="1" applyAlignment="1">
      <alignment horizontal="center" vertical="center"/>
      <protection/>
    </xf>
    <xf numFmtId="0" fontId="5" fillId="0" borderId="70" xfId="20" applyFont="1" applyBorder="1" applyAlignment="1">
      <alignment horizontal="center" vertical="center"/>
      <protection/>
    </xf>
    <xf numFmtId="0" fontId="5" fillId="0" borderId="96" xfId="20" applyFont="1" applyBorder="1" applyAlignment="1">
      <alignment horizontal="center" vertical="center"/>
      <protection/>
    </xf>
    <xf numFmtId="0" fontId="5" fillId="0" borderId="94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183" fontId="5" fillId="0" borderId="39" xfId="21" applyNumberFormat="1" applyFont="1" applyBorder="1" applyAlignment="1">
      <alignment horizontal="right" vertical="center"/>
      <protection/>
    </xf>
    <xf numFmtId="183" fontId="5" fillId="0" borderId="65" xfId="21" applyNumberFormat="1" applyFont="1" applyBorder="1" applyAlignment="1">
      <alignment horizontal="right" vertical="center"/>
      <protection/>
    </xf>
    <xf numFmtId="183" fontId="5" fillId="0" borderId="108" xfId="21" applyNumberFormat="1" applyFont="1" applyBorder="1" applyAlignment="1">
      <alignment horizontal="right" vertical="center"/>
      <protection/>
    </xf>
    <xf numFmtId="183" fontId="5" fillId="0" borderId="109" xfId="21" applyNumberFormat="1" applyFont="1" applyBorder="1" applyAlignment="1">
      <alignment horizontal="right" vertical="center"/>
      <protection/>
    </xf>
    <xf numFmtId="183" fontId="5" fillId="0" borderId="11" xfId="21" applyNumberFormat="1" applyFont="1" applyBorder="1" applyAlignment="1">
      <alignment horizontal="right" vertical="center"/>
      <protection/>
    </xf>
    <xf numFmtId="183" fontId="5" fillId="0" borderId="12" xfId="21" applyNumberFormat="1" applyFont="1" applyBorder="1" applyAlignment="1">
      <alignment horizontal="right" vertical="center"/>
      <protection/>
    </xf>
    <xf numFmtId="0" fontId="8" fillId="0" borderId="67" xfId="21" applyFont="1" applyBorder="1" applyAlignment="1">
      <alignment horizontal="center" vertical="center" wrapText="1"/>
      <protection/>
    </xf>
    <xf numFmtId="0" fontId="8" fillId="0" borderId="85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110" xfId="21" applyFont="1" applyBorder="1" applyAlignment="1">
      <alignment horizontal="center" vertical="center" wrapText="1"/>
      <protection/>
    </xf>
    <xf numFmtId="0" fontId="5" fillId="0" borderId="78" xfId="21" applyFont="1" applyBorder="1" applyAlignment="1">
      <alignment horizontal="center" vertical="center" wrapText="1"/>
      <protection/>
    </xf>
    <xf numFmtId="0" fontId="5" fillId="0" borderId="111" xfId="21" applyFont="1" applyBorder="1" applyAlignment="1">
      <alignment horizontal="center" vertical="center" wrapText="1"/>
      <protection/>
    </xf>
    <xf numFmtId="0" fontId="5" fillId="0" borderId="48" xfId="21" applyFont="1" applyBorder="1" applyAlignment="1">
      <alignment horizontal="center" vertical="center" wrapText="1"/>
      <protection/>
    </xf>
    <xf numFmtId="0" fontId="5" fillId="0" borderId="112" xfId="21" applyFont="1" applyBorder="1" applyAlignment="1">
      <alignment horizontal="center" vertical="center"/>
      <protection/>
    </xf>
    <xf numFmtId="0" fontId="5" fillId="0" borderId="113" xfId="21" applyFont="1" applyBorder="1" applyAlignment="1">
      <alignment horizontal="center" vertical="center"/>
      <protection/>
    </xf>
    <xf numFmtId="0" fontId="5" fillId="0" borderId="114" xfId="21" applyFont="1" applyBorder="1" applyAlignment="1">
      <alignment horizontal="center" vertical="center"/>
      <protection/>
    </xf>
    <xf numFmtId="0" fontId="5" fillId="0" borderId="95" xfId="21" applyFont="1" applyBorder="1" applyAlignment="1">
      <alignment horizontal="center" vertical="center" wrapText="1"/>
      <protection/>
    </xf>
    <xf numFmtId="0" fontId="5" fillId="0" borderId="60" xfId="21" applyFont="1" applyBorder="1" applyAlignment="1">
      <alignment horizontal="center" vertical="center" wrapText="1"/>
      <protection/>
    </xf>
    <xf numFmtId="0" fontId="8" fillId="0" borderId="67" xfId="21" applyFont="1" applyBorder="1" applyAlignment="1">
      <alignment horizontal="center" vertical="center"/>
      <protection/>
    </xf>
    <xf numFmtId="0" fontId="8" fillId="0" borderId="71" xfId="21" applyFont="1" applyBorder="1" applyAlignment="1">
      <alignment horizontal="center" vertical="center"/>
      <protection/>
    </xf>
    <xf numFmtId="0" fontId="5" fillId="0" borderId="115" xfId="21" applyFont="1" applyBorder="1" applyAlignment="1">
      <alignment horizontal="center" vertical="center" wrapText="1"/>
      <protection/>
    </xf>
    <xf numFmtId="0" fontId="5" fillId="0" borderId="89" xfId="21" applyFont="1" applyBorder="1" applyAlignment="1">
      <alignment horizontal="center" vertical="center" wrapText="1"/>
      <protection/>
    </xf>
    <xf numFmtId="0" fontId="5" fillId="0" borderId="101" xfId="21" applyFont="1" applyBorder="1" applyAlignment="1">
      <alignment horizontal="center" vertical="center" wrapText="1"/>
      <protection/>
    </xf>
    <xf numFmtId="0" fontId="5" fillId="0" borderId="66" xfId="21" applyFont="1" applyBorder="1" applyAlignment="1">
      <alignment horizontal="center" vertical="center" wrapText="1"/>
      <protection/>
    </xf>
    <xf numFmtId="38" fontId="5" fillId="0" borderId="44" xfId="16" applyFont="1" applyBorder="1" applyAlignment="1">
      <alignment horizontal="right" vertical="center"/>
    </xf>
    <xf numFmtId="38" fontId="5" fillId="0" borderId="77" xfId="16" applyFont="1" applyBorder="1" applyAlignment="1">
      <alignment horizontal="right" vertical="center"/>
    </xf>
    <xf numFmtId="38" fontId="5" fillId="0" borderId="42" xfId="16" applyFont="1" applyBorder="1" applyAlignment="1">
      <alignment horizontal="right" vertical="center"/>
    </xf>
    <xf numFmtId="38" fontId="5" fillId="0" borderId="78" xfId="16" applyFont="1" applyBorder="1" applyAlignment="1">
      <alignment horizontal="right" vertical="center"/>
    </xf>
    <xf numFmtId="0" fontId="11" fillId="0" borderId="71" xfId="21" applyFont="1" applyBorder="1" applyAlignment="1">
      <alignment horizontal="center" vertical="center"/>
      <protection/>
    </xf>
    <xf numFmtId="0" fontId="11" fillId="0" borderId="116" xfId="21" applyFont="1" applyBorder="1" applyAlignment="1">
      <alignment horizontal="center" vertical="center"/>
      <protection/>
    </xf>
    <xf numFmtId="0" fontId="5" fillId="0" borderId="117" xfId="21" applyFont="1" applyBorder="1" applyAlignment="1">
      <alignment horizontal="center" vertical="center" wrapText="1"/>
      <protection/>
    </xf>
    <xf numFmtId="0" fontId="5" fillId="0" borderId="118" xfId="21" applyFont="1" applyBorder="1" applyAlignment="1">
      <alignment horizontal="center" vertical="center"/>
      <protection/>
    </xf>
    <xf numFmtId="0" fontId="5" fillId="0" borderId="119" xfId="21" applyFont="1" applyBorder="1" applyAlignment="1">
      <alignment horizontal="center" vertical="center" wrapText="1"/>
      <protection/>
    </xf>
    <xf numFmtId="0" fontId="5" fillId="0" borderId="120" xfId="21" applyFont="1" applyBorder="1" applyAlignment="1">
      <alignment horizontal="center" vertical="center"/>
      <protection/>
    </xf>
    <xf numFmtId="0" fontId="8" fillId="0" borderId="116" xfId="21" applyFont="1" applyBorder="1" applyAlignment="1">
      <alignment horizontal="center" vertical="center"/>
      <protection/>
    </xf>
    <xf numFmtId="38" fontId="5" fillId="0" borderId="39" xfId="16" applyFont="1" applyBorder="1" applyAlignment="1">
      <alignment horizontal="right" vertical="center"/>
    </xf>
    <xf numFmtId="38" fontId="5" fillId="0" borderId="65" xfId="16" applyFont="1" applyBorder="1" applyAlignment="1">
      <alignment horizontal="right" vertical="center"/>
    </xf>
    <xf numFmtId="38" fontId="5" fillId="0" borderId="47" xfId="16" applyFont="1" applyBorder="1" applyAlignment="1">
      <alignment horizontal="right" vertical="center"/>
    </xf>
    <xf numFmtId="38" fontId="5" fillId="0" borderId="90" xfId="16" applyFont="1" applyBorder="1" applyAlignment="1">
      <alignment horizontal="right" vertical="center"/>
    </xf>
    <xf numFmtId="0" fontId="5" fillId="0" borderId="121" xfId="21" applyFont="1" applyBorder="1" applyAlignment="1">
      <alignment horizontal="center" vertical="center"/>
      <protection/>
    </xf>
    <xf numFmtId="0" fontId="9" fillId="0" borderId="116" xfId="21" applyBorder="1" applyAlignment="1">
      <alignment horizontal="center" vertical="center"/>
      <protection/>
    </xf>
    <xf numFmtId="38" fontId="5" fillId="0" borderId="36" xfId="16" applyFont="1" applyBorder="1" applyAlignment="1">
      <alignment horizontal="right" vertical="center"/>
    </xf>
    <xf numFmtId="38" fontId="5" fillId="0" borderId="66" xfId="16" applyFont="1" applyBorder="1" applyAlignment="1">
      <alignment horizontal="right" vertical="center"/>
    </xf>
    <xf numFmtId="0" fontId="5" fillId="0" borderId="122" xfId="21" applyFont="1" applyBorder="1" applyAlignment="1">
      <alignment horizontal="center" vertical="center" wrapText="1"/>
      <protection/>
    </xf>
    <xf numFmtId="0" fontId="5" fillId="0" borderId="123" xfId="21" applyFont="1" applyBorder="1" applyAlignment="1">
      <alignment horizontal="center" vertical="center"/>
      <protection/>
    </xf>
    <xf numFmtId="0" fontId="5" fillId="0" borderId="124" xfId="21" applyFont="1" applyBorder="1" applyAlignment="1">
      <alignment horizontal="center" vertical="center"/>
      <protection/>
    </xf>
    <xf numFmtId="0" fontId="5" fillId="0" borderId="125" xfId="21" applyFont="1" applyBorder="1" applyAlignment="1">
      <alignment horizontal="center" vertical="center"/>
      <protection/>
    </xf>
    <xf numFmtId="0" fontId="5" fillId="0" borderId="108" xfId="21" applyFont="1" applyBorder="1" applyAlignment="1">
      <alignment horizontal="center" vertical="center" wrapText="1"/>
      <protection/>
    </xf>
    <xf numFmtId="0" fontId="5" fillId="0" borderId="126" xfId="21" applyFont="1" applyBorder="1" applyAlignment="1">
      <alignment horizontal="center" vertical="center"/>
      <protection/>
    </xf>
    <xf numFmtId="0" fontId="11" fillId="0" borderId="67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71" xfId="21" applyFont="1" applyBorder="1" applyAlignment="1">
      <alignment horizontal="center" vertical="center" wrapText="1"/>
      <protection/>
    </xf>
    <xf numFmtId="0" fontId="5" fillId="0" borderId="127" xfId="21" applyFont="1" applyBorder="1" applyAlignment="1">
      <alignment horizontal="center" vertical="center" wrapText="1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09" xfId="21" applyFont="1" applyBorder="1" applyAlignment="1">
      <alignment horizontal="center" vertical="center" wrapText="1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 wrapText="1"/>
      <protection/>
    </xf>
    <xf numFmtId="0" fontId="5" fillId="0" borderId="131" xfId="21" applyFont="1" applyBorder="1" applyAlignment="1">
      <alignment horizontal="center" vertical="center"/>
      <protection/>
    </xf>
    <xf numFmtId="0" fontId="8" fillId="0" borderId="67" xfId="21" applyFont="1" applyBorder="1" applyAlignment="1">
      <alignment horizontal="center" vertical="center" wrapText="1" shrinkToFit="1"/>
      <protection/>
    </xf>
    <xf numFmtId="0" fontId="8" fillId="0" borderId="71" xfId="21" applyFont="1" applyBorder="1" applyAlignment="1">
      <alignment horizontal="center" vertical="center" wrapText="1" shrinkToFit="1"/>
      <protection/>
    </xf>
    <xf numFmtId="0" fontId="5" fillId="0" borderId="123" xfId="21" applyFont="1" applyBorder="1" applyAlignment="1">
      <alignment horizontal="center" vertical="center" wrapText="1"/>
      <protection/>
    </xf>
    <xf numFmtId="0" fontId="5" fillId="0" borderId="132" xfId="21" applyFont="1" applyBorder="1" applyAlignment="1">
      <alignment horizontal="center" vertical="center"/>
      <protection/>
    </xf>
    <xf numFmtId="0" fontId="8" fillId="0" borderId="71" xfId="21" applyFont="1" applyBorder="1" applyAlignment="1">
      <alignment horizontal="center" vertical="center" wrapText="1"/>
      <protection/>
    </xf>
    <xf numFmtId="38" fontId="5" fillId="0" borderId="11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0" fontId="5" fillId="0" borderId="116" xfId="21" applyFont="1" applyBorder="1" applyAlignment="1">
      <alignment horizontal="center" vertical="center"/>
      <protection/>
    </xf>
    <xf numFmtId="0" fontId="5" fillId="0" borderId="67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134" xfId="21" applyFont="1" applyBorder="1" applyAlignment="1">
      <alignment horizontal="center" vertical="center"/>
      <protection/>
    </xf>
    <xf numFmtId="0" fontId="5" fillId="0" borderId="122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 textRotation="255"/>
      <protection/>
    </xf>
    <xf numFmtId="0" fontId="5" fillId="0" borderId="3" xfId="21" applyFont="1" applyBorder="1" applyAlignment="1">
      <alignment horizontal="center" vertical="center" textRotation="255"/>
      <protection/>
    </xf>
    <xf numFmtId="0" fontId="5" fillId="0" borderId="135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136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38" fontId="8" fillId="0" borderId="137" xfId="16" applyFont="1" applyBorder="1" applyAlignment="1">
      <alignment horizontal="center" vertical="distributed" textRotation="255" wrapText="1"/>
    </xf>
    <xf numFmtId="38" fontId="8" fillId="0" borderId="16" xfId="16" applyFont="1" applyBorder="1" applyAlignment="1">
      <alignment horizontal="center" vertical="distributed" textRotation="255"/>
    </xf>
    <xf numFmtId="38" fontId="8" fillId="0" borderId="22" xfId="16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93　119表" xfId="20"/>
    <cellStyle name="標準_P94　120、121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3"/>
  <sheetViews>
    <sheetView showGridLines="0" workbookViewId="0" topLeftCell="A1">
      <selection activeCell="S41" sqref="S41"/>
    </sheetView>
  </sheetViews>
  <sheetFormatPr defaultColWidth="7.625" defaultRowHeight="17.25" customHeight="1"/>
  <cols>
    <col min="1" max="1" width="4.25390625" style="1" customWidth="1"/>
    <col min="2" max="2" width="5.00390625" style="1" customWidth="1"/>
    <col min="3" max="3" width="10.00390625" style="1" customWidth="1"/>
    <col min="4" max="6" width="8.25390625" style="1" customWidth="1"/>
    <col min="7" max="7" width="7.00390625" style="1" customWidth="1"/>
    <col min="8" max="8" width="8.25390625" style="1" customWidth="1"/>
    <col min="9" max="11" width="6.00390625" style="1" customWidth="1"/>
    <col min="12" max="16" width="4.75390625" style="1" customWidth="1"/>
    <col min="17" max="18" width="8.375" style="1" customWidth="1"/>
    <col min="19" max="19" width="1.00390625" style="1" customWidth="1"/>
    <col min="20" max="16384" width="7.625" style="1" customWidth="1"/>
  </cols>
  <sheetData>
    <row r="1" ht="14.25" customHeight="1"/>
    <row r="2" ht="14.25" customHeight="1"/>
    <row r="3" ht="17.25" customHeight="1">
      <c r="A3" s="24" t="s">
        <v>18</v>
      </c>
    </row>
    <row r="4" ht="10.5" customHeight="1">
      <c r="A4" s="24"/>
    </row>
    <row r="5" spans="1:18" s="3" customFormat="1" ht="17.25" customHeight="1" thickBot="1">
      <c r="A5" s="85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s="3" customFormat="1" ht="17.25" customHeight="1">
      <c r="A6" s="6"/>
      <c r="B6" s="6"/>
      <c r="C6" s="5"/>
      <c r="D6" s="259" t="s">
        <v>0</v>
      </c>
      <c r="E6" s="238" t="s">
        <v>114</v>
      </c>
      <c r="F6" s="238" t="s">
        <v>115</v>
      </c>
      <c r="G6" s="238" t="s">
        <v>116</v>
      </c>
      <c r="H6" s="264" t="s">
        <v>185</v>
      </c>
      <c r="I6" s="261" t="s">
        <v>119</v>
      </c>
      <c r="J6" s="259" t="s">
        <v>117</v>
      </c>
      <c r="K6" s="236" t="s">
        <v>118</v>
      </c>
      <c r="L6" s="251" t="s">
        <v>190</v>
      </c>
      <c r="M6" s="252"/>
      <c r="N6" s="252"/>
      <c r="O6" s="252"/>
      <c r="P6" s="253"/>
      <c r="Q6" s="25"/>
      <c r="R6" s="6"/>
      <c r="S6" s="8"/>
    </row>
    <row r="7" spans="1:19" s="3" customFormat="1" ht="17.25" customHeight="1">
      <c r="A7" s="8"/>
      <c r="B7" s="8"/>
      <c r="C7" s="12"/>
      <c r="D7" s="244"/>
      <c r="E7" s="239"/>
      <c r="F7" s="239"/>
      <c r="G7" s="239"/>
      <c r="H7" s="265"/>
      <c r="I7" s="262"/>
      <c r="J7" s="241"/>
      <c r="K7" s="237"/>
      <c r="L7" s="254" t="s">
        <v>1</v>
      </c>
      <c r="M7" s="255"/>
      <c r="N7" s="255"/>
      <c r="O7" s="255"/>
      <c r="P7" s="256"/>
      <c r="Q7" s="26"/>
      <c r="R7" s="8"/>
      <c r="S7" s="8"/>
    </row>
    <row r="8" spans="1:19" s="3" customFormat="1" ht="17.25" customHeight="1">
      <c r="A8" s="8"/>
      <c r="B8" s="8"/>
      <c r="C8" s="12"/>
      <c r="D8" s="244"/>
      <c r="E8" s="239"/>
      <c r="F8" s="239"/>
      <c r="G8" s="239"/>
      <c r="H8" s="265"/>
      <c r="I8" s="262"/>
      <c r="J8" s="241"/>
      <c r="K8" s="237"/>
      <c r="L8" s="245" t="s">
        <v>20</v>
      </c>
      <c r="M8" s="14"/>
      <c r="N8" s="14"/>
      <c r="O8" s="14"/>
      <c r="P8" s="95"/>
      <c r="Q8" s="26" t="s">
        <v>2</v>
      </c>
      <c r="R8" s="8"/>
      <c r="S8" s="8"/>
    </row>
    <row r="9" spans="1:19" s="3" customFormat="1" ht="17.25" customHeight="1">
      <c r="A9" s="8"/>
      <c r="B9" s="8"/>
      <c r="C9" s="12"/>
      <c r="D9" s="244"/>
      <c r="E9" s="239"/>
      <c r="F9" s="239"/>
      <c r="G9" s="239"/>
      <c r="H9" s="265"/>
      <c r="I9" s="262"/>
      <c r="J9" s="241"/>
      <c r="K9" s="237"/>
      <c r="L9" s="246"/>
      <c r="M9" s="9" t="s">
        <v>110</v>
      </c>
      <c r="N9" s="9" t="s">
        <v>113</v>
      </c>
      <c r="O9" s="9" t="s">
        <v>112</v>
      </c>
      <c r="P9" s="96" t="s">
        <v>111</v>
      </c>
      <c r="Q9" s="26"/>
      <c r="R9" s="8" t="s">
        <v>3</v>
      </c>
      <c r="S9" s="8"/>
    </row>
    <row r="10" spans="1:19" s="3" customFormat="1" ht="17.25" customHeight="1">
      <c r="A10" s="8" t="s">
        <v>4</v>
      </c>
      <c r="B10" s="8"/>
      <c r="C10" s="76" t="s">
        <v>156</v>
      </c>
      <c r="D10" s="244"/>
      <c r="E10" s="239"/>
      <c r="F10" s="239"/>
      <c r="G10" s="239"/>
      <c r="H10" s="265"/>
      <c r="I10" s="262"/>
      <c r="J10" s="241"/>
      <c r="K10" s="237"/>
      <c r="L10" s="246"/>
      <c r="M10" s="9" t="s">
        <v>21</v>
      </c>
      <c r="N10" s="9" t="s">
        <v>21</v>
      </c>
      <c r="O10" s="9" t="s">
        <v>21</v>
      </c>
      <c r="P10" s="96" t="s">
        <v>21</v>
      </c>
      <c r="Q10" s="26" t="s">
        <v>5</v>
      </c>
      <c r="R10" s="8"/>
      <c r="S10" s="8"/>
    </row>
    <row r="11" spans="1:19" s="3" customFormat="1" ht="17.25" customHeight="1">
      <c r="A11" s="8"/>
      <c r="B11" s="8"/>
      <c r="C11" s="12"/>
      <c r="D11" s="244"/>
      <c r="E11" s="239"/>
      <c r="F11" s="239"/>
      <c r="G11" s="239"/>
      <c r="H11" s="265"/>
      <c r="I11" s="262"/>
      <c r="J11" s="241"/>
      <c r="K11" s="237"/>
      <c r="L11" s="246"/>
      <c r="M11" s="9" t="s">
        <v>123</v>
      </c>
      <c r="N11" s="9" t="s">
        <v>123</v>
      </c>
      <c r="O11" s="9" t="s">
        <v>123</v>
      </c>
      <c r="P11" s="96" t="s">
        <v>123</v>
      </c>
      <c r="Q11" s="26"/>
      <c r="R11" s="8"/>
      <c r="S11" s="8"/>
    </row>
    <row r="12" spans="1:19" s="3" customFormat="1" ht="24.75" customHeight="1">
      <c r="A12" s="8"/>
      <c r="B12" s="8"/>
      <c r="C12" s="12"/>
      <c r="D12" s="244"/>
      <c r="E12" s="239"/>
      <c r="F12" s="239"/>
      <c r="G12" s="239"/>
      <c r="H12" s="265"/>
      <c r="I12" s="262"/>
      <c r="J12" s="241"/>
      <c r="K12" s="237"/>
      <c r="L12" s="246"/>
      <c r="M12" s="9" t="s">
        <v>124</v>
      </c>
      <c r="N12" s="9" t="s">
        <v>124</v>
      </c>
      <c r="O12" s="9" t="s">
        <v>124</v>
      </c>
      <c r="P12" s="96" t="s">
        <v>124</v>
      </c>
      <c r="Q12" s="26"/>
      <c r="R12" s="8"/>
      <c r="S12" s="8"/>
    </row>
    <row r="13" spans="1:19" s="3" customFormat="1" ht="15" customHeight="1" thickBot="1">
      <c r="A13" s="4"/>
      <c r="B13" s="4"/>
      <c r="C13" s="12"/>
      <c r="D13" s="89" t="s">
        <v>186</v>
      </c>
      <c r="E13" s="89" t="s">
        <v>187</v>
      </c>
      <c r="F13" s="89" t="s">
        <v>188</v>
      </c>
      <c r="G13" s="89" t="s">
        <v>189</v>
      </c>
      <c r="H13" s="266"/>
      <c r="I13" s="263"/>
      <c r="J13" s="242"/>
      <c r="K13" s="260"/>
      <c r="L13" s="243"/>
      <c r="M13" s="14"/>
      <c r="N13" s="14"/>
      <c r="O13" s="14"/>
      <c r="P13" s="95"/>
      <c r="Q13" s="27" t="s">
        <v>22</v>
      </c>
      <c r="R13" s="46" t="s">
        <v>22</v>
      </c>
      <c r="S13" s="8"/>
    </row>
    <row r="14" spans="1:19" s="3" customFormat="1" ht="24" customHeight="1">
      <c r="A14" s="257" t="s">
        <v>6</v>
      </c>
      <c r="B14" s="106" t="s">
        <v>6</v>
      </c>
      <c r="C14" s="47">
        <f aca="true" t="shared" si="0" ref="C14:P14">IF(SUM(C15:C16)=0,"-",SUM(C15:C16))</f>
        <v>8380</v>
      </c>
      <c r="D14" s="67">
        <f t="shared" si="0"/>
        <v>4565</v>
      </c>
      <c r="E14" s="50">
        <f t="shared" si="0"/>
        <v>1445</v>
      </c>
      <c r="F14" s="67">
        <f t="shared" si="0"/>
        <v>329</v>
      </c>
      <c r="G14" s="50">
        <f t="shared" si="0"/>
        <v>55</v>
      </c>
      <c r="H14" s="67">
        <f t="shared" si="0"/>
        <v>1708</v>
      </c>
      <c r="I14" s="50">
        <f t="shared" si="0"/>
        <v>62</v>
      </c>
      <c r="J14" s="67">
        <f t="shared" si="0"/>
        <v>212</v>
      </c>
      <c r="K14" s="50">
        <f t="shared" si="0"/>
        <v>4</v>
      </c>
      <c r="L14" s="97">
        <f t="shared" si="0"/>
        <v>5</v>
      </c>
      <c r="M14" s="50" t="str">
        <f t="shared" si="0"/>
        <v>-</v>
      </c>
      <c r="N14" s="67">
        <f t="shared" si="0"/>
        <v>3</v>
      </c>
      <c r="O14" s="50">
        <f t="shared" si="0"/>
        <v>2</v>
      </c>
      <c r="P14" s="49" t="str">
        <f t="shared" si="0"/>
        <v>-</v>
      </c>
      <c r="Q14" s="92">
        <f aca="true" t="shared" si="1" ref="Q14:Q43">D14/C14*100</f>
        <v>54.474940334128874</v>
      </c>
      <c r="R14" s="210">
        <f>(H14+L14)/C14*100</f>
        <v>20.441527446300718</v>
      </c>
      <c r="S14" s="8"/>
    </row>
    <row r="15" spans="1:19" s="3" customFormat="1" ht="24" customHeight="1">
      <c r="A15" s="258"/>
      <c r="B15" s="89" t="s">
        <v>191</v>
      </c>
      <c r="C15" s="30">
        <f>SUM(C18,C21,C24,C27,C30,C33,C36,C39,C42)</f>
        <v>4234</v>
      </c>
      <c r="D15" s="31">
        <f>SUM(D18,D21,D24,D27,D30,D33,D36,D39,D42)</f>
        <v>2271</v>
      </c>
      <c r="E15" s="31">
        <f aca="true" t="shared" si="2" ref="E15:O16">SUM(E18,E21,E24,E27,E30,E33,E36,E39,E42)</f>
        <v>624</v>
      </c>
      <c r="F15" s="31">
        <f t="shared" si="2"/>
        <v>205</v>
      </c>
      <c r="G15" s="31">
        <f t="shared" si="2"/>
        <v>38</v>
      </c>
      <c r="H15" s="31">
        <f t="shared" si="2"/>
        <v>965</v>
      </c>
      <c r="I15" s="31">
        <f t="shared" si="2"/>
        <v>28</v>
      </c>
      <c r="J15" s="31">
        <f t="shared" si="2"/>
        <v>103</v>
      </c>
      <c r="K15" s="35">
        <f t="shared" si="2"/>
        <v>0</v>
      </c>
      <c r="L15" s="98">
        <f t="shared" si="2"/>
        <v>3</v>
      </c>
      <c r="M15" s="31" t="s">
        <v>8</v>
      </c>
      <c r="N15" s="31">
        <f t="shared" si="2"/>
        <v>3</v>
      </c>
      <c r="O15" s="31" t="s">
        <v>8</v>
      </c>
      <c r="P15" s="51" t="s">
        <v>8</v>
      </c>
      <c r="Q15" s="43">
        <f t="shared" si="1"/>
        <v>53.637222484648085</v>
      </c>
      <c r="R15" s="211">
        <f>(H15+L15)/C15*100</f>
        <v>22.86254133207369</v>
      </c>
      <c r="S15" s="8"/>
    </row>
    <row r="16" spans="1:19" s="3" customFormat="1" ht="24" customHeight="1">
      <c r="A16" s="258"/>
      <c r="B16" s="89" t="s">
        <v>240</v>
      </c>
      <c r="C16" s="30">
        <f>SUM(C19,C22,C25,C28,C31,C34,C37,C40,C43)</f>
        <v>4146</v>
      </c>
      <c r="D16" s="35">
        <f>SUM(D19,D22,D25,D28,D31,D34,D37,D40,D43)</f>
        <v>2294</v>
      </c>
      <c r="E16" s="35">
        <f aca="true" t="shared" si="3" ref="E16:K16">SUM(E19,E22,E25,E28,E31,E34,E37,E40,E43)</f>
        <v>821</v>
      </c>
      <c r="F16" s="35">
        <f t="shared" si="3"/>
        <v>124</v>
      </c>
      <c r="G16" s="35">
        <f t="shared" si="3"/>
        <v>17</v>
      </c>
      <c r="H16" s="35">
        <f t="shared" si="3"/>
        <v>743</v>
      </c>
      <c r="I16" s="35">
        <f t="shared" si="3"/>
        <v>34</v>
      </c>
      <c r="J16" s="35">
        <f t="shared" si="3"/>
        <v>109</v>
      </c>
      <c r="K16" s="35">
        <f t="shared" si="3"/>
        <v>4</v>
      </c>
      <c r="L16" s="98">
        <f t="shared" si="2"/>
        <v>2</v>
      </c>
      <c r="M16" s="31" t="s">
        <v>8</v>
      </c>
      <c r="N16" s="31" t="s">
        <v>8</v>
      </c>
      <c r="O16" s="31">
        <f t="shared" si="2"/>
        <v>2</v>
      </c>
      <c r="P16" s="51" t="s">
        <v>8</v>
      </c>
      <c r="Q16" s="43">
        <f t="shared" si="1"/>
        <v>55.330438977327546</v>
      </c>
      <c r="R16" s="211">
        <f>(H16+L16)/C16*100</f>
        <v>17.969126869271587</v>
      </c>
      <c r="S16" s="8"/>
    </row>
    <row r="17" spans="1:19" s="3" customFormat="1" ht="24" customHeight="1">
      <c r="A17" s="247" t="s">
        <v>9</v>
      </c>
      <c r="B17" s="216" t="s">
        <v>6</v>
      </c>
      <c r="C17" s="93">
        <f>IF(SUM(D17:K17)=0,"-",SUM(D17:K17))</f>
        <v>5194</v>
      </c>
      <c r="D17" s="63">
        <f aca="true" t="shared" si="4" ref="D17:P17">IF(SUM(D18:D19)=0,"-",SUM(D18:D19))</f>
        <v>3671</v>
      </c>
      <c r="E17" s="63">
        <f t="shared" si="4"/>
        <v>681</v>
      </c>
      <c r="F17" s="63">
        <f t="shared" si="4"/>
        <v>299</v>
      </c>
      <c r="G17" s="63">
        <f t="shared" si="4"/>
        <v>29</v>
      </c>
      <c r="H17" s="63">
        <f t="shared" si="4"/>
        <v>347</v>
      </c>
      <c r="I17" s="63">
        <f t="shared" si="4"/>
        <v>34</v>
      </c>
      <c r="J17" s="63">
        <f t="shared" si="4"/>
        <v>129</v>
      </c>
      <c r="K17" s="63">
        <f t="shared" si="4"/>
        <v>4</v>
      </c>
      <c r="L17" s="100" t="str">
        <f t="shared" si="4"/>
        <v>-</v>
      </c>
      <c r="M17" s="63" t="str">
        <f t="shared" si="4"/>
        <v>-</v>
      </c>
      <c r="N17" s="63" t="str">
        <f t="shared" si="4"/>
        <v>-</v>
      </c>
      <c r="O17" s="63" t="str">
        <f t="shared" si="4"/>
        <v>-</v>
      </c>
      <c r="P17" s="64" t="str">
        <f t="shared" si="4"/>
        <v>-</v>
      </c>
      <c r="Q17" s="94">
        <f t="shared" si="1"/>
        <v>70.67770504428186</v>
      </c>
      <c r="R17" s="212">
        <f aca="true" t="shared" si="5" ref="R17:R22">(H17+0)/C17*100</f>
        <v>6.6807855217558725</v>
      </c>
      <c r="S17" s="8"/>
    </row>
    <row r="18" spans="1:19" s="3" customFormat="1" ht="24" customHeight="1">
      <c r="A18" s="248"/>
      <c r="B18" s="89" t="s">
        <v>191</v>
      </c>
      <c r="C18" s="30">
        <f>IF(SUM(D18:K18)=0,"-",SUM(D18:K18))</f>
        <v>2623</v>
      </c>
      <c r="D18" s="35">
        <v>1825</v>
      </c>
      <c r="E18" s="35">
        <v>309</v>
      </c>
      <c r="F18" s="35">
        <v>193</v>
      </c>
      <c r="G18" s="35">
        <v>15</v>
      </c>
      <c r="H18" s="35">
        <v>190</v>
      </c>
      <c r="I18" s="35">
        <v>15</v>
      </c>
      <c r="J18" s="35">
        <v>76</v>
      </c>
      <c r="K18" s="35" t="s">
        <v>8</v>
      </c>
      <c r="L18" s="98" t="str">
        <f>IF(SUM(M18:P18)=0,"-",SUM(M18:P18))</f>
        <v>-</v>
      </c>
      <c r="M18" s="35" t="s">
        <v>23</v>
      </c>
      <c r="N18" s="35" t="s">
        <v>8</v>
      </c>
      <c r="O18" s="35" t="s">
        <v>23</v>
      </c>
      <c r="P18" s="51" t="s">
        <v>23</v>
      </c>
      <c r="Q18" s="43">
        <f t="shared" si="1"/>
        <v>69.57682043461685</v>
      </c>
      <c r="R18" s="211">
        <f t="shared" si="5"/>
        <v>7.243614182234083</v>
      </c>
      <c r="S18" s="8"/>
    </row>
    <row r="19" spans="1:19" s="3" customFormat="1" ht="24" customHeight="1">
      <c r="A19" s="249"/>
      <c r="B19" s="217" t="s">
        <v>240</v>
      </c>
      <c r="C19" s="90">
        <f>IF(SUM(D19:K19)=0,"-",SUM(D19:K19))</f>
        <v>2571</v>
      </c>
      <c r="D19" s="60">
        <v>1846</v>
      </c>
      <c r="E19" s="60">
        <v>372</v>
      </c>
      <c r="F19" s="60">
        <v>106</v>
      </c>
      <c r="G19" s="60">
        <v>14</v>
      </c>
      <c r="H19" s="60">
        <v>157</v>
      </c>
      <c r="I19" s="60">
        <v>19</v>
      </c>
      <c r="J19" s="60">
        <v>53</v>
      </c>
      <c r="K19" s="60">
        <v>4</v>
      </c>
      <c r="L19" s="101" t="str">
        <f>IF(SUM(M19:P19)=0,"-",SUM(M19:P19))</f>
        <v>-</v>
      </c>
      <c r="M19" s="60" t="s">
        <v>23</v>
      </c>
      <c r="N19" s="60" t="s">
        <v>23</v>
      </c>
      <c r="O19" s="60" t="s">
        <v>23</v>
      </c>
      <c r="P19" s="61" t="s">
        <v>23</v>
      </c>
      <c r="Q19" s="91">
        <f t="shared" si="1"/>
        <v>71.80085569817192</v>
      </c>
      <c r="R19" s="213">
        <f t="shared" si="5"/>
        <v>6.106573317775185</v>
      </c>
      <c r="S19" s="8"/>
    </row>
    <row r="20" spans="1:19" s="3" customFormat="1" ht="24" customHeight="1">
      <c r="A20" s="250" t="s">
        <v>10</v>
      </c>
      <c r="B20" s="106" t="s">
        <v>6</v>
      </c>
      <c r="C20" s="57">
        <f aca="true" t="shared" si="6" ref="C20:P20">IF(SUM(C21:C22)=0,"-",SUM(C21:C22))</f>
        <v>316</v>
      </c>
      <c r="D20" s="34">
        <f t="shared" si="6"/>
        <v>48</v>
      </c>
      <c r="E20" s="34">
        <f t="shared" si="6"/>
        <v>66</v>
      </c>
      <c r="F20" s="34">
        <f t="shared" si="6"/>
        <v>3</v>
      </c>
      <c r="G20" s="34">
        <f t="shared" si="6"/>
        <v>5</v>
      </c>
      <c r="H20" s="34">
        <f t="shared" si="6"/>
        <v>174</v>
      </c>
      <c r="I20" s="34" t="str">
        <f t="shared" si="6"/>
        <v>-</v>
      </c>
      <c r="J20" s="34">
        <f t="shared" si="6"/>
        <v>20</v>
      </c>
      <c r="K20" s="34" t="str">
        <f t="shared" si="6"/>
        <v>-</v>
      </c>
      <c r="L20" s="102" t="str">
        <f t="shared" si="6"/>
        <v>-</v>
      </c>
      <c r="M20" s="34" t="str">
        <f t="shared" si="6"/>
        <v>-</v>
      </c>
      <c r="N20" s="34" t="str">
        <f t="shared" si="6"/>
        <v>-</v>
      </c>
      <c r="O20" s="34" t="str">
        <f t="shared" si="6"/>
        <v>-</v>
      </c>
      <c r="P20" s="56" t="str">
        <f t="shared" si="6"/>
        <v>-</v>
      </c>
      <c r="Q20" s="44">
        <f t="shared" si="1"/>
        <v>15.18987341772152</v>
      </c>
      <c r="R20" s="214">
        <f t="shared" si="5"/>
        <v>55.06329113924051</v>
      </c>
      <c r="S20" s="8"/>
    </row>
    <row r="21" spans="1:19" s="3" customFormat="1" ht="24" customHeight="1">
      <c r="A21" s="248"/>
      <c r="B21" s="89" t="s">
        <v>191</v>
      </c>
      <c r="C21" s="38">
        <f aca="true" t="shared" si="7" ref="C21:C43">IF(SUM(D21:K21)=0,"-",SUM(D21:K21))</f>
        <v>133</v>
      </c>
      <c r="D21" s="35">
        <v>29</v>
      </c>
      <c r="E21" s="35">
        <v>17</v>
      </c>
      <c r="F21" s="35">
        <v>1</v>
      </c>
      <c r="G21" s="35">
        <v>5</v>
      </c>
      <c r="H21" s="35">
        <v>75</v>
      </c>
      <c r="I21" s="35" t="s">
        <v>8</v>
      </c>
      <c r="J21" s="35">
        <v>6</v>
      </c>
      <c r="K21" s="35" t="s">
        <v>24</v>
      </c>
      <c r="L21" s="99" t="str">
        <f>IF(SUM(M21:P21)=0,"-",SUM(M21:P21))</f>
        <v>-</v>
      </c>
      <c r="M21" s="35" t="s">
        <v>24</v>
      </c>
      <c r="N21" s="35" t="s">
        <v>24</v>
      </c>
      <c r="O21" s="35" t="s">
        <v>24</v>
      </c>
      <c r="P21" s="51" t="s">
        <v>24</v>
      </c>
      <c r="Q21" s="43">
        <f t="shared" si="1"/>
        <v>21.804511278195488</v>
      </c>
      <c r="R21" s="211">
        <f t="shared" si="5"/>
        <v>56.390977443609025</v>
      </c>
      <c r="S21" s="8"/>
    </row>
    <row r="22" spans="1:19" s="3" customFormat="1" ht="24" customHeight="1">
      <c r="A22" s="248"/>
      <c r="B22" s="89" t="s">
        <v>240</v>
      </c>
      <c r="C22" s="38">
        <f t="shared" si="7"/>
        <v>183</v>
      </c>
      <c r="D22" s="35">
        <v>19</v>
      </c>
      <c r="E22" s="35">
        <v>49</v>
      </c>
      <c r="F22" s="35">
        <v>2</v>
      </c>
      <c r="G22" s="35" t="s">
        <v>8</v>
      </c>
      <c r="H22" s="35">
        <v>99</v>
      </c>
      <c r="I22" s="35" t="s">
        <v>8</v>
      </c>
      <c r="J22" s="35">
        <v>14</v>
      </c>
      <c r="K22" s="35" t="s">
        <v>24</v>
      </c>
      <c r="L22" s="99" t="str">
        <f>IF(SUM(M22:P22)=0,"-",SUM(M22:P22))</f>
        <v>-</v>
      </c>
      <c r="M22" s="35" t="s">
        <v>24</v>
      </c>
      <c r="N22" s="35" t="s">
        <v>24</v>
      </c>
      <c r="O22" s="35" t="s">
        <v>24</v>
      </c>
      <c r="P22" s="51" t="s">
        <v>24</v>
      </c>
      <c r="Q22" s="43">
        <f t="shared" si="1"/>
        <v>10.382513661202186</v>
      </c>
      <c r="R22" s="211">
        <f t="shared" si="5"/>
        <v>54.09836065573771</v>
      </c>
      <c r="S22" s="8"/>
    </row>
    <row r="23" spans="1:19" s="3" customFormat="1" ht="24" customHeight="1">
      <c r="A23" s="247" t="s">
        <v>11</v>
      </c>
      <c r="B23" s="216" t="s">
        <v>6</v>
      </c>
      <c r="C23" s="93">
        <f t="shared" si="7"/>
        <v>899</v>
      </c>
      <c r="D23" s="63">
        <f aca="true" t="shared" si="8" ref="D23:P23">IF(SUM(D24:D25)=0,"-",SUM(D24:D25))</f>
        <v>175</v>
      </c>
      <c r="E23" s="63">
        <f t="shared" si="8"/>
        <v>167</v>
      </c>
      <c r="F23" s="63">
        <f t="shared" si="8"/>
        <v>3</v>
      </c>
      <c r="G23" s="63">
        <f t="shared" si="8"/>
        <v>12</v>
      </c>
      <c r="H23" s="63">
        <f t="shared" si="8"/>
        <v>518</v>
      </c>
      <c r="I23" s="63">
        <f t="shared" si="8"/>
        <v>14</v>
      </c>
      <c r="J23" s="63">
        <f t="shared" si="8"/>
        <v>10</v>
      </c>
      <c r="K23" s="63" t="str">
        <f t="shared" si="8"/>
        <v>-</v>
      </c>
      <c r="L23" s="100">
        <f t="shared" si="8"/>
        <v>3</v>
      </c>
      <c r="M23" s="63" t="str">
        <f t="shared" si="8"/>
        <v>-</v>
      </c>
      <c r="N23" s="63">
        <f t="shared" si="8"/>
        <v>3</v>
      </c>
      <c r="O23" s="63" t="str">
        <f t="shared" si="8"/>
        <v>-</v>
      </c>
      <c r="P23" s="64" t="str">
        <f t="shared" si="8"/>
        <v>-</v>
      </c>
      <c r="Q23" s="94">
        <f t="shared" si="1"/>
        <v>19.46607341490545</v>
      </c>
      <c r="R23" s="212">
        <f>(H23+L23)/C23*100</f>
        <v>57.95328142380423</v>
      </c>
      <c r="S23" s="8"/>
    </row>
    <row r="24" spans="1:19" s="3" customFormat="1" ht="24" customHeight="1">
      <c r="A24" s="248"/>
      <c r="B24" s="89" t="s">
        <v>191</v>
      </c>
      <c r="C24" s="30">
        <f t="shared" si="7"/>
        <v>822</v>
      </c>
      <c r="D24" s="35">
        <v>161</v>
      </c>
      <c r="E24" s="35">
        <v>141</v>
      </c>
      <c r="F24" s="35">
        <v>3</v>
      </c>
      <c r="G24" s="35">
        <v>11</v>
      </c>
      <c r="H24" s="35">
        <v>484</v>
      </c>
      <c r="I24" s="35">
        <v>12</v>
      </c>
      <c r="J24" s="35">
        <v>10</v>
      </c>
      <c r="K24" s="35" t="s">
        <v>8</v>
      </c>
      <c r="L24" s="98">
        <f>IF(SUM(M24:P24)=0,"-",SUM(M24:P24))</f>
        <v>3</v>
      </c>
      <c r="M24" s="35" t="s">
        <v>24</v>
      </c>
      <c r="N24" s="35">
        <v>3</v>
      </c>
      <c r="O24" s="35" t="s">
        <v>8</v>
      </c>
      <c r="P24" s="51" t="s">
        <v>24</v>
      </c>
      <c r="Q24" s="43">
        <f t="shared" si="1"/>
        <v>19.586374695863746</v>
      </c>
      <c r="R24" s="211">
        <f>(H24+L24)/C24*100</f>
        <v>59.24574209245742</v>
      </c>
      <c r="S24" s="8"/>
    </row>
    <row r="25" spans="1:19" s="3" customFormat="1" ht="24" customHeight="1">
      <c r="A25" s="249"/>
      <c r="B25" s="217" t="s">
        <v>240</v>
      </c>
      <c r="C25" s="90">
        <f t="shared" si="7"/>
        <v>77</v>
      </c>
      <c r="D25" s="60">
        <v>14</v>
      </c>
      <c r="E25" s="60">
        <v>26</v>
      </c>
      <c r="F25" s="60" t="s">
        <v>8</v>
      </c>
      <c r="G25" s="60">
        <v>1</v>
      </c>
      <c r="H25" s="60">
        <v>34</v>
      </c>
      <c r="I25" s="60">
        <v>2</v>
      </c>
      <c r="J25" s="60" t="s">
        <v>8</v>
      </c>
      <c r="K25" s="60" t="s">
        <v>8</v>
      </c>
      <c r="L25" s="101" t="str">
        <f>IF(SUM(M25:P25)=0,"-",SUM(M25:P25))</f>
        <v>-</v>
      </c>
      <c r="M25" s="60" t="s">
        <v>24</v>
      </c>
      <c r="N25" s="60" t="s">
        <v>24</v>
      </c>
      <c r="O25" s="60" t="s">
        <v>24</v>
      </c>
      <c r="P25" s="61" t="s">
        <v>24</v>
      </c>
      <c r="Q25" s="91">
        <f t="shared" si="1"/>
        <v>18.181818181818183</v>
      </c>
      <c r="R25" s="213">
        <f aca="true" t="shared" si="9" ref="R25:R35">(H25+0)/C25*100</f>
        <v>44.15584415584416</v>
      </c>
      <c r="S25" s="8"/>
    </row>
    <row r="26" spans="1:19" s="3" customFormat="1" ht="24" customHeight="1">
      <c r="A26" s="250" t="s">
        <v>12</v>
      </c>
      <c r="B26" s="106" t="s">
        <v>6</v>
      </c>
      <c r="C26" s="57">
        <f t="shared" si="7"/>
        <v>969</v>
      </c>
      <c r="D26" s="34">
        <f aca="true" t="shared" si="10" ref="D26:P26">IF(SUM(D27:D28)=0,"-",SUM(D27:D28))</f>
        <v>299</v>
      </c>
      <c r="E26" s="34">
        <f t="shared" si="10"/>
        <v>276</v>
      </c>
      <c r="F26" s="34">
        <f t="shared" si="10"/>
        <v>4</v>
      </c>
      <c r="G26" s="34">
        <f t="shared" si="10"/>
        <v>4</v>
      </c>
      <c r="H26" s="34">
        <f t="shared" si="10"/>
        <v>361</v>
      </c>
      <c r="I26" s="34">
        <f t="shared" si="10"/>
        <v>4</v>
      </c>
      <c r="J26" s="34">
        <f t="shared" si="10"/>
        <v>21</v>
      </c>
      <c r="K26" s="34" t="str">
        <f t="shared" si="10"/>
        <v>-</v>
      </c>
      <c r="L26" s="102" t="str">
        <f t="shared" si="10"/>
        <v>-</v>
      </c>
      <c r="M26" s="34" t="str">
        <f t="shared" si="10"/>
        <v>-</v>
      </c>
      <c r="N26" s="34" t="str">
        <f t="shared" si="10"/>
        <v>-</v>
      </c>
      <c r="O26" s="34" t="str">
        <f t="shared" si="10"/>
        <v>-</v>
      </c>
      <c r="P26" s="56" t="str">
        <f t="shared" si="10"/>
        <v>-</v>
      </c>
      <c r="Q26" s="44">
        <f t="shared" si="1"/>
        <v>30.856553147574818</v>
      </c>
      <c r="R26" s="214">
        <f t="shared" si="9"/>
        <v>37.254901960784316</v>
      </c>
      <c r="S26" s="8"/>
    </row>
    <row r="27" spans="1:19" s="3" customFormat="1" ht="24" customHeight="1">
      <c r="A27" s="248"/>
      <c r="B27" s="89" t="s">
        <v>191</v>
      </c>
      <c r="C27" s="38">
        <f t="shared" si="7"/>
        <v>342</v>
      </c>
      <c r="D27" s="35">
        <v>128</v>
      </c>
      <c r="E27" s="35">
        <v>93</v>
      </c>
      <c r="F27" s="35" t="s">
        <v>8</v>
      </c>
      <c r="G27" s="35">
        <v>4</v>
      </c>
      <c r="H27" s="35">
        <v>108</v>
      </c>
      <c r="I27" s="35">
        <v>1</v>
      </c>
      <c r="J27" s="35">
        <v>8</v>
      </c>
      <c r="K27" s="35" t="s">
        <v>24</v>
      </c>
      <c r="L27" s="99" t="str">
        <f>IF(SUM(M27:P27)=0,"-",SUM(M27:P27))</f>
        <v>-</v>
      </c>
      <c r="M27" s="35" t="s">
        <v>24</v>
      </c>
      <c r="N27" s="35" t="s">
        <v>24</v>
      </c>
      <c r="O27" s="35" t="s">
        <v>24</v>
      </c>
      <c r="P27" s="51" t="s">
        <v>24</v>
      </c>
      <c r="Q27" s="43">
        <f t="shared" si="1"/>
        <v>37.42690058479532</v>
      </c>
      <c r="R27" s="211">
        <f t="shared" si="9"/>
        <v>31.57894736842105</v>
      </c>
      <c r="S27" s="8"/>
    </row>
    <row r="28" spans="1:19" s="3" customFormat="1" ht="24" customHeight="1">
      <c r="A28" s="248"/>
      <c r="B28" s="89" t="s">
        <v>240</v>
      </c>
      <c r="C28" s="38">
        <f t="shared" si="7"/>
        <v>627</v>
      </c>
      <c r="D28" s="35">
        <v>171</v>
      </c>
      <c r="E28" s="35">
        <v>183</v>
      </c>
      <c r="F28" s="35">
        <v>4</v>
      </c>
      <c r="G28" s="35" t="s">
        <v>8</v>
      </c>
      <c r="H28" s="35">
        <v>253</v>
      </c>
      <c r="I28" s="35">
        <v>3</v>
      </c>
      <c r="J28" s="35">
        <v>13</v>
      </c>
      <c r="K28" s="35" t="s">
        <v>24</v>
      </c>
      <c r="L28" s="99" t="str">
        <f>IF(SUM(M28:P28)=0,"-",SUM(M28:P28))</f>
        <v>-</v>
      </c>
      <c r="M28" s="35" t="s">
        <v>8</v>
      </c>
      <c r="N28" s="35" t="s">
        <v>8</v>
      </c>
      <c r="O28" s="35" t="s">
        <v>24</v>
      </c>
      <c r="P28" s="51" t="s">
        <v>24</v>
      </c>
      <c r="Q28" s="43">
        <f t="shared" si="1"/>
        <v>27.27272727272727</v>
      </c>
      <c r="R28" s="211">
        <f t="shared" si="9"/>
        <v>40.35087719298245</v>
      </c>
      <c r="S28" s="8"/>
    </row>
    <row r="29" spans="1:19" s="3" customFormat="1" ht="24" customHeight="1">
      <c r="A29" s="247" t="s">
        <v>13</v>
      </c>
      <c r="B29" s="216" t="s">
        <v>6</v>
      </c>
      <c r="C29" s="93">
        <f t="shared" si="7"/>
        <v>60</v>
      </c>
      <c r="D29" s="63">
        <f aca="true" t="shared" si="11" ref="D29:P29">IF(SUM(D30:D31)=0,"-",SUM(D30:D31))</f>
        <v>4</v>
      </c>
      <c r="E29" s="63">
        <f t="shared" si="11"/>
        <v>18</v>
      </c>
      <c r="F29" s="63" t="str">
        <f t="shared" si="11"/>
        <v>-</v>
      </c>
      <c r="G29" s="63" t="str">
        <f t="shared" si="11"/>
        <v>-</v>
      </c>
      <c r="H29" s="63">
        <f t="shared" si="11"/>
        <v>38</v>
      </c>
      <c r="I29" s="63" t="str">
        <f t="shared" si="11"/>
        <v>-</v>
      </c>
      <c r="J29" s="63" t="str">
        <f t="shared" si="11"/>
        <v>-</v>
      </c>
      <c r="K29" s="63" t="str">
        <f t="shared" si="11"/>
        <v>-</v>
      </c>
      <c r="L29" s="100" t="str">
        <f t="shared" si="11"/>
        <v>-</v>
      </c>
      <c r="M29" s="63" t="str">
        <f t="shared" si="11"/>
        <v>-</v>
      </c>
      <c r="N29" s="63" t="str">
        <f t="shared" si="11"/>
        <v>-</v>
      </c>
      <c r="O29" s="63" t="str">
        <f t="shared" si="11"/>
        <v>-</v>
      </c>
      <c r="P29" s="64" t="str">
        <f t="shared" si="11"/>
        <v>-</v>
      </c>
      <c r="Q29" s="94">
        <f t="shared" si="1"/>
        <v>6.666666666666667</v>
      </c>
      <c r="R29" s="212">
        <f t="shared" si="9"/>
        <v>63.33333333333333</v>
      </c>
      <c r="S29" s="8"/>
    </row>
    <row r="30" spans="1:19" s="3" customFormat="1" ht="24" customHeight="1">
      <c r="A30" s="248"/>
      <c r="B30" s="89" t="s">
        <v>191</v>
      </c>
      <c r="C30" s="30">
        <f t="shared" si="7"/>
        <v>43</v>
      </c>
      <c r="D30" s="35">
        <v>3</v>
      </c>
      <c r="E30" s="35">
        <v>12</v>
      </c>
      <c r="F30" s="35" t="s">
        <v>8</v>
      </c>
      <c r="G30" s="35" t="s">
        <v>8</v>
      </c>
      <c r="H30" s="35">
        <v>28</v>
      </c>
      <c r="I30" s="35" t="s">
        <v>8</v>
      </c>
      <c r="J30" s="35" t="s">
        <v>8</v>
      </c>
      <c r="K30" s="35" t="s">
        <v>24</v>
      </c>
      <c r="L30" s="98" t="str">
        <f>IF(SUM(M30:P30)=0,"-",SUM(M30:P30))</f>
        <v>-</v>
      </c>
      <c r="M30" s="35" t="s">
        <v>24</v>
      </c>
      <c r="N30" s="35" t="s">
        <v>24</v>
      </c>
      <c r="O30" s="35" t="s">
        <v>24</v>
      </c>
      <c r="P30" s="51" t="s">
        <v>24</v>
      </c>
      <c r="Q30" s="43">
        <f t="shared" si="1"/>
        <v>6.976744186046512</v>
      </c>
      <c r="R30" s="211">
        <f t="shared" si="9"/>
        <v>65.11627906976744</v>
      </c>
      <c r="S30" s="8"/>
    </row>
    <row r="31" spans="1:19" s="3" customFormat="1" ht="24" customHeight="1">
      <c r="A31" s="249"/>
      <c r="B31" s="217" t="s">
        <v>240</v>
      </c>
      <c r="C31" s="90">
        <f t="shared" si="7"/>
        <v>17</v>
      </c>
      <c r="D31" s="60">
        <v>1</v>
      </c>
      <c r="E31" s="60">
        <v>6</v>
      </c>
      <c r="F31" s="60" t="s">
        <v>8</v>
      </c>
      <c r="G31" s="60" t="s">
        <v>8</v>
      </c>
      <c r="H31" s="60">
        <v>10</v>
      </c>
      <c r="I31" s="60" t="s">
        <v>24</v>
      </c>
      <c r="J31" s="60" t="s">
        <v>8</v>
      </c>
      <c r="K31" s="60" t="s">
        <v>24</v>
      </c>
      <c r="L31" s="101" t="str">
        <f>IF(SUM(M31:P31)=0,"-",SUM(M31:P31))</f>
        <v>-</v>
      </c>
      <c r="M31" s="60" t="s">
        <v>24</v>
      </c>
      <c r="N31" s="60" t="s">
        <v>24</v>
      </c>
      <c r="O31" s="60" t="s">
        <v>24</v>
      </c>
      <c r="P31" s="61" t="s">
        <v>24</v>
      </c>
      <c r="Q31" s="91">
        <f t="shared" si="1"/>
        <v>5.88235294117647</v>
      </c>
      <c r="R31" s="213">
        <f t="shared" si="9"/>
        <v>58.82352941176471</v>
      </c>
      <c r="S31" s="8"/>
    </row>
    <row r="32" spans="1:19" s="3" customFormat="1" ht="24" customHeight="1">
      <c r="A32" s="250" t="s">
        <v>14</v>
      </c>
      <c r="B32" s="106" t="s">
        <v>6</v>
      </c>
      <c r="C32" s="57">
        <f t="shared" si="7"/>
        <v>254</v>
      </c>
      <c r="D32" s="34">
        <f aca="true" t="shared" si="12" ref="D32:P32">IF(SUM(D33:D34)=0,"-",SUM(D33:D34))</f>
        <v>43</v>
      </c>
      <c r="E32" s="34">
        <f t="shared" si="12"/>
        <v>89</v>
      </c>
      <c r="F32" s="34">
        <f t="shared" si="12"/>
        <v>1</v>
      </c>
      <c r="G32" s="34" t="str">
        <f t="shared" si="12"/>
        <v>-</v>
      </c>
      <c r="H32" s="34">
        <f t="shared" si="12"/>
        <v>107</v>
      </c>
      <c r="I32" s="34">
        <f t="shared" si="12"/>
        <v>1</v>
      </c>
      <c r="J32" s="34">
        <f t="shared" si="12"/>
        <v>13</v>
      </c>
      <c r="K32" s="34" t="str">
        <f t="shared" si="12"/>
        <v>-</v>
      </c>
      <c r="L32" s="102" t="str">
        <f t="shared" si="12"/>
        <v>-</v>
      </c>
      <c r="M32" s="34" t="str">
        <f t="shared" si="12"/>
        <v>-</v>
      </c>
      <c r="N32" s="34" t="str">
        <f t="shared" si="12"/>
        <v>-</v>
      </c>
      <c r="O32" s="34" t="str">
        <f t="shared" si="12"/>
        <v>-</v>
      </c>
      <c r="P32" s="56" t="str">
        <f t="shared" si="12"/>
        <v>-</v>
      </c>
      <c r="Q32" s="44">
        <f t="shared" si="1"/>
        <v>16.92913385826772</v>
      </c>
      <c r="R32" s="214">
        <f t="shared" si="9"/>
        <v>42.125984251968504</v>
      </c>
      <c r="S32" s="8"/>
    </row>
    <row r="33" spans="1:19" s="3" customFormat="1" ht="24" customHeight="1">
      <c r="A33" s="248"/>
      <c r="B33" s="89" t="s">
        <v>191</v>
      </c>
      <c r="C33" s="38">
        <f t="shared" si="7"/>
        <v>38</v>
      </c>
      <c r="D33" s="35">
        <v>7</v>
      </c>
      <c r="E33" s="35">
        <v>11</v>
      </c>
      <c r="F33" s="35" t="s">
        <v>8</v>
      </c>
      <c r="G33" s="35" t="s">
        <v>8</v>
      </c>
      <c r="H33" s="35">
        <v>20</v>
      </c>
      <c r="I33" s="35" t="s">
        <v>23</v>
      </c>
      <c r="J33" s="35" t="s">
        <v>23</v>
      </c>
      <c r="K33" s="35" t="s">
        <v>23</v>
      </c>
      <c r="L33" s="99" t="str">
        <f>IF(SUM(M33:P33)=0,"-",SUM(M33:P33))</f>
        <v>-</v>
      </c>
      <c r="M33" s="35" t="s">
        <v>23</v>
      </c>
      <c r="N33" s="35" t="s">
        <v>23</v>
      </c>
      <c r="O33" s="35" t="s">
        <v>23</v>
      </c>
      <c r="P33" s="51" t="s">
        <v>23</v>
      </c>
      <c r="Q33" s="43">
        <f t="shared" si="1"/>
        <v>18.421052631578945</v>
      </c>
      <c r="R33" s="211">
        <f t="shared" si="9"/>
        <v>52.63157894736842</v>
      </c>
      <c r="S33" s="8"/>
    </row>
    <row r="34" spans="1:19" s="3" customFormat="1" ht="24" customHeight="1">
      <c r="A34" s="248"/>
      <c r="B34" s="89" t="s">
        <v>240</v>
      </c>
      <c r="C34" s="38">
        <f t="shared" si="7"/>
        <v>216</v>
      </c>
      <c r="D34" s="35">
        <v>36</v>
      </c>
      <c r="E34" s="35">
        <v>78</v>
      </c>
      <c r="F34" s="35">
        <v>1</v>
      </c>
      <c r="G34" s="35" t="s">
        <v>8</v>
      </c>
      <c r="H34" s="35">
        <v>87</v>
      </c>
      <c r="I34" s="35">
        <v>1</v>
      </c>
      <c r="J34" s="35">
        <v>13</v>
      </c>
      <c r="K34" s="35" t="s">
        <v>8</v>
      </c>
      <c r="L34" s="99" t="str">
        <f>IF(SUM(M34:P34)=0,"-",SUM(M34:P34))</f>
        <v>-</v>
      </c>
      <c r="M34" s="35" t="s">
        <v>23</v>
      </c>
      <c r="N34" s="35" t="s">
        <v>23</v>
      </c>
      <c r="O34" s="35" t="s">
        <v>8</v>
      </c>
      <c r="P34" s="51" t="s">
        <v>23</v>
      </c>
      <c r="Q34" s="43">
        <f t="shared" si="1"/>
        <v>16.666666666666664</v>
      </c>
      <c r="R34" s="211">
        <f t="shared" si="9"/>
        <v>40.27777777777778</v>
      </c>
      <c r="S34" s="8"/>
    </row>
    <row r="35" spans="1:19" s="3" customFormat="1" ht="24" customHeight="1">
      <c r="A35" s="247" t="s">
        <v>15</v>
      </c>
      <c r="B35" s="216" t="s">
        <v>6</v>
      </c>
      <c r="C35" s="93">
        <f t="shared" si="7"/>
        <v>34</v>
      </c>
      <c r="D35" s="63">
        <f aca="true" t="shared" si="13" ref="D35:P35">IF(SUM(D36:D37)=0,"-",SUM(D36:D37))</f>
        <v>23</v>
      </c>
      <c r="E35" s="63">
        <f t="shared" si="13"/>
        <v>5</v>
      </c>
      <c r="F35" s="63" t="str">
        <f t="shared" si="13"/>
        <v>-</v>
      </c>
      <c r="G35" s="63" t="str">
        <f t="shared" si="13"/>
        <v>-</v>
      </c>
      <c r="H35" s="63">
        <f t="shared" si="13"/>
        <v>2</v>
      </c>
      <c r="I35" s="63">
        <f t="shared" si="13"/>
        <v>4</v>
      </c>
      <c r="J35" s="63" t="str">
        <f t="shared" si="13"/>
        <v>-</v>
      </c>
      <c r="K35" s="63" t="str">
        <f t="shared" si="13"/>
        <v>-</v>
      </c>
      <c r="L35" s="100" t="str">
        <f t="shared" si="13"/>
        <v>-</v>
      </c>
      <c r="M35" s="63" t="str">
        <f t="shared" si="13"/>
        <v>-</v>
      </c>
      <c r="N35" s="63" t="str">
        <f t="shared" si="13"/>
        <v>-</v>
      </c>
      <c r="O35" s="63" t="str">
        <f t="shared" si="13"/>
        <v>-</v>
      </c>
      <c r="P35" s="64" t="str">
        <f t="shared" si="13"/>
        <v>-</v>
      </c>
      <c r="Q35" s="94">
        <f t="shared" si="1"/>
        <v>67.64705882352942</v>
      </c>
      <c r="R35" s="212">
        <f t="shared" si="9"/>
        <v>5.88235294117647</v>
      </c>
      <c r="S35" s="8"/>
    </row>
    <row r="36" spans="1:19" s="3" customFormat="1" ht="24" customHeight="1">
      <c r="A36" s="248"/>
      <c r="B36" s="89" t="s">
        <v>191</v>
      </c>
      <c r="C36" s="30">
        <f t="shared" si="7"/>
        <v>3</v>
      </c>
      <c r="D36" s="35">
        <v>3</v>
      </c>
      <c r="E36" s="35" t="s">
        <v>8</v>
      </c>
      <c r="F36" s="35" t="s">
        <v>23</v>
      </c>
      <c r="G36" s="35" t="s">
        <v>23</v>
      </c>
      <c r="H36" s="35" t="s">
        <v>23</v>
      </c>
      <c r="I36" s="35" t="s">
        <v>23</v>
      </c>
      <c r="J36" s="35" t="s">
        <v>8</v>
      </c>
      <c r="K36" s="35" t="s">
        <v>23</v>
      </c>
      <c r="L36" s="98" t="str">
        <f>IF(SUM(M36:P36)=0,"-",SUM(M36:P36))</f>
        <v>-</v>
      </c>
      <c r="M36" s="35" t="s">
        <v>23</v>
      </c>
      <c r="N36" s="35" t="s">
        <v>23</v>
      </c>
      <c r="O36" s="35" t="s">
        <v>23</v>
      </c>
      <c r="P36" s="51" t="s">
        <v>23</v>
      </c>
      <c r="Q36" s="43">
        <f t="shared" si="1"/>
        <v>100</v>
      </c>
      <c r="R36" s="211">
        <v>0</v>
      </c>
      <c r="S36" s="8"/>
    </row>
    <row r="37" spans="1:19" s="3" customFormat="1" ht="24" customHeight="1">
      <c r="A37" s="249"/>
      <c r="B37" s="89" t="s">
        <v>240</v>
      </c>
      <c r="C37" s="90">
        <f t="shared" si="7"/>
        <v>31</v>
      </c>
      <c r="D37" s="60">
        <v>20</v>
      </c>
      <c r="E37" s="60">
        <v>5</v>
      </c>
      <c r="F37" s="60" t="s">
        <v>8</v>
      </c>
      <c r="G37" s="60" t="s">
        <v>8</v>
      </c>
      <c r="H37" s="60">
        <v>2</v>
      </c>
      <c r="I37" s="60">
        <v>4</v>
      </c>
      <c r="J37" s="60" t="s">
        <v>8</v>
      </c>
      <c r="K37" s="60" t="s">
        <v>23</v>
      </c>
      <c r="L37" s="101" t="str">
        <f>IF(SUM(M37:P37)=0,"-",SUM(M37:P37))</f>
        <v>-</v>
      </c>
      <c r="M37" s="60" t="s">
        <v>23</v>
      </c>
      <c r="N37" s="60" t="s">
        <v>23</v>
      </c>
      <c r="O37" s="60" t="s">
        <v>23</v>
      </c>
      <c r="P37" s="61" t="s">
        <v>23</v>
      </c>
      <c r="Q37" s="91">
        <f t="shared" si="1"/>
        <v>64.51612903225806</v>
      </c>
      <c r="R37" s="213">
        <f aca="true" t="shared" si="14" ref="R37:R42">(H37+0)/C37*100</f>
        <v>6.451612903225806</v>
      </c>
      <c r="S37" s="8"/>
    </row>
    <row r="38" spans="1:19" s="3" customFormat="1" ht="24" customHeight="1">
      <c r="A38" s="247" t="s">
        <v>16</v>
      </c>
      <c r="B38" s="216" t="s">
        <v>6</v>
      </c>
      <c r="C38" s="62">
        <f t="shared" si="7"/>
        <v>391</v>
      </c>
      <c r="D38" s="63">
        <f aca="true" t="shared" si="15" ref="D38:P38">IF(SUM(D39:D40)=0,"-",SUM(D39:D40))</f>
        <v>232</v>
      </c>
      <c r="E38" s="63">
        <f t="shared" si="15"/>
        <v>63</v>
      </c>
      <c r="F38" s="63">
        <f t="shared" si="15"/>
        <v>10</v>
      </c>
      <c r="G38" s="63" t="str">
        <f t="shared" si="15"/>
        <v>-</v>
      </c>
      <c r="H38" s="63">
        <f t="shared" si="15"/>
        <v>70</v>
      </c>
      <c r="I38" s="63">
        <f t="shared" si="15"/>
        <v>5</v>
      </c>
      <c r="J38" s="63">
        <f t="shared" si="15"/>
        <v>11</v>
      </c>
      <c r="K38" s="63" t="str">
        <f t="shared" si="15"/>
        <v>-</v>
      </c>
      <c r="L38" s="103">
        <f t="shared" si="15"/>
        <v>1</v>
      </c>
      <c r="M38" s="63" t="str">
        <f t="shared" si="15"/>
        <v>-</v>
      </c>
      <c r="N38" s="63" t="str">
        <f t="shared" si="15"/>
        <v>-</v>
      </c>
      <c r="O38" s="63">
        <f t="shared" si="15"/>
        <v>1</v>
      </c>
      <c r="P38" s="64" t="str">
        <f t="shared" si="15"/>
        <v>-</v>
      </c>
      <c r="Q38" s="94">
        <f t="shared" si="1"/>
        <v>59.33503836317136</v>
      </c>
      <c r="R38" s="212">
        <f>(H38+L38)/C38*100</f>
        <v>18.15856777493606</v>
      </c>
      <c r="S38" s="8"/>
    </row>
    <row r="39" spans="1:19" s="3" customFormat="1" ht="24" customHeight="1">
      <c r="A39" s="248"/>
      <c r="B39" s="89" t="s">
        <v>191</v>
      </c>
      <c r="C39" s="38">
        <f t="shared" si="7"/>
        <v>110</v>
      </c>
      <c r="D39" s="35">
        <v>77</v>
      </c>
      <c r="E39" s="35">
        <v>9</v>
      </c>
      <c r="F39" s="35">
        <v>6</v>
      </c>
      <c r="G39" s="35" t="s">
        <v>8</v>
      </c>
      <c r="H39" s="35">
        <v>15</v>
      </c>
      <c r="I39" s="35" t="s">
        <v>8</v>
      </c>
      <c r="J39" s="35">
        <v>3</v>
      </c>
      <c r="K39" s="35" t="s">
        <v>24</v>
      </c>
      <c r="L39" s="99" t="str">
        <f>IF(SUM(M39:P39)=0,"-",SUM(M39:P39))</f>
        <v>-</v>
      </c>
      <c r="M39" s="35" t="s">
        <v>24</v>
      </c>
      <c r="N39" s="35" t="s">
        <v>24</v>
      </c>
      <c r="O39" s="35" t="s">
        <v>8</v>
      </c>
      <c r="P39" s="51" t="s">
        <v>24</v>
      </c>
      <c r="Q39" s="43">
        <f t="shared" si="1"/>
        <v>70</v>
      </c>
      <c r="R39" s="211">
        <f t="shared" si="14"/>
        <v>13.636363636363635</v>
      </c>
      <c r="S39" s="8"/>
    </row>
    <row r="40" spans="1:19" s="3" customFormat="1" ht="24" customHeight="1">
      <c r="A40" s="249"/>
      <c r="B40" s="217" t="s">
        <v>240</v>
      </c>
      <c r="C40" s="59">
        <f t="shared" si="7"/>
        <v>281</v>
      </c>
      <c r="D40" s="60">
        <v>155</v>
      </c>
      <c r="E40" s="60">
        <v>54</v>
      </c>
      <c r="F40" s="60">
        <v>4</v>
      </c>
      <c r="G40" s="60" t="s">
        <v>8</v>
      </c>
      <c r="H40" s="60">
        <v>55</v>
      </c>
      <c r="I40" s="60">
        <v>5</v>
      </c>
      <c r="J40" s="60">
        <v>8</v>
      </c>
      <c r="K40" s="60" t="s">
        <v>8</v>
      </c>
      <c r="L40" s="80">
        <f>IF(SUM(M40:P40)=0,"-",SUM(M40:P40))</f>
        <v>1</v>
      </c>
      <c r="M40" s="60" t="s">
        <v>24</v>
      </c>
      <c r="N40" s="60" t="s">
        <v>24</v>
      </c>
      <c r="O40" s="60">
        <v>1</v>
      </c>
      <c r="P40" s="61" t="s">
        <v>24</v>
      </c>
      <c r="Q40" s="91">
        <f t="shared" si="1"/>
        <v>55.16014234875445</v>
      </c>
      <c r="R40" s="213">
        <f>(H40+L40)/C40*100</f>
        <v>19.9288256227758</v>
      </c>
      <c r="S40" s="8"/>
    </row>
    <row r="41" spans="1:19" s="3" customFormat="1" ht="24" customHeight="1">
      <c r="A41" s="250" t="s">
        <v>17</v>
      </c>
      <c r="B41" s="106" t="s">
        <v>6</v>
      </c>
      <c r="C41" s="33">
        <f t="shared" si="7"/>
        <v>263</v>
      </c>
      <c r="D41" s="34">
        <f aca="true" t="shared" si="16" ref="D41:P41">IF(SUM(D42:D43)=0,"-",SUM(D42:D43))</f>
        <v>70</v>
      </c>
      <c r="E41" s="34">
        <f t="shared" si="16"/>
        <v>80</v>
      </c>
      <c r="F41" s="34">
        <f t="shared" si="16"/>
        <v>9</v>
      </c>
      <c r="G41" s="34">
        <f t="shared" si="16"/>
        <v>5</v>
      </c>
      <c r="H41" s="34">
        <f t="shared" si="16"/>
        <v>91</v>
      </c>
      <c r="I41" s="34" t="str">
        <f t="shared" si="16"/>
        <v>-</v>
      </c>
      <c r="J41" s="34">
        <f t="shared" si="16"/>
        <v>8</v>
      </c>
      <c r="K41" s="34" t="str">
        <f t="shared" si="16"/>
        <v>-</v>
      </c>
      <c r="L41" s="104">
        <f t="shared" si="16"/>
        <v>1</v>
      </c>
      <c r="M41" s="34" t="str">
        <f t="shared" si="16"/>
        <v>-</v>
      </c>
      <c r="N41" s="34" t="str">
        <f t="shared" si="16"/>
        <v>-</v>
      </c>
      <c r="O41" s="34">
        <f t="shared" si="16"/>
        <v>1</v>
      </c>
      <c r="P41" s="56" t="str">
        <f t="shared" si="16"/>
        <v>-</v>
      </c>
      <c r="Q41" s="44">
        <f t="shared" si="1"/>
        <v>26.61596958174905</v>
      </c>
      <c r="R41" s="214">
        <f>(H41+L41)/C41*100</f>
        <v>34.98098859315589</v>
      </c>
      <c r="S41" s="8"/>
    </row>
    <row r="42" spans="1:19" s="3" customFormat="1" ht="24" customHeight="1">
      <c r="A42" s="248"/>
      <c r="B42" s="89" t="s">
        <v>191</v>
      </c>
      <c r="C42" s="30">
        <f t="shared" si="7"/>
        <v>120</v>
      </c>
      <c r="D42" s="35">
        <v>38</v>
      </c>
      <c r="E42" s="35">
        <v>32</v>
      </c>
      <c r="F42" s="35">
        <v>2</v>
      </c>
      <c r="G42" s="35">
        <v>3</v>
      </c>
      <c r="H42" s="35">
        <v>45</v>
      </c>
      <c r="I42" s="35" t="s">
        <v>8</v>
      </c>
      <c r="J42" s="35" t="s">
        <v>8</v>
      </c>
      <c r="K42" s="35" t="s">
        <v>24</v>
      </c>
      <c r="L42" s="98" t="str">
        <f>IF(SUM(M42:P42)=0,"-",SUM(M42:P42))</f>
        <v>-</v>
      </c>
      <c r="M42" s="35" t="s">
        <v>24</v>
      </c>
      <c r="N42" s="35" t="s">
        <v>24</v>
      </c>
      <c r="O42" s="35" t="s">
        <v>24</v>
      </c>
      <c r="P42" s="51" t="s">
        <v>24</v>
      </c>
      <c r="Q42" s="43">
        <f t="shared" si="1"/>
        <v>31.666666666666664</v>
      </c>
      <c r="R42" s="211">
        <f t="shared" si="14"/>
        <v>37.5</v>
      </c>
      <c r="S42" s="8"/>
    </row>
    <row r="43" spans="1:19" s="3" customFormat="1" ht="24" customHeight="1" thickBot="1">
      <c r="A43" s="240"/>
      <c r="B43" s="218" t="s">
        <v>240</v>
      </c>
      <c r="C43" s="39">
        <f t="shared" si="7"/>
        <v>143</v>
      </c>
      <c r="D43" s="40">
        <v>32</v>
      </c>
      <c r="E43" s="40">
        <v>48</v>
      </c>
      <c r="F43" s="40">
        <v>7</v>
      </c>
      <c r="G43" s="40">
        <v>2</v>
      </c>
      <c r="H43" s="40">
        <v>46</v>
      </c>
      <c r="I43" s="40" t="s">
        <v>8</v>
      </c>
      <c r="J43" s="40">
        <v>8</v>
      </c>
      <c r="K43" s="40" t="s">
        <v>24</v>
      </c>
      <c r="L43" s="105">
        <f>IF(SUM(M43:P43)=0,"-",SUM(M43:P43))</f>
        <v>1</v>
      </c>
      <c r="M43" s="40" t="s">
        <v>24</v>
      </c>
      <c r="N43" s="40" t="s">
        <v>24</v>
      </c>
      <c r="O43" s="40">
        <v>1</v>
      </c>
      <c r="P43" s="53" t="s">
        <v>24</v>
      </c>
      <c r="Q43" s="45">
        <f t="shared" si="1"/>
        <v>22.377622377622377</v>
      </c>
      <c r="R43" s="215">
        <f>(H43+L43)/C43*100</f>
        <v>32.86713286713287</v>
      </c>
      <c r="S43" s="8"/>
    </row>
  </sheetData>
  <mergeCells count="21">
    <mergeCell ref="G6:G12"/>
    <mergeCell ref="J6:J13"/>
    <mergeCell ref="K6:K13"/>
    <mergeCell ref="I6:I13"/>
    <mergeCell ref="H6:H13"/>
    <mergeCell ref="A29:A31"/>
    <mergeCell ref="A26:A28"/>
    <mergeCell ref="A38:A40"/>
    <mergeCell ref="A41:A43"/>
    <mergeCell ref="A35:A37"/>
    <mergeCell ref="A32:A34"/>
    <mergeCell ref="A23:A25"/>
    <mergeCell ref="A20:A22"/>
    <mergeCell ref="L6:P6"/>
    <mergeCell ref="L7:P7"/>
    <mergeCell ref="A17:A19"/>
    <mergeCell ref="A14:A16"/>
    <mergeCell ref="D6:D12"/>
    <mergeCell ref="L8:L13"/>
    <mergeCell ref="E6:E12"/>
    <mergeCell ref="F6:F12"/>
  </mergeCells>
  <printOptions/>
  <pageMargins left="0.4330708661417323" right="0.35433070866141736" top="0.7874015748031497" bottom="0.4330708661417323" header="0.5118110236220472" footer="0.31496062992125984"/>
  <pageSetup horizontalDpi="600" verticalDpi="600" orientation="portrait" paperSize="9" scale="85" r:id="rId1"/>
  <headerFooter alignWithMargins="0">
    <oddHeader>&amp;L&amp;11卒業後・高校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showGridLines="0" workbookViewId="0" topLeftCell="A1">
      <selection activeCell="N21" sqref="N21"/>
    </sheetView>
  </sheetViews>
  <sheetFormatPr defaultColWidth="8.625" defaultRowHeight="23.25" customHeight="1"/>
  <cols>
    <col min="1" max="1" width="3.625" style="1" customWidth="1"/>
    <col min="2" max="2" width="7.875" style="1" customWidth="1"/>
    <col min="3" max="8" width="7.25390625" style="1" customWidth="1"/>
    <col min="9" max="11" width="5.375" style="1" customWidth="1"/>
    <col min="12" max="23" width="3.75390625" style="1" customWidth="1"/>
    <col min="24" max="24" width="1.00390625" style="1" customWidth="1"/>
    <col min="25" max="16384" width="8.625" style="1" customWidth="1"/>
  </cols>
  <sheetData>
    <row r="1" ht="24.75" customHeight="1">
      <c r="W1" s="2"/>
    </row>
    <row r="2" ht="24.75" customHeight="1"/>
    <row r="3" spans="1:23" s="3" customFormat="1" ht="24" customHeight="1" thickBot="1">
      <c r="A3" s="85" t="s">
        <v>181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s="3" customFormat="1" ht="17.25" customHeight="1">
      <c r="A4" s="6"/>
      <c r="B4" s="6"/>
      <c r="C4" s="282" t="s">
        <v>135</v>
      </c>
      <c r="D4" s="275"/>
      <c r="E4" s="275"/>
      <c r="F4" s="113"/>
      <c r="G4" s="6"/>
      <c r="H4" s="119"/>
      <c r="I4" s="6"/>
      <c r="J4" s="6"/>
      <c r="K4" s="6"/>
      <c r="L4" s="267" t="s">
        <v>129</v>
      </c>
      <c r="M4" s="252"/>
      <c r="N4" s="268"/>
      <c r="O4" s="274" t="s">
        <v>132</v>
      </c>
      <c r="P4" s="275"/>
      <c r="Q4" s="275"/>
      <c r="R4" s="267" t="s">
        <v>130</v>
      </c>
      <c r="S4" s="252"/>
      <c r="T4" s="268"/>
      <c r="U4" s="273" t="s">
        <v>131</v>
      </c>
      <c r="V4" s="252"/>
      <c r="W4" s="252"/>
      <c r="X4" s="8"/>
    </row>
    <row r="5" spans="1:24" s="3" customFormat="1" ht="17.25" customHeight="1">
      <c r="A5" s="8"/>
      <c r="B5" s="8"/>
      <c r="C5" s="283"/>
      <c r="D5" s="257"/>
      <c r="E5" s="257"/>
      <c r="F5" s="284" t="s">
        <v>126</v>
      </c>
      <c r="G5" s="257"/>
      <c r="H5" s="285"/>
      <c r="I5" s="257" t="s">
        <v>125</v>
      </c>
      <c r="J5" s="257"/>
      <c r="K5" s="257"/>
      <c r="L5" s="269"/>
      <c r="M5" s="270"/>
      <c r="N5" s="271"/>
      <c r="O5" s="257"/>
      <c r="P5" s="257"/>
      <c r="Q5" s="257"/>
      <c r="R5" s="269"/>
      <c r="S5" s="270"/>
      <c r="T5" s="271"/>
      <c r="U5" s="270"/>
      <c r="V5" s="270"/>
      <c r="W5" s="270"/>
      <c r="X5" s="8"/>
    </row>
    <row r="6" spans="1:24" s="3" customFormat="1" ht="17.25" customHeight="1">
      <c r="A6" s="286" t="s">
        <v>128</v>
      </c>
      <c r="B6" s="287"/>
      <c r="C6" s="283"/>
      <c r="D6" s="257"/>
      <c r="E6" s="257"/>
      <c r="F6" s="114" t="s">
        <v>25</v>
      </c>
      <c r="G6" s="8"/>
      <c r="H6" s="120"/>
      <c r="I6" s="257" t="s">
        <v>127</v>
      </c>
      <c r="J6" s="257"/>
      <c r="K6" s="257"/>
      <c r="L6" s="269"/>
      <c r="M6" s="270"/>
      <c r="N6" s="271"/>
      <c r="O6" s="257"/>
      <c r="P6" s="257"/>
      <c r="Q6" s="257"/>
      <c r="R6" s="269"/>
      <c r="S6" s="270"/>
      <c r="T6" s="271"/>
      <c r="U6" s="270"/>
      <c r="V6" s="270"/>
      <c r="W6" s="270"/>
      <c r="X6" s="8"/>
    </row>
    <row r="7" spans="1:24" s="3" customFormat="1" ht="17.25" customHeight="1">
      <c r="A7" s="88"/>
      <c r="B7" s="88"/>
      <c r="C7" s="283"/>
      <c r="D7" s="276"/>
      <c r="E7" s="276"/>
      <c r="F7" s="114"/>
      <c r="G7" s="10"/>
      <c r="H7" s="121"/>
      <c r="I7" s="8"/>
      <c r="J7" s="10"/>
      <c r="K7" s="10"/>
      <c r="L7" s="269"/>
      <c r="M7" s="255"/>
      <c r="N7" s="272"/>
      <c r="O7" s="257"/>
      <c r="P7" s="276"/>
      <c r="Q7" s="276"/>
      <c r="R7" s="269"/>
      <c r="S7" s="255"/>
      <c r="T7" s="272"/>
      <c r="U7" s="270"/>
      <c r="V7" s="255"/>
      <c r="W7" s="255"/>
      <c r="X7" s="8"/>
    </row>
    <row r="8" spans="1:24" s="3" customFormat="1" ht="22.5" customHeight="1" thickBot="1">
      <c r="A8" s="129"/>
      <c r="B8" s="129"/>
      <c r="C8" s="109" t="s">
        <v>6</v>
      </c>
      <c r="D8" s="108" t="s">
        <v>241</v>
      </c>
      <c r="E8" s="108" t="s">
        <v>242</v>
      </c>
      <c r="F8" s="115" t="s">
        <v>6</v>
      </c>
      <c r="G8" s="108" t="s">
        <v>241</v>
      </c>
      <c r="H8" s="122" t="s">
        <v>242</v>
      </c>
      <c r="I8" s="118" t="s">
        <v>6</v>
      </c>
      <c r="J8" s="108" t="s">
        <v>241</v>
      </c>
      <c r="K8" s="108" t="s">
        <v>242</v>
      </c>
      <c r="L8" s="115" t="s">
        <v>6</v>
      </c>
      <c r="M8" s="108" t="s">
        <v>241</v>
      </c>
      <c r="N8" s="122" t="s">
        <v>242</v>
      </c>
      <c r="O8" s="118" t="s">
        <v>6</v>
      </c>
      <c r="P8" s="108" t="s">
        <v>241</v>
      </c>
      <c r="Q8" s="108" t="s">
        <v>242</v>
      </c>
      <c r="R8" s="115" t="s">
        <v>6</v>
      </c>
      <c r="S8" s="108" t="s">
        <v>241</v>
      </c>
      <c r="T8" s="122" t="s">
        <v>242</v>
      </c>
      <c r="U8" s="118" t="s">
        <v>6</v>
      </c>
      <c r="V8" s="108" t="s">
        <v>241</v>
      </c>
      <c r="W8" s="108" t="s">
        <v>242</v>
      </c>
      <c r="X8" s="8"/>
    </row>
    <row r="9" spans="1:24" s="3" customFormat="1" ht="29.25" customHeight="1">
      <c r="A9" s="130"/>
      <c r="B9" s="219" t="s">
        <v>6</v>
      </c>
      <c r="C9" s="47">
        <f>IF(SUM(C10:C18)=0,"-",SUM(C10:C18))</f>
        <v>4565</v>
      </c>
      <c r="D9" s="48">
        <f aca="true" t="shared" si="0" ref="D9:W9">IF(SUM(D10:D18)=0,"-",SUM(D10:D18))</f>
        <v>2271</v>
      </c>
      <c r="E9" s="48">
        <f t="shared" si="0"/>
        <v>2294</v>
      </c>
      <c r="F9" s="116">
        <f t="shared" si="0"/>
        <v>3650</v>
      </c>
      <c r="G9" s="48">
        <f t="shared" si="0"/>
        <v>2163</v>
      </c>
      <c r="H9" s="123">
        <f t="shared" si="0"/>
        <v>1487</v>
      </c>
      <c r="I9" s="50">
        <f t="shared" si="0"/>
        <v>884</v>
      </c>
      <c r="J9" s="48">
        <f t="shared" si="0"/>
        <v>96</v>
      </c>
      <c r="K9" s="48">
        <f t="shared" si="0"/>
        <v>788</v>
      </c>
      <c r="L9" s="116">
        <f t="shared" si="0"/>
        <v>2</v>
      </c>
      <c r="M9" s="48">
        <f t="shared" si="0"/>
        <v>2</v>
      </c>
      <c r="N9" s="123" t="str">
        <f t="shared" si="0"/>
        <v>-</v>
      </c>
      <c r="O9" s="50">
        <f t="shared" si="0"/>
        <v>22</v>
      </c>
      <c r="P9" s="48">
        <f t="shared" si="0"/>
        <v>3</v>
      </c>
      <c r="Q9" s="48">
        <f t="shared" si="0"/>
        <v>19</v>
      </c>
      <c r="R9" s="116" t="str">
        <f t="shared" si="0"/>
        <v>-</v>
      </c>
      <c r="S9" s="48" t="str">
        <f t="shared" si="0"/>
        <v>-</v>
      </c>
      <c r="T9" s="123" t="str">
        <f t="shared" si="0"/>
        <v>-</v>
      </c>
      <c r="U9" s="50">
        <f t="shared" si="0"/>
        <v>7</v>
      </c>
      <c r="V9" s="48">
        <f t="shared" si="0"/>
        <v>7</v>
      </c>
      <c r="W9" s="48" t="str">
        <f t="shared" si="0"/>
        <v>-</v>
      </c>
      <c r="X9" s="8"/>
    </row>
    <row r="10" spans="1:24" s="3" customFormat="1" ht="24" customHeight="1">
      <c r="A10" s="88"/>
      <c r="B10" s="220" t="s">
        <v>243</v>
      </c>
      <c r="C10" s="38">
        <f>IF(SUM(D10:E10)=0,"-",SUM(D10:E10))</f>
        <v>3671</v>
      </c>
      <c r="D10" s="35">
        <f>IF(SUM(D20,D30)=0,"-",SUM(D20,D30))</f>
        <v>1825</v>
      </c>
      <c r="E10" s="35">
        <f>IF(SUM(E20,E30)=0,"-",SUM(E20,E30))</f>
        <v>1846</v>
      </c>
      <c r="F10" s="99">
        <f>IF(SUM(G10:H10)=0,"-",SUM(G10:H10))</f>
        <v>3053</v>
      </c>
      <c r="G10" s="35">
        <f>SUM(G20,G30)</f>
        <v>1780</v>
      </c>
      <c r="H10" s="124">
        <f>SUM(H20,H30)</f>
        <v>1273</v>
      </c>
      <c r="I10" s="52">
        <f>IF(SUM(J10:K10)=0,"-",SUM(J10:K10))</f>
        <v>617</v>
      </c>
      <c r="J10" s="35">
        <f>IF(SUM(J20,J30)=0,"-",SUM(J20,J30))</f>
        <v>44</v>
      </c>
      <c r="K10" s="35">
        <f>IF(SUM(K20,K30)=0,"-",SUM(K20,K30))</f>
        <v>573</v>
      </c>
      <c r="L10" s="99">
        <f>IF(SUM(M10:N10)=0,"-",SUM(M10:N10))</f>
        <v>1</v>
      </c>
      <c r="M10" s="35">
        <f>IF(SUM(M20,M30)=0,"-",SUM(M20,M30))</f>
        <v>1</v>
      </c>
      <c r="N10" s="124" t="str">
        <f>IF(SUM(N20,N30)=0,"-",SUM(N20,N30))</f>
        <v>-</v>
      </c>
      <c r="O10" s="52" t="str">
        <f>IF(SUM(P10:Q10)=0,"-",SUM(P10:Q10))</f>
        <v>-</v>
      </c>
      <c r="P10" s="35" t="str">
        <f>IF(SUM(P20,P30)=0,"-",SUM(P20,P30))</f>
        <v>-</v>
      </c>
      <c r="Q10" s="35" t="str">
        <f>IF(SUM(Q20,Q30)=0,"-",SUM(Q20,Q30))</f>
        <v>-</v>
      </c>
      <c r="R10" s="99" t="str">
        <f>IF(SUM(S10:T10)=0,"-",SUM(S10:T10))</f>
        <v>-</v>
      </c>
      <c r="S10" s="35" t="str">
        <f>IF(SUM(S20,S30)=0,"-",SUM(S20,S30))</f>
        <v>-</v>
      </c>
      <c r="T10" s="124" t="str">
        <f>IF(SUM(T20,T30)=0,"-",SUM(T20,T30))</f>
        <v>-</v>
      </c>
      <c r="U10" s="52" t="str">
        <f>IF(SUM(V10:W10)=0,"-",SUM(V10:W10))</f>
        <v>-</v>
      </c>
      <c r="V10" s="35" t="str">
        <f>IF(SUM(V20,V30)=0,"-",SUM(V20,V30))</f>
        <v>-</v>
      </c>
      <c r="W10" s="35" t="str">
        <f>IF(SUM(W20,W30)=0,"-",SUM(W20,W30))</f>
        <v>-</v>
      </c>
      <c r="X10" s="8"/>
    </row>
    <row r="11" spans="1:24" s="3" customFormat="1" ht="24" customHeight="1">
      <c r="A11" s="88"/>
      <c r="B11" s="220" t="s">
        <v>244</v>
      </c>
      <c r="C11" s="38">
        <f aca="true" t="shared" si="1" ref="C11:C18">IF(SUM(D11:E11)=0,"-",SUM(D11:E11))</f>
        <v>48</v>
      </c>
      <c r="D11" s="35">
        <f aca="true" t="shared" si="2" ref="D11:E18">IF(SUM(D21,D31)=0,"-",SUM(D21,D31))</f>
        <v>29</v>
      </c>
      <c r="E11" s="35">
        <f t="shared" si="2"/>
        <v>19</v>
      </c>
      <c r="F11" s="99">
        <f aca="true" t="shared" si="3" ref="F11:F18">IF(SUM(G11:H11)=0,"-",SUM(G11:H11))</f>
        <v>25</v>
      </c>
      <c r="G11" s="35">
        <f>IF(SUM(G21,G31)=0,"-",SUM(G21,G31))</f>
        <v>22</v>
      </c>
      <c r="H11" s="124">
        <f>IF(SUM(H21,H31)=0,"-",SUM(H21,H31))</f>
        <v>3</v>
      </c>
      <c r="I11" s="52">
        <f aca="true" t="shared" si="4" ref="I11:I18">IF(SUM(J11:K11)=0,"-",SUM(J11:K11))</f>
        <v>22</v>
      </c>
      <c r="J11" s="35">
        <f aca="true" t="shared" si="5" ref="J11:K18">IF(SUM(J21,J31)=0,"-",SUM(J21,J31))</f>
        <v>6</v>
      </c>
      <c r="K11" s="35">
        <f t="shared" si="5"/>
        <v>16</v>
      </c>
      <c r="L11" s="99">
        <f aca="true" t="shared" si="6" ref="L11:L18">IF(SUM(M11:N11)=0,"-",SUM(M11:N11))</f>
        <v>1</v>
      </c>
      <c r="M11" s="35">
        <f aca="true" t="shared" si="7" ref="M11:N18">IF(SUM(M21,M31)=0,"-",SUM(M21,M31))</f>
        <v>1</v>
      </c>
      <c r="N11" s="124" t="str">
        <f t="shared" si="7"/>
        <v>-</v>
      </c>
      <c r="O11" s="52" t="str">
        <f aca="true" t="shared" si="8" ref="O11:O18">IF(SUM(P11:Q11)=0,"-",SUM(P11:Q11))</f>
        <v>-</v>
      </c>
      <c r="P11" s="35" t="str">
        <f aca="true" t="shared" si="9" ref="P11:Q18">IF(SUM(P21,P31)=0,"-",SUM(P21,P31))</f>
        <v>-</v>
      </c>
      <c r="Q11" s="35" t="str">
        <f t="shared" si="9"/>
        <v>-</v>
      </c>
      <c r="R11" s="99" t="str">
        <f aca="true" t="shared" si="10" ref="R11:R18">IF(SUM(S11:T11)=0,"-",SUM(S11:T11))</f>
        <v>-</v>
      </c>
      <c r="S11" s="35" t="str">
        <f aca="true" t="shared" si="11" ref="S11:T18">IF(SUM(S21,S31)=0,"-",SUM(S21,S31))</f>
        <v>-</v>
      </c>
      <c r="T11" s="124" t="str">
        <f t="shared" si="11"/>
        <v>-</v>
      </c>
      <c r="U11" s="52" t="str">
        <f aca="true" t="shared" si="12" ref="U11:U18">IF(SUM(V11:W11)=0,"-",SUM(V11:W11))</f>
        <v>-</v>
      </c>
      <c r="V11" s="35" t="str">
        <f aca="true" t="shared" si="13" ref="V11:W18">IF(SUM(V21,V31)=0,"-",SUM(V21,V31))</f>
        <v>-</v>
      </c>
      <c r="W11" s="35" t="str">
        <f t="shared" si="13"/>
        <v>-</v>
      </c>
      <c r="X11" s="8"/>
    </row>
    <row r="12" spans="1:24" s="3" customFormat="1" ht="24" customHeight="1">
      <c r="A12" s="88"/>
      <c r="B12" s="220" t="s">
        <v>245</v>
      </c>
      <c r="C12" s="38">
        <f t="shared" si="1"/>
        <v>175</v>
      </c>
      <c r="D12" s="35">
        <f t="shared" si="2"/>
        <v>161</v>
      </c>
      <c r="E12" s="35">
        <f t="shared" si="2"/>
        <v>14</v>
      </c>
      <c r="F12" s="99">
        <f t="shared" si="3"/>
        <v>134</v>
      </c>
      <c r="G12" s="35">
        <f aca="true" t="shared" si="14" ref="G12:H18">IF(SUM(G22,G32)=0,"-",SUM(G22,G32))</f>
        <v>131</v>
      </c>
      <c r="H12" s="124">
        <f t="shared" si="14"/>
        <v>3</v>
      </c>
      <c r="I12" s="52">
        <f t="shared" si="4"/>
        <v>34</v>
      </c>
      <c r="J12" s="35">
        <f t="shared" si="5"/>
        <v>23</v>
      </c>
      <c r="K12" s="35">
        <f t="shared" si="5"/>
        <v>11</v>
      </c>
      <c r="L12" s="99" t="str">
        <f t="shared" si="6"/>
        <v>-</v>
      </c>
      <c r="M12" s="35" t="str">
        <f t="shared" si="7"/>
        <v>-</v>
      </c>
      <c r="N12" s="124" t="str">
        <f t="shared" si="7"/>
        <v>-</v>
      </c>
      <c r="O12" s="52" t="str">
        <f t="shared" si="8"/>
        <v>-</v>
      </c>
      <c r="P12" s="35" t="str">
        <f t="shared" si="9"/>
        <v>-</v>
      </c>
      <c r="Q12" s="35" t="str">
        <f t="shared" si="9"/>
        <v>-</v>
      </c>
      <c r="R12" s="99" t="str">
        <f t="shared" si="10"/>
        <v>-</v>
      </c>
      <c r="S12" s="35" t="str">
        <f t="shared" si="11"/>
        <v>-</v>
      </c>
      <c r="T12" s="124" t="str">
        <f t="shared" si="11"/>
        <v>-</v>
      </c>
      <c r="U12" s="52">
        <f t="shared" si="12"/>
        <v>7</v>
      </c>
      <c r="V12" s="35">
        <f t="shared" si="13"/>
        <v>7</v>
      </c>
      <c r="W12" s="35" t="str">
        <f t="shared" si="13"/>
        <v>-</v>
      </c>
      <c r="X12" s="8"/>
    </row>
    <row r="13" spans="1:24" s="3" customFormat="1" ht="24" customHeight="1">
      <c r="A13" s="88" t="s">
        <v>7</v>
      </c>
      <c r="B13" s="220" t="s">
        <v>246</v>
      </c>
      <c r="C13" s="38">
        <f t="shared" si="1"/>
        <v>299</v>
      </c>
      <c r="D13" s="35">
        <f t="shared" si="2"/>
        <v>128</v>
      </c>
      <c r="E13" s="35">
        <f t="shared" si="2"/>
        <v>171</v>
      </c>
      <c r="F13" s="99">
        <f t="shared" si="3"/>
        <v>198</v>
      </c>
      <c r="G13" s="35">
        <f t="shared" si="14"/>
        <v>123</v>
      </c>
      <c r="H13" s="124">
        <f t="shared" si="14"/>
        <v>75</v>
      </c>
      <c r="I13" s="52">
        <f t="shared" si="4"/>
        <v>101</v>
      </c>
      <c r="J13" s="35">
        <f t="shared" si="5"/>
        <v>5</v>
      </c>
      <c r="K13" s="35">
        <f t="shared" si="5"/>
        <v>96</v>
      </c>
      <c r="L13" s="99" t="str">
        <f t="shared" si="6"/>
        <v>-</v>
      </c>
      <c r="M13" s="35" t="str">
        <f t="shared" si="7"/>
        <v>-</v>
      </c>
      <c r="N13" s="124" t="str">
        <f t="shared" si="7"/>
        <v>-</v>
      </c>
      <c r="O13" s="52" t="str">
        <f t="shared" si="8"/>
        <v>-</v>
      </c>
      <c r="P13" s="35" t="str">
        <f t="shared" si="9"/>
        <v>-</v>
      </c>
      <c r="Q13" s="35" t="str">
        <f t="shared" si="9"/>
        <v>-</v>
      </c>
      <c r="R13" s="99" t="str">
        <f t="shared" si="10"/>
        <v>-</v>
      </c>
      <c r="S13" s="35" t="str">
        <f t="shared" si="11"/>
        <v>-</v>
      </c>
      <c r="T13" s="124" t="str">
        <f t="shared" si="11"/>
        <v>-</v>
      </c>
      <c r="U13" s="52" t="str">
        <f t="shared" si="12"/>
        <v>-</v>
      </c>
      <c r="V13" s="35" t="str">
        <f t="shared" si="13"/>
        <v>-</v>
      </c>
      <c r="W13" s="35" t="str">
        <f t="shared" si="13"/>
        <v>-</v>
      </c>
      <c r="X13" s="8"/>
    </row>
    <row r="14" spans="1:24" s="3" customFormat="1" ht="24" customHeight="1">
      <c r="A14" s="88"/>
      <c r="B14" s="220" t="s">
        <v>247</v>
      </c>
      <c r="C14" s="38">
        <f t="shared" si="1"/>
        <v>4</v>
      </c>
      <c r="D14" s="35">
        <f t="shared" si="2"/>
        <v>3</v>
      </c>
      <c r="E14" s="35">
        <f t="shared" si="2"/>
        <v>1</v>
      </c>
      <c r="F14" s="99">
        <f t="shared" si="3"/>
        <v>3</v>
      </c>
      <c r="G14" s="35">
        <f t="shared" si="14"/>
        <v>3</v>
      </c>
      <c r="H14" s="124" t="str">
        <f t="shared" si="14"/>
        <v>-</v>
      </c>
      <c r="I14" s="52">
        <f t="shared" si="4"/>
        <v>1</v>
      </c>
      <c r="J14" s="35" t="str">
        <f t="shared" si="5"/>
        <v>-</v>
      </c>
      <c r="K14" s="35">
        <f t="shared" si="5"/>
        <v>1</v>
      </c>
      <c r="L14" s="99" t="str">
        <f t="shared" si="6"/>
        <v>-</v>
      </c>
      <c r="M14" s="35" t="str">
        <f t="shared" si="7"/>
        <v>-</v>
      </c>
      <c r="N14" s="124" t="str">
        <f t="shared" si="7"/>
        <v>-</v>
      </c>
      <c r="O14" s="52" t="str">
        <f t="shared" si="8"/>
        <v>-</v>
      </c>
      <c r="P14" s="35" t="str">
        <f t="shared" si="9"/>
        <v>-</v>
      </c>
      <c r="Q14" s="35" t="str">
        <f t="shared" si="9"/>
        <v>-</v>
      </c>
      <c r="R14" s="99" t="str">
        <f t="shared" si="10"/>
        <v>-</v>
      </c>
      <c r="S14" s="35" t="str">
        <f t="shared" si="11"/>
        <v>-</v>
      </c>
      <c r="T14" s="124" t="str">
        <f t="shared" si="11"/>
        <v>-</v>
      </c>
      <c r="U14" s="52" t="str">
        <f t="shared" si="12"/>
        <v>-</v>
      </c>
      <c r="V14" s="35" t="str">
        <f t="shared" si="13"/>
        <v>-</v>
      </c>
      <c r="W14" s="35" t="str">
        <f t="shared" si="13"/>
        <v>-</v>
      </c>
      <c r="X14" s="8"/>
    </row>
    <row r="15" spans="1:24" s="3" customFormat="1" ht="24" customHeight="1">
      <c r="A15" s="88"/>
      <c r="B15" s="220" t="s">
        <v>248</v>
      </c>
      <c r="C15" s="38">
        <f t="shared" si="1"/>
        <v>43</v>
      </c>
      <c r="D15" s="35">
        <f t="shared" si="2"/>
        <v>7</v>
      </c>
      <c r="E15" s="35">
        <f t="shared" si="2"/>
        <v>36</v>
      </c>
      <c r="F15" s="99">
        <f t="shared" si="3"/>
        <v>8</v>
      </c>
      <c r="G15" s="35">
        <f t="shared" si="14"/>
        <v>3</v>
      </c>
      <c r="H15" s="124">
        <f t="shared" si="14"/>
        <v>5</v>
      </c>
      <c r="I15" s="52">
        <f t="shared" si="4"/>
        <v>35</v>
      </c>
      <c r="J15" s="35">
        <f t="shared" si="5"/>
        <v>4</v>
      </c>
      <c r="K15" s="35">
        <f t="shared" si="5"/>
        <v>31</v>
      </c>
      <c r="L15" s="99" t="str">
        <f t="shared" si="6"/>
        <v>-</v>
      </c>
      <c r="M15" s="35" t="str">
        <f t="shared" si="7"/>
        <v>-</v>
      </c>
      <c r="N15" s="124" t="str">
        <f t="shared" si="7"/>
        <v>-</v>
      </c>
      <c r="O15" s="52" t="str">
        <f t="shared" si="8"/>
        <v>-</v>
      </c>
      <c r="P15" s="35" t="str">
        <f t="shared" si="9"/>
        <v>-</v>
      </c>
      <c r="Q15" s="35" t="str">
        <f t="shared" si="9"/>
        <v>-</v>
      </c>
      <c r="R15" s="99" t="str">
        <f t="shared" si="10"/>
        <v>-</v>
      </c>
      <c r="S15" s="35" t="str">
        <f t="shared" si="11"/>
        <v>-</v>
      </c>
      <c r="T15" s="124" t="str">
        <f t="shared" si="11"/>
        <v>-</v>
      </c>
      <c r="U15" s="52" t="str">
        <f t="shared" si="12"/>
        <v>-</v>
      </c>
      <c r="V15" s="35" t="str">
        <f t="shared" si="13"/>
        <v>-</v>
      </c>
      <c r="W15" s="35" t="str">
        <f t="shared" si="13"/>
        <v>-</v>
      </c>
      <c r="X15" s="8"/>
    </row>
    <row r="16" spans="1:24" s="3" customFormat="1" ht="24" customHeight="1">
      <c r="A16" s="88"/>
      <c r="B16" s="220" t="s">
        <v>249</v>
      </c>
      <c r="C16" s="38">
        <f t="shared" si="1"/>
        <v>23</v>
      </c>
      <c r="D16" s="35">
        <f t="shared" si="2"/>
        <v>3</v>
      </c>
      <c r="E16" s="35">
        <f t="shared" si="2"/>
        <v>20</v>
      </c>
      <c r="F16" s="99">
        <f t="shared" si="3"/>
        <v>1</v>
      </c>
      <c r="G16" s="35" t="str">
        <f t="shared" si="14"/>
        <v>-</v>
      </c>
      <c r="H16" s="124">
        <f t="shared" si="14"/>
        <v>1</v>
      </c>
      <c r="I16" s="52" t="str">
        <f t="shared" si="4"/>
        <v>-</v>
      </c>
      <c r="J16" s="35" t="str">
        <f t="shared" si="5"/>
        <v>-</v>
      </c>
      <c r="K16" s="35" t="str">
        <f t="shared" si="5"/>
        <v>-</v>
      </c>
      <c r="L16" s="99" t="str">
        <f t="shared" si="6"/>
        <v>-</v>
      </c>
      <c r="M16" s="35" t="str">
        <f t="shared" si="7"/>
        <v>-</v>
      </c>
      <c r="N16" s="124" t="str">
        <f t="shared" si="7"/>
        <v>-</v>
      </c>
      <c r="O16" s="52">
        <f t="shared" si="8"/>
        <v>22</v>
      </c>
      <c r="P16" s="35">
        <f t="shared" si="9"/>
        <v>3</v>
      </c>
      <c r="Q16" s="35">
        <f t="shared" si="9"/>
        <v>19</v>
      </c>
      <c r="R16" s="99" t="str">
        <f t="shared" si="10"/>
        <v>-</v>
      </c>
      <c r="S16" s="35" t="str">
        <f t="shared" si="11"/>
        <v>-</v>
      </c>
      <c r="T16" s="124" t="str">
        <f t="shared" si="11"/>
        <v>-</v>
      </c>
      <c r="U16" s="52" t="str">
        <f t="shared" si="12"/>
        <v>-</v>
      </c>
      <c r="V16" s="35" t="str">
        <f t="shared" si="13"/>
        <v>-</v>
      </c>
      <c r="W16" s="35" t="str">
        <f t="shared" si="13"/>
        <v>-</v>
      </c>
      <c r="X16" s="8"/>
    </row>
    <row r="17" spans="1:24" s="3" customFormat="1" ht="24" customHeight="1">
      <c r="A17" s="88"/>
      <c r="B17" s="220" t="s">
        <v>250</v>
      </c>
      <c r="C17" s="38">
        <f t="shared" si="1"/>
        <v>232</v>
      </c>
      <c r="D17" s="35">
        <f t="shared" si="2"/>
        <v>77</v>
      </c>
      <c r="E17" s="35">
        <f t="shared" si="2"/>
        <v>155</v>
      </c>
      <c r="F17" s="99">
        <f t="shared" si="3"/>
        <v>191</v>
      </c>
      <c r="G17" s="35">
        <f t="shared" si="14"/>
        <v>76</v>
      </c>
      <c r="H17" s="124">
        <f t="shared" si="14"/>
        <v>115</v>
      </c>
      <c r="I17" s="52">
        <f t="shared" si="4"/>
        <v>41</v>
      </c>
      <c r="J17" s="35">
        <f t="shared" si="5"/>
        <v>1</v>
      </c>
      <c r="K17" s="35">
        <f t="shared" si="5"/>
        <v>40</v>
      </c>
      <c r="L17" s="99" t="str">
        <f t="shared" si="6"/>
        <v>-</v>
      </c>
      <c r="M17" s="35" t="str">
        <f t="shared" si="7"/>
        <v>-</v>
      </c>
      <c r="N17" s="124" t="str">
        <f t="shared" si="7"/>
        <v>-</v>
      </c>
      <c r="O17" s="52" t="str">
        <f t="shared" si="8"/>
        <v>-</v>
      </c>
      <c r="P17" s="35" t="str">
        <f t="shared" si="9"/>
        <v>-</v>
      </c>
      <c r="Q17" s="35" t="str">
        <f t="shared" si="9"/>
        <v>-</v>
      </c>
      <c r="R17" s="99" t="str">
        <f t="shared" si="10"/>
        <v>-</v>
      </c>
      <c r="S17" s="35" t="str">
        <f t="shared" si="11"/>
        <v>-</v>
      </c>
      <c r="T17" s="124" t="str">
        <f t="shared" si="11"/>
        <v>-</v>
      </c>
      <c r="U17" s="52" t="str">
        <f t="shared" si="12"/>
        <v>-</v>
      </c>
      <c r="V17" s="35" t="str">
        <f t="shared" si="13"/>
        <v>-</v>
      </c>
      <c r="W17" s="35" t="str">
        <f t="shared" si="13"/>
        <v>-</v>
      </c>
      <c r="X17" s="8"/>
    </row>
    <row r="18" spans="1:24" s="3" customFormat="1" ht="24" customHeight="1">
      <c r="A18" s="88"/>
      <c r="B18" s="220" t="s">
        <v>251</v>
      </c>
      <c r="C18" s="38">
        <f t="shared" si="1"/>
        <v>70</v>
      </c>
      <c r="D18" s="35">
        <f t="shared" si="2"/>
        <v>38</v>
      </c>
      <c r="E18" s="35">
        <f t="shared" si="2"/>
        <v>32</v>
      </c>
      <c r="F18" s="99">
        <f t="shared" si="3"/>
        <v>37</v>
      </c>
      <c r="G18" s="35">
        <f t="shared" si="14"/>
        <v>25</v>
      </c>
      <c r="H18" s="124">
        <f t="shared" si="14"/>
        <v>12</v>
      </c>
      <c r="I18" s="52">
        <f t="shared" si="4"/>
        <v>33</v>
      </c>
      <c r="J18" s="35">
        <f t="shared" si="5"/>
        <v>13</v>
      </c>
      <c r="K18" s="35">
        <f t="shared" si="5"/>
        <v>20</v>
      </c>
      <c r="L18" s="99" t="str">
        <f t="shared" si="6"/>
        <v>-</v>
      </c>
      <c r="M18" s="35" t="str">
        <f t="shared" si="7"/>
        <v>-</v>
      </c>
      <c r="N18" s="124" t="str">
        <f t="shared" si="7"/>
        <v>-</v>
      </c>
      <c r="O18" s="52" t="str">
        <f t="shared" si="8"/>
        <v>-</v>
      </c>
      <c r="P18" s="35" t="str">
        <f t="shared" si="9"/>
        <v>-</v>
      </c>
      <c r="Q18" s="35" t="str">
        <f t="shared" si="9"/>
        <v>-</v>
      </c>
      <c r="R18" s="99" t="str">
        <f t="shared" si="10"/>
        <v>-</v>
      </c>
      <c r="S18" s="35" t="str">
        <f t="shared" si="11"/>
        <v>-</v>
      </c>
      <c r="T18" s="124" t="str">
        <f t="shared" si="11"/>
        <v>-</v>
      </c>
      <c r="U18" s="52" t="str">
        <f t="shared" si="12"/>
        <v>-</v>
      </c>
      <c r="V18" s="35" t="str">
        <f t="shared" si="13"/>
        <v>-</v>
      </c>
      <c r="W18" s="35" t="str">
        <f t="shared" si="13"/>
        <v>-</v>
      </c>
      <c r="X18" s="8"/>
    </row>
    <row r="19" spans="1:24" s="3" customFormat="1" ht="29.25" customHeight="1">
      <c r="A19" s="277" t="s">
        <v>133</v>
      </c>
      <c r="B19" s="221" t="s">
        <v>6</v>
      </c>
      <c r="C19" s="62">
        <f>IF(SUM(C20:C28)=0,"-",SUM(C20:C28))</f>
        <v>4542</v>
      </c>
      <c r="D19" s="63">
        <f aca="true" t="shared" si="15" ref="D19:W19">IF(SUM(D20:D28)=0,"-",SUM(D20:D28))</f>
        <v>2256</v>
      </c>
      <c r="E19" s="63">
        <f t="shared" si="15"/>
        <v>2286</v>
      </c>
      <c r="F19" s="103">
        <f t="shared" si="15"/>
        <v>3642</v>
      </c>
      <c r="G19" s="63">
        <f t="shared" si="15"/>
        <v>2157</v>
      </c>
      <c r="H19" s="125">
        <f t="shared" si="15"/>
        <v>1485</v>
      </c>
      <c r="I19" s="111">
        <f t="shared" si="15"/>
        <v>870</v>
      </c>
      <c r="J19" s="63">
        <f t="shared" si="15"/>
        <v>88</v>
      </c>
      <c r="K19" s="63">
        <f t="shared" si="15"/>
        <v>782</v>
      </c>
      <c r="L19" s="103">
        <f t="shared" si="15"/>
        <v>1</v>
      </c>
      <c r="M19" s="63">
        <f t="shared" si="15"/>
        <v>1</v>
      </c>
      <c r="N19" s="125" t="str">
        <f t="shared" si="15"/>
        <v>-</v>
      </c>
      <c r="O19" s="111">
        <f t="shared" si="15"/>
        <v>22</v>
      </c>
      <c r="P19" s="63">
        <f t="shared" si="15"/>
        <v>3</v>
      </c>
      <c r="Q19" s="63">
        <f t="shared" si="15"/>
        <v>19</v>
      </c>
      <c r="R19" s="103" t="str">
        <f t="shared" si="15"/>
        <v>-</v>
      </c>
      <c r="S19" s="63" t="str">
        <f t="shared" si="15"/>
        <v>-</v>
      </c>
      <c r="T19" s="125" t="str">
        <f t="shared" si="15"/>
        <v>-</v>
      </c>
      <c r="U19" s="111">
        <f t="shared" si="15"/>
        <v>7</v>
      </c>
      <c r="V19" s="63">
        <f t="shared" si="15"/>
        <v>7</v>
      </c>
      <c r="W19" s="63" t="str">
        <f t="shared" si="15"/>
        <v>-</v>
      </c>
      <c r="X19" s="8"/>
    </row>
    <row r="20" spans="1:24" s="3" customFormat="1" ht="24" customHeight="1">
      <c r="A20" s="278"/>
      <c r="B20" s="220" t="s">
        <v>243</v>
      </c>
      <c r="C20" s="38">
        <f>IF(SUM(D20:E20)=0,"-",SUM(D20:E20))</f>
        <v>3664</v>
      </c>
      <c r="D20" s="35">
        <f>IF(SUM(G20,J20,M20,P20,S20,V20)=0,"-",SUM(G20,J20,M20,P20,S20,V20))</f>
        <v>1821</v>
      </c>
      <c r="E20" s="35">
        <f>IF(SUM(H20,K20,N20,Q20,T20,W20)=0,"-",SUM(H20,K20,N20,Q20,T20,W20))</f>
        <v>1843</v>
      </c>
      <c r="F20" s="99">
        <f>IF(SUM(G20:H20)=0,"-",SUM(G20:H20))</f>
        <v>3049</v>
      </c>
      <c r="G20" s="35">
        <v>1778</v>
      </c>
      <c r="H20" s="124">
        <v>1271</v>
      </c>
      <c r="I20" s="52">
        <f>IF(SUM(J20:K20)=0,"-",SUM(J20:K20))</f>
        <v>615</v>
      </c>
      <c r="J20" s="35">
        <v>43</v>
      </c>
      <c r="K20" s="35">
        <v>572</v>
      </c>
      <c r="L20" s="99" t="str">
        <f>IF(SUM(M20:N20)=0,"-",SUM(M20:N20))</f>
        <v>-</v>
      </c>
      <c r="M20" s="35" t="s">
        <v>121</v>
      </c>
      <c r="N20" s="124" t="s">
        <v>8</v>
      </c>
      <c r="O20" s="52" t="str">
        <f>IF(SUM(P20:Q20)=0,"-",SUM(P20:Q20))</f>
        <v>-</v>
      </c>
      <c r="P20" s="35" t="s">
        <v>121</v>
      </c>
      <c r="Q20" s="35" t="s">
        <v>121</v>
      </c>
      <c r="R20" s="99" t="str">
        <f>IF(SUM(S20:T20)=0,"-",SUM(S20:T20))</f>
        <v>-</v>
      </c>
      <c r="S20" s="35" t="s">
        <v>121</v>
      </c>
      <c r="T20" s="124" t="s">
        <v>121</v>
      </c>
      <c r="U20" s="52" t="str">
        <f>IF(SUM(V20:W20)=0,"-",SUM(V20:W20))</f>
        <v>-</v>
      </c>
      <c r="V20" s="35" t="s">
        <v>8</v>
      </c>
      <c r="W20" s="35" t="s">
        <v>121</v>
      </c>
      <c r="X20" s="8"/>
    </row>
    <row r="21" spans="1:24" s="3" customFormat="1" ht="24" customHeight="1">
      <c r="A21" s="278"/>
      <c r="B21" s="220" t="s">
        <v>244</v>
      </c>
      <c r="C21" s="38">
        <f aca="true" t="shared" si="16" ref="C21:C27">IF(SUM(D21:E21)=0,"-",SUM(D21:E21))</f>
        <v>48</v>
      </c>
      <c r="D21" s="35">
        <f aca="true" t="shared" si="17" ref="D21:D28">IF(SUM(G21,J21,M21,P21,S21,V21)=0,"-",SUM(G21,J21,M21,P21,S21,V21))</f>
        <v>29</v>
      </c>
      <c r="E21" s="35">
        <f aca="true" t="shared" si="18" ref="E21:E28">IF(SUM(H21,K21,N21,Q21,T21,W21)=0,"-",SUM(H21,K21,N21,Q21,T21,W21))</f>
        <v>19</v>
      </c>
      <c r="F21" s="99">
        <f aca="true" t="shared" si="19" ref="F21:F28">IF(SUM(G21:H21)=0,"-",SUM(G21:H21))</f>
        <v>25</v>
      </c>
      <c r="G21" s="35">
        <v>22</v>
      </c>
      <c r="H21" s="124">
        <v>3</v>
      </c>
      <c r="I21" s="52">
        <f aca="true" t="shared" si="20" ref="I21:I28">IF(SUM(J21:K21)=0,"-",SUM(J21:K21))</f>
        <v>22</v>
      </c>
      <c r="J21" s="35">
        <v>6</v>
      </c>
      <c r="K21" s="35">
        <v>16</v>
      </c>
      <c r="L21" s="99">
        <v>1</v>
      </c>
      <c r="M21" s="35">
        <v>1</v>
      </c>
      <c r="N21" s="124" t="s">
        <v>8</v>
      </c>
      <c r="O21" s="52" t="str">
        <f aca="true" t="shared" si="21" ref="O21:O28">IF(SUM(P21:Q21)=0,"-",SUM(P21:Q21))</f>
        <v>-</v>
      </c>
      <c r="P21" s="35" t="s">
        <v>121</v>
      </c>
      <c r="Q21" s="35" t="s">
        <v>121</v>
      </c>
      <c r="R21" s="99" t="str">
        <f aca="true" t="shared" si="22" ref="R21:R28">IF(SUM(S21:T21)=0,"-",SUM(S21:T21))</f>
        <v>-</v>
      </c>
      <c r="S21" s="35" t="s">
        <v>121</v>
      </c>
      <c r="T21" s="124" t="s">
        <v>121</v>
      </c>
      <c r="U21" s="52" t="str">
        <f aca="true" t="shared" si="23" ref="U21:U28">IF(SUM(V21:W21)=0,"-",SUM(V21:W21))</f>
        <v>-</v>
      </c>
      <c r="V21" s="35" t="s">
        <v>121</v>
      </c>
      <c r="W21" s="35" t="s">
        <v>121</v>
      </c>
      <c r="X21" s="8"/>
    </row>
    <row r="22" spans="1:24" s="3" customFormat="1" ht="24" customHeight="1">
      <c r="A22" s="278"/>
      <c r="B22" s="220" t="s">
        <v>245</v>
      </c>
      <c r="C22" s="38">
        <f t="shared" si="16"/>
        <v>175</v>
      </c>
      <c r="D22" s="35">
        <f t="shared" si="17"/>
        <v>161</v>
      </c>
      <c r="E22" s="35">
        <f t="shared" si="18"/>
        <v>14</v>
      </c>
      <c r="F22" s="99">
        <f t="shared" si="19"/>
        <v>134</v>
      </c>
      <c r="G22" s="35">
        <v>131</v>
      </c>
      <c r="H22" s="124">
        <v>3</v>
      </c>
      <c r="I22" s="52">
        <f t="shared" si="20"/>
        <v>34</v>
      </c>
      <c r="J22" s="35">
        <v>23</v>
      </c>
      <c r="K22" s="35">
        <v>11</v>
      </c>
      <c r="L22" s="99" t="str">
        <f aca="true" t="shared" si="24" ref="L22:L27">IF(SUM(M22:N22)=0,"-",SUM(M22:N22))</f>
        <v>-</v>
      </c>
      <c r="M22" s="35" t="s">
        <v>8</v>
      </c>
      <c r="N22" s="124" t="s">
        <v>121</v>
      </c>
      <c r="O22" s="52" t="str">
        <f t="shared" si="21"/>
        <v>-</v>
      </c>
      <c r="P22" s="35" t="s">
        <v>121</v>
      </c>
      <c r="Q22" s="35" t="s">
        <v>121</v>
      </c>
      <c r="R22" s="99" t="str">
        <f t="shared" si="22"/>
        <v>-</v>
      </c>
      <c r="S22" s="35" t="s">
        <v>121</v>
      </c>
      <c r="T22" s="124" t="s">
        <v>121</v>
      </c>
      <c r="U22" s="52">
        <f t="shared" si="23"/>
        <v>7</v>
      </c>
      <c r="V22" s="35">
        <v>7</v>
      </c>
      <c r="W22" s="35" t="s">
        <v>8</v>
      </c>
      <c r="X22" s="8"/>
    </row>
    <row r="23" spans="1:24" s="3" customFormat="1" ht="24" customHeight="1">
      <c r="A23" s="278"/>
      <c r="B23" s="220" t="s">
        <v>246</v>
      </c>
      <c r="C23" s="38">
        <f t="shared" si="16"/>
        <v>299</v>
      </c>
      <c r="D23" s="35">
        <f t="shared" si="17"/>
        <v>128</v>
      </c>
      <c r="E23" s="35">
        <f t="shared" si="18"/>
        <v>171</v>
      </c>
      <c r="F23" s="99">
        <f t="shared" si="19"/>
        <v>198</v>
      </c>
      <c r="G23" s="35">
        <v>123</v>
      </c>
      <c r="H23" s="124">
        <v>75</v>
      </c>
      <c r="I23" s="52">
        <f t="shared" si="20"/>
        <v>101</v>
      </c>
      <c r="J23" s="35">
        <v>5</v>
      </c>
      <c r="K23" s="35">
        <v>96</v>
      </c>
      <c r="L23" s="99" t="str">
        <f t="shared" si="24"/>
        <v>-</v>
      </c>
      <c r="M23" s="35" t="s">
        <v>121</v>
      </c>
      <c r="N23" s="124" t="s">
        <v>121</v>
      </c>
      <c r="O23" s="52" t="str">
        <f t="shared" si="21"/>
        <v>-</v>
      </c>
      <c r="P23" s="35" t="s">
        <v>121</v>
      </c>
      <c r="Q23" s="35" t="s">
        <v>121</v>
      </c>
      <c r="R23" s="99" t="str">
        <f t="shared" si="22"/>
        <v>-</v>
      </c>
      <c r="S23" s="35" t="s">
        <v>121</v>
      </c>
      <c r="T23" s="124" t="s">
        <v>121</v>
      </c>
      <c r="U23" s="52" t="str">
        <f t="shared" si="23"/>
        <v>-</v>
      </c>
      <c r="V23" s="35" t="s">
        <v>121</v>
      </c>
      <c r="W23" s="35" t="s">
        <v>121</v>
      </c>
      <c r="X23" s="8"/>
    </row>
    <row r="24" spans="1:24" s="3" customFormat="1" ht="24" customHeight="1">
      <c r="A24" s="278"/>
      <c r="B24" s="220" t="s">
        <v>247</v>
      </c>
      <c r="C24" s="38">
        <f t="shared" si="16"/>
        <v>4</v>
      </c>
      <c r="D24" s="35">
        <f t="shared" si="17"/>
        <v>3</v>
      </c>
      <c r="E24" s="35">
        <f t="shared" si="18"/>
        <v>1</v>
      </c>
      <c r="F24" s="99">
        <f t="shared" si="19"/>
        <v>3</v>
      </c>
      <c r="G24" s="35">
        <v>3</v>
      </c>
      <c r="H24" s="124" t="s">
        <v>8</v>
      </c>
      <c r="I24" s="52">
        <f t="shared" si="20"/>
        <v>1</v>
      </c>
      <c r="J24" s="35" t="s">
        <v>8</v>
      </c>
      <c r="K24" s="35">
        <v>1</v>
      </c>
      <c r="L24" s="99" t="str">
        <f t="shared" si="24"/>
        <v>-</v>
      </c>
      <c r="M24" s="35" t="s">
        <v>121</v>
      </c>
      <c r="N24" s="124" t="s">
        <v>121</v>
      </c>
      <c r="O24" s="52" t="str">
        <f t="shared" si="21"/>
        <v>-</v>
      </c>
      <c r="P24" s="35" t="s">
        <v>8</v>
      </c>
      <c r="Q24" s="35" t="s">
        <v>121</v>
      </c>
      <c r="R24" s="99" t="str">
        <f t="shared" si="22"/>
        <v>-</v>
      </c>
      <c r="S24" s="35" t="s">
        <v>121</v>
      </c>
      <c r="T24" s="124" t="s">
        <v>121</v>
      </c>
      <c r="U24" s="52" t="str">
        <f t="shared" si="23"/>
        <v>-</v>
      </c>
      <c r="V24" s="35" t="s">
        <v>121</v>
      </c>
      <c r="W24" s="35" t="s">
        <v>121</v>
      </c>
      <c r="X24" s="8"/>
    </row>
    <row r="25" spans="1:24" s="3" customFormat="1" ht="24" customHeight="1">
      <c r="A25" s="278"/>
      <c r="B25" s="220" t="s">
        <v>248</v>
      </c>
      <c r="C25" s="38">
        <f t="shared" si="16"/>
        <v>43</v>
      </c>
      <c r="D25" s="35">
        <f t="shared" si="17"/>
        <v>7</v>
      </c>
      <c r="E25" s="35">
        <f t="shared" si="18"/>
        <v>36</v>
      </c>
      <c r="F25" s="99">
        <f t="shared" si="19"/>
        <v>8</v>
      </c>
      <c r="G25" s="35">
        <v>3</v>
      </c>
      <c r="H25" s="124">
        <v>5</v>
      </c>
      <c r="I25" s="52">
        <f t="shared" si="20"/>
        <v>35</v>
      </c>
      <c r="J25" s="35">
        <v>4</v>
      </c>
      <c r="K25" s="35">
        <v>31</v>
      </c>
      <c r="L25" s="99" t="str">
        <f t="shared" si="24"/>
        <v>-</v>
      </c>
      <c r="M25" s="35" t="s">
        <v>121</v>
      </c>
      <c r="N25" s="124" t="s">
        <v>121</v>
      </c>
      <c r="O25" s="52" t="str">
        <f t="shared" si="21"/>
        <v>-</v>
      </c>
      <c r="P25" s="35" t="s">
        <v>121</v>
      </c>
      <c r="Q25" s="35" t="s">
        <v>121</v>
      </c>
      <c r="R25" s="99" t="str">
        <f t="shared" si="22"/>
        <v>-</v>
      </c>
      <c r="S25" s="35" t="s">
        <v>121</v>
      </c>
      <c r="T25" s="124" t="s">
        <v>121</v>
      </c>
      <c r="U25" s="52" t="str">
        <f t="shared" si="23"/>
        <v>-</v>
      </c>
      <c r="V25" s="35" t="s">
        <v>121</v>
      </c>
      <c r="W25" s="35" t="s">
        <v>121</v>
      </c>
      <c r="X25" s="8"/>
    </row>
    <row r="26" spans="1:24" s="3" customFormat="1" ht="24" customHeight="1">
      <c r="A26" s="278"/>
      <c r="B26" s="220" t="s">
        <v>249</v>
      </c>
      <c r="C26" s="38">
        <f t="shared" si="16"/>
        <v>23</v>
      </c>
      <c r="D26" s="35">
        <f t="shared" si="17"/>
        <v>3</v>
      </c>
      <c r="E26" s="35">
        <f t="shared" si="18"/>
        <v>20</v>
      </c>
      <c r="F26" s="99">
        <f t="shared" si="19"/>
        <v>1</v>
      </c>
      <c r="G26" s="35" t="s">
        <v>8</v>
      </c>
      <c r="H26" s="124">
        <v>1</v>
      </c>
      <c r="I26" s="52" t="str">
        <f t="shared" si="20"/>
        <v>-</v>
      </c>
      <c r="J26" s="35" t="s">
        <v>121</v>
      </c>
      <c r="K26" s="35" t="s">
        <v>8</v>
      </c>
      <c r="L26" s="99" t="str">
        <f t="shared" si="24"/>
        <v>-</v>
      </c>
      <c r="M26" s="35" t="s">
        <v>121</v>
      </c>
      <c r="N26" s="124" t="s">
        <v>121</v>
      </c>
      <c r="O26" s="52">
        <f t="shared" si="21"/>
        <v>22</v>
      </c>
      <c r="P26" s="35">
        <v>3</v>
      </c>
      <c r="Q26" s="35">
        <v>19</v>
      </c>
      <c r="R26" s="99" t="str">
        <f t="shared" si="22"/>
        <v>-</v>
      </c>
      <c r="S26" s="35" t="s">
        <v>121</v>
      </c>
      <c r="T26" s="124" t="s">
        <v>121</v>
      </c>
      <c r="U26" s="52" t="str">
        <f t="shared" si="23"/>
        <v>-</v>
      </c>
      <c r="V26" s="35" t="s">
        <v>121</v>
      </c>
      <c r="W26" s="35" t="s">
        <v>121</v>
      </c>
      <c r="X26" s="8"/>
    </row>
    <row r="27" spans="1:24" s="3" customFormat="1" ht="24" customHeight="1">
      <c r="A27" s="278"/>
      <c r="B27" s="220" t="s">
        <v>250</v>
      </c>
      <c r="C27" s="38">
        <f t="shared" si="16"/>
        <v>232</v>
      </c>
      <c r="D27" s="35">
        <f t="shared" si="17"/>
        <v>77</v>
      </c>
      <c r="E27" s="35">
        <f t="shared" si="18"/>
        <v>155</v>
      </c>
      <c r="F27" s="99">
        <f t="shared" si="19"/>
        <v>191</v>
      </c>
      <c r="G27" s="35">
        <v>76</v>
      </c>
      <c r="H27" s="124">
        <v>115</v>
      </c>
      <c r="I27" s="52">
        <f t="shared" si="20"/>
        <v>41</v>
      </c>
      <c r="J27" s="35">
        <v>1</v>
      </c>
      <c r="K27" s="35">
        <v>40</v>
      </c>
      <c r="L27" s="99" t="str">
        <f t="shared" si="24"/>
        <v>-</v>
      </c>
      <c r="M27" s="35" t="s">
        <v>121</v>
      </c>
      <c r="N27" s="124" t="s">
        <v>121</v>
      </c>
      <c r="O27" s="52" t="str">
        <f t="shared" si="21"/>
        <v>-</v>
      </c>
      <c r="P27" s="35" t="s">
        <v>121</v>
      </c>
      <c r="Q27" s="35" t="s">
        <v>121</v>
      </c>
      <c r="R27" s="99" t="str">
        <f t="shared" si="22"/>
        <v>-</v>
      </c>
      <c r="S27" s="35" t="s">
        <v>121</v>
      </c>
      <c r="T27" s="124" t="s">
        <v>121</v>
      </c>
      <c r="U27" s="52" t="str">
        <f t="shared" si="23"/>
        <v>-</v>
      </c>
      <c r="V27" s="35" t="s">
        <v>121</v>
      </c>
      <c r="W27" s="35" t="s">
        <v>121</v>
      </c>
      <c r="X27" s="8"/>
    </row>
    <row r="28" spans="1:24" s="3" customFormat="1" ht="24" customHeight="1">
      <c r="A28" s="279"/>
      <c r="B28" s="222" t="s">
        <v>251</v>
      </c>
      <c r="C28" s="59">
        <f>IF(SUM(D28:E28)=0,"-",SUM(D28:E28))</f>
        <v>54</v>
      </c>
      <c r="D28" s="60">
        <f t="shared" si="17"/>
        <v>27</v>
      </c>
      <c r="E28" s="60">
        <f t="shared" si="18"/>
        <v>27</v>
      </c>
      <c r="F28" s="80">
        <f t="shared" si="19"/>
        <v>33</v>
      </c>
      <c r="G28" s="60">
        <v>21</v>
      </c>
      <c r="H28" s="126">
        <v>12</v>
      </c>
      <c r="I28" s="112">
        <f t="shared" si="20"/>
        <v>21</v>
      </c>
      <c r="J28" s="60">
        <v>6</v>
      </c>
      <c r="K28" s="60">
        <v>15</v>
      </c>
      <c r="L28" s="80" t="s">
        <v>8</v>
      </c>
      <c r="M28" s="60" t="s">
        <v>8</v>
      </c>
      <c r="N28" s="126" t="s">
        <v>8</v>
      </c>
      <c r="O28" s="112" t="str">
        <f t="shared" si="21"/>
        <v>-</v>
      </c>
      <c r="P28" s="60" t="s">
        <v>121</v>
      </c>
      <c r="Q28" s="60" t="s">
        <v>121</v>
      </c>
      <c r="R28" s="80" t="str">
        <f t="shared" si="22"/>
        <v>-</v>
      </c>
      <c r="S28" s="60" t="s">
        <v>121</v>
      </c>
      <c r="T28" s="126" t="s">
        <v>121</v>
      </c>
      <c r="U28" s="112" t="str">
        <f t="shared" si="23"/>
        <v>-</v>
      </c>
      <c r="V28" s="60" t="s">
        <v>121</v>
      </c>
      <c r="W28" s="60" t="s">
        <v>121</v>
      </c>
      <c r="X28" s="8"/>
    </row>
    <row r="29" spans="1:24" s="3" customFormat="1" ht="29.25" customHeight="1">
      <c r="A29" s="280" t="s">
        <v>134</v>
      </c>
      <c r="B29" s="223" t="s">
        <v>6</v>
      </c>
      <c r="C29" s="57">
        <f>IF(SUM(C30:C38)=0,"-",SUM(C30:C38))</f>
        <v>23</v>
      </c>
      <c r="D29" s="34">
        <f aca="true" t="shared" si="25" ref="D29:W29">IF(SUM(D30:D38)=0,"-",SUM(D30:D38))</f>
        <v>15</v>
      </c>
      <c r="E29" s="34">
        <f t="shared" si="25"/>
        <v>8</v>
      </c>
      <c r="F29" s="102">
        <f t="shared" si="25"/>
        <v>8</v>
      </c>
      <c r="G29" s="34">
        <f t="shared" si="25"/>
        <v>6</v>
      </c>
      <c r="H29" s="127">
        <f t="shared" si="25"/>
        <v>2</v>
      </c>
      <c r="I29" s="110">
        <f t="shared" si="25"/>
        <v>14</v>
      </c>
      <c r="J29" s="34">
        <f t="shared" si="25"/>
        <v>8</v>
      </c>
      <c r="K29" s="34">
        <f t="shared" si="25"/>
        <v>6</v>
      </c>
      <c r="L29" s="102">
        <f t="shared" si="25"/>
        <v>1</v>
      </c>
      <c r="M29" s="34">
        <f t="shared" si="25"/>
        <v>1</v>
      </c>
      <c r="N29" s="127" t="str">
        <f t="shared" si="25"/>
        <v>-</v>
      </c>
      <c r="O29" s="110" t="str">
        <f t="shared" si="25"/>
        <v>-</v>
      </c>
      <c r="P29" s="34" t="str">
        <f t="shared" si="25"/>
        <v>-</v>
      </c>
      <c r="Q29" s="34" t="str">
        <f t="shared" si="25"/>
        <v>-</v>
      </c>
      <c r="R29" s="102" t="str">
        <f t="shared" si="25"/>
        <v>-</v>
      </c>
      <c r="S29" s="34" t="str">
        <f t="shared" si="25"/>
        <v>-</v>
      </c>
      <c r="T29" s="127" t="str">
        <f t="shared" si="25"/>
        <v>-</v>
      </c>
      <c r="U29" s="110" t="str">
        <f t="shared" si="25"/>
        <v>-</v>
      </c>
      <c r="V29" s="34" t="str">
        <f t="shared" si="25"/>
        <v>-</v>
      </c>
      <c r="W29" s="34" t="str">
        <f t="shared" si="25"/>
        <v>-</v>
      </c>
      <c r="X29" s="8"/>
    </row>
    <row r="30" spans="1:24" s="3" customFormat="1" ht="24" customHeight="1">
      <c r="A30" s="278"/>
      <c r="B30" s="220" t="s">
        <v>243</v>
      </c>
      <c r="C30" s="38">
        <f>IF(SUM(D30:E30)=0,"-",SUM(D30:E30))</f>
        <v>7</v>
      </c>
      <c r="D30" s="36">
        <f aca="true" t="shared" si="26" ref="D30:E38">IF(SUM(G30,J30,M30,P30,S30,V30)=0,"-",SUM(G30,J30,M30,P30,S30,V30))</f>
        <v>4</v>
      </c>
      <c r="E30" s="52">
        <f t="shared" si="26"/>
        <v>3</v>
      </c>
      <c r="F30" s="99">
        <f>IF(SUM(G30:H30)=0,"-",SUM(G30:H30))</f>
        <v>4</v>
      </c>
      <c r="G30" s="35">
        <v>2</v>
      </c>
      <c r="H30" s="124">
        <v>2</v>
      </c>
      <c r="I30" s="52">
        <f>IF(SUM(J30:K30)=0,"-",SUM(J30:K30))</f>
        <v>2</v>
      </c>
      <c r="J30" s="35">
        <v>1</v>
      </c>
      <c r="K30" s="35">
        <v>1</v>
      </c>
      <c r="L30" s="99">
        <f>IF(SUM(M30:N30)=0,"-",SUM(M30:N30))</f>
        <v>1</v>
      </c>
      <c r="M30" s="35">
        <v>1</v>
      </c>
      <c r="N30" s="124" t="s">
        <v>8</v>
      </c>
      <c r="O30" s="52" t="str">
        <f>IF(SUM(P30:Q30)=0,"-",SUM(P30:Q30))</f>
        <v>-</v>
      </c>
      <c r="P30" s="35" t="s">
        <v>121</v>
      </c>
      <c r="Q30" s="35" t="s">
        <v>8</v>
      </c>
      <c r="R30" s="99" t="str">
        <f>IF(SUM(S30:T30)=0,"-",SUM(S30:T30))</f>
        <v>-</v>
      </c>
      <c r="S30" s="35" t="s">
        <v>121</v>
      </c>
      <c r="T30" s="124" t="s">
        <v>121</v>
      </c>
      <c r="U30" s="52" t="str">
        <f>IF(SUM(V30:W30)=0,"-",SUM(V30:W30))</f>
        <v>-</v>
      </c>
      <c r="V30" s="35" t="s">
        <v>121</v>
      </c>
      <c r="W30" s="35" t="s">
        <v>121</v>
      </c>
      <c r="X30" s="8"/>
    </row>
    <row r="31" spans="1:24" s="3" customFormat="1" ht="24" customHeight="1">
      <c r="A31" s="278"/>
      <c r="B31" s="220" t="s">
        <v>244</v>
      </c>
      <c r="C31" s="38" t="str">
        <f aca="true" t="shared" si="27" ref="C31:C38">IF(SUM(D31:E31)=0,"-",SUM(D31:E31))</f>
        <v>-</v>
      </c>
      <c r="D31" s="31" t="str">
        <f t="shared" si="26"/>
        <v>-</v>
      </c>
      <c r="E31" s="52" t="str">
        <f t="shared" si="26"/>
        <v>-</v>
      </c>
      <c r="F31" s="99" t="str">
        <f aca="true" t="shared" si="28" ref="F31:F38">IF(SUM(G31:H31)=0,"-",SUM(G31:H31))</f>
        <v>-</v>
      </c>
      <c r="G31" s="35" t="s">
        <v>122</v>
      </c>
      <c r="H31" s="124" t="s">
        <v>122</v>
      </c>
      <c r="I31" s="52" t="str">
        <f aca="true" t="shared" si="29" ref="I31:I38">IF(SUM(J31:K31)=0,"-",SUM(J31:K31))</f>
        <v>-</v>
      </c>
      <c r="J31" s="35" t="s">
        <v>122</v>
      </c>
      <c r="K31" s="35" t="s">
        <v>122</v>
      </c>
      <c r="L31" s="99" t="str">
        <f aca="true" t="shared" si="30" ref="L31:L38">IF(SUM(M31:N31)=0,"-",SUM(M31:N31))</f>
        <v>-</v>
      </c>
      <c r="M31" s="35" t="s">
        <v>122</v>
      </c>
      <c r="N31" s="124" t="s">
        <v>122</v>
      </c>
      <c r="O31" s="52" t="str">
        <f aca="true" t="shared" si="31" ref="O31:O38">IF(SUM(P31:Q31)=0,"-",SUM(P31:Q31))</f>
        <v>-</v>
      </c>
      <c r="P31" s="35" t="s">
        <v>122</v>
      </c>
      <c r="Q31" s="35" t="s">
        <v>122</v>
      </c>
      <c r="R31" s="99" t="str">
        <f aca="true" t="shared" si="32" ref="R31:R38">IF(SUM(S31:T31)=0,"-",SUM(S31:T31))</f>
        <v>-</v>
      </c>
      <c r="S31" s="35" t="s">
        <v>122</v>
      </c>
      <c r="T31" s="124" t="s">
        <v>122</v>
      </c>
      <c r="U31" s="52" t="str">
        <f aca="true" t="shared" si="33" ref="U31:U38">IF(SUM(V31:W31)=0,"-",SUM(V31:W31))</f>
        <v>-</v>
      </c>
      <c r="V31" s="35" t="s">
        <v>122</v>
      </c>
      <c r="W31" s="35" t="s">
        <v>122</v>
      </c>
      <c r="X31" s="8"/>
    </row>
    <row r="32" spans="1:24" s="3" customFormat="1" ht="24" customHeight="1">
      <c r="A32" s="278"/>
      <c r="B32" s="220" t="s">
        <v>245</v>
      </c>
      <c r="C32" s="38" t="str">
        <f t="shared" si="27"/>
        <v>-</v>
      </c>
      <c r="D32" s="31" t="str">
        <f t="shared" si="26"/>
        <v>-</v>
      </c>
      <c r="E32" s="52" t="str">
        <f t="shared" si="26"/>
        <v>-</v>
      </c>
      <c r="F32" s="99" t="str">
        <f t="shared" si="28"/>
        <v>-</v>
      </c>
      <c r="G32" s="35" t="s">
        <v>122</v>
      </c>
      <c r="H32" s="124" t="s">
        <v>122</v>
      </c>
      <c r="I32" s="52" t="str">
        <f t="shared" si="29"/>
        <v>-</v>
      </c>
      <c r="J32" s="35" t="s">
        <v>122</v>
      </c>
      <c r="K32" s="35" t="s">
        <v>122</v>
      </c>
      <c r="L32" s="99" t="str">
        <f t="shared" si="30"/>
        <v>-</v>
      </c>
      <c r="M32" s="35" t="s">
        <v>122</v>
      </c>
      <c r="N32" s="124" t="s">
        <v>122</v>
      </c>
      <c r="O32" s="52" t="str">
        <f t="shared" si="31"/>
        <v>-</v>
      </c>
      <c r="P32" s="35" t="s">
        <v>122</v>
      </c>
      <c r="Q32" s="35" t="s">
        <v>122</v>
      </c>
      <c r="R32" s="99" t="str">
        <f t="shared" si="32"/>
        <v>-</v>
      </c>
      <c r="S32" s="35" t="s">
        <v>122</v>
      </c>
      <c r="T32" s="124" t="s">
        <v>122</v>
      </c>
      <c r="U32" s="52" t="str">
        <f t="shared" si="33"/>
        <v>-</v>
      </c>
      <c r="V32" s="35" t="s">
        <v>122</v>
      </c>
      <c r="W32" s="35" t="s">
        <v>122</v>
      </c>
      <c r="X32" s="8"/>
    </row>
    <row r="33" spans="1:24" s="3" customFormat="1" ht="24" customHeight="1">
      <c r="A33" s="278"/>
      <c r="B33" s="220" t="s">
        <v>246</v>
      </c>
      <c r="C33" s="38" t="str">
        <f t="shared" si="27"/>
        <v>-</v>
      </c>
      <c r="D33" s="31" t="str">
        <f t="shared" si="26"/>
        <v>-</v>
      </c>
      <c r="E33" s="52" t="str">
        <f t="shared" si="26"/>
        <v>-</v>
      </c>
      <c r="F33" s="99" t="str">
        <f t="shared" si="28"/>
        <v>-</v>
      </c>
      <c r="G33" s="35" t="s">
        <v>122</v>
      </c>
      <c r="H33" s="124" t="s">
        <v>122</v>
      </c>
      <c r="I33" s="52" t="str">
        <f t="shared" si="29"/>
        <v>-</v>
      </c>
      <c r="J33" s="35" t="s">
        <v>122</v>
      </c>
      <c r="K33" s="35" t="s">
        <v>122</v>
      </c>
      <c r="L33" s="99" t="str">
        <f t="shared" si="30"/>
        <v>-</v>
      </c>
      <c r="M33" s="35" t="s">
        <v>122</v>
      </c>
      <c r="N33" s="124" t="s">
        <v>122</v>
      </c>
      <c r="O33" s="52" t="str">
        <f t="shared" si="31"/>
        <v>-</v>
      </c>
      <c r="P33" s="35" t="s">
        <v>122</v>
      </c>
      <c r="Q33" s="35" t="s">
        <v>122</v>
      </c>
      <c r="R33" s="99" t="str">
        <f t="shared" si="32"/>
        <v>-</v>
      </c>
      <c r="S33" s="35" t="s">
        <v>122</v>
      </c>
      <c r="T33" s="124" t="s">
        <v>122</v>
      </c>
      <c r="U33" s="52" t="str">
        <f t="shared" si="33"/>
        <v>-</v>
      </c>
      <c r="V33" s="35" t="s">
        <v>122</v>
      </c>
      <c r="W33" s="35" t="s">
        <v>122</v>
      </c>
      <c r="X33" s="8"/>
    </row>
    <row r="34" spans="1:24" s="3" customFormat="1" ht="24" customHeight="1">
      <c r="A34" s="278"/>
      <c r="B34" s="220" t="s">
        <v>247</v>
      </c>
      <c r="C34" s="38" t="str">
        <f t="shared" si="27"/>
        <v>-</v>
      </c>
      <c r="D34" s="31" t="str">
        <f t="shared" si="26"/>
        <v>-</v>
      </c>
      <c r="E34" s="52" t="str">
        <f t="shared" si="26"/>
        <v>-</v>
      </c>
      <c r="F34" s="99" t="str">
        <f t="shared" si="28"/>
        <v>-</v>
      </c>
      <c r="G34" s="35" t="s">
        <v>122</v>
      </c>
      <c r="H34" s="124" t="s">
        <v>122</v>
      </c>
      <c r="I34" s="52" t="str">
        <f t="shared" si="29"/>
        <v>-</v>
      </c>
      <c r="J34" s="35" t="s">
        <v>122</v>
      </c>
      <c r="K34" s="35" t="s">
        <v>122</v>
      </c>
      <c r="L34" s="99" t="str">
        <f t="shared" si="30"/>
        <v>-</v>
      </c>
      <c r="M34" s="35" t="s">
        <v>122</v>
      </c>
      <c r="N34" s="124" t="s">
        <v>122</v>
      </c>
      <c r="O34" s="52" t="str">
        <f t="shared" si="31"/>
        <v>-</v>
      </c>
      <c r="P34" s="35" t="s">
        <v>122</v>
      </c>
      <c r="Q34" s="35" t="s">
        <v>122</v>
      </c>
      <c r="R34" s="99" t="str">
        <f t="shared" si="32"/>
        <v>-</v>
      </c>
      <c r="S34" s="35" t="s">
        <v>122</v>
      </c>
      <c r="T34" s="124" t="s">
        <v>122</v>
      </c>
      <c r="U34" s="52" t="str">
        <f t="shared" si="33"/>
        <v>-</v>
      </c>
      <c r="V34" s="35" t="s">
        <v>122</v>
      </c>
      <c r="W34" s="35" t="s">
        <v>122</v>
      </c>
      <c r="X34" s="8"/>
    </row>
    <row r="35" spans="1:24" s="3" customFormat="1" ht="24" customHeight="1">
      <c r="A35" s="278"/>
      <c r="B35" s="220" t="s">
        <v>248</v>
      </c>
      <c r="C35" s="38" t="str">
        <f t="shared" si="27"/>
        <v>-</v>
      </c>
      <c r="D35" s="31" t="str">
        <f t="shared" si="26"/>
        <v>-</v>
      </c>
      <c r="E35" s="52" t="str">
        <f t="shared" si="26"/>
        <v>-</v>
      </c>
      <c r="F35" s="99" t="str">
        <f t="shared" si="28"/>
        <v>-</v>
      </c>
      <c r="G35" s="35" t="s">
        <v>122</v>
      </c>
      <c r="H35" s="124" t="s">
        <v>122</v>
      </c>
      <c r="I35" s="52" t="str">
        <f t="shared" si="29"/>
        <v>-</v>
      </c>
      <c r="J35" s="35" t="s">
        <v>122</v>
      </c>
      <c r="K35" s="35" t="s">
        <v>122</v>
      </c>
      <c r="L35" s="99" t="str">
        <f t="shared" si="30"/>
        <v>-</v>
      </c>
      <c r="M35" s="35" t="s">
        <v>122</v>
      </c>
      <c r="N35" s="124" t="s">
        <v>122</v>
      </c>
      <c r="O35" s="52" t="str">
        <f t="shared" si="31"/>
        <v>-</v>
      </c>
      <c r="P35" s="35" t="s">
        <v>122</v>
      </c>
      <c r="Q35" s="35" t="s">
        <v>122</v>
      </c>
      <c r="R35" s="99" t="str">
        <f t="shared" si="32"/>
        <v>-</v>
      </c>
      <c r="S35" s="35" t="s">
        <v>122</v>
      </c>
      <c r="T35" s="124" t="s">
        <v>122</v>
      </c>
      <c r="U35" s="52" t="str">
        <f t="shared" si="33"/>
        <v>-</v>
      </c>
      <c r="V35" s="35" t="s">
        <v>122</v>
      </c>
      <c r="W35" s="35" t="s">
        <v>122</v>
      </c>
      <c r="X35" s="8"/>
    </row>
    <row r="36" spans="1:24" s="3" customFormat="1" ht="24" customHeight="1">
      <c r="A36" s="278"/>
      <c r="B36" s="220" t="s">
        <v>249</v>
      </c>
      <c r="C36" s="38" t="str">
        <f t="shared" si="27"/>
        <v>-</v>
      </c>
      <c r="D36" s="31" t="str">
        <f t="shared" si="26"/>
        <v>-</v>
      </c>
      <c r="E36" s="52" t="str">
        <f t="shared" si="26"/>
        <v>-</v>
      </c>
      <c r="F36" s="99" t="str">
        <f t="shared" si="28"/>
        <v>-</v>
      </c>
      <c r="G36" s="35" t="s">
        <v>122</v>
      </c>
      <c r="H36" s="124" t="s">
        <v>122</v>
      </c>
      <c r="I36" s="52" t="str">
        <f t="shared" si="29"/>
        <v>-</v>
      </c>
      <c r="J36" s="35" t="s">
        <v>122</v>
      </c>
      <c r="K36" s="35" t="s">
        <v>122</v>
      </c>
      <c r="L36" s="99" t="str">
        <f t="shared" si="30"/>
        <v>-</v>
      </c>
      <c r="M36" s="35" t="s">
        <v>122</v>
      </c>
      <c r="N36" s="124" t="s">
        <v>122</v>
      </c>
      <c r="O36" s="52" t="str">
        <f t="shared" si="31"/>
        <v>-</v>
      </c>
      <c r="P36" s="35" t="s">
        <v>122</v>
      </c>
      <c r="Q36" s="35" t="s">
        <v>122</v>
      </c>
      <c r="R36" s="99" t="str">
        <f t="shared" si="32"/>
        <v>-</v>
      </c>
      <c r="S36" s="35" t="s">
        <v>122</v>
      </c>
      <c r="T36" s="124" t="s">
        <v>122</v>
      </c>
      <c r="U36" s="52" t="str">
        <f t="shared" si="33"/>
        <v>-</v>
      </c>
      <c r="V36" s="35" t="s">
        <v>122</v>
      </c>
      <c r="W36" s="35" t="s">
        <v>122</v>
      </c>
      <c r="X36" s="8"/>
    </row>
    <row r="37" spans="1:24" s="3" customFormat="1" ht="24" customHeight="1">
      <c r="A37" s="278"/>
      <c r="B37" s="220" t="s">
        <v>250</v>
      </c>
      <c r="C37" s="38" t="str">
        <f t="shared" si="27"/>
        <v>-</v>
      </c>
      <c r="D37" s="31" t="str">
        <f t="shared" si="26"/>
        <v>-</v>
      </c>
      <c r="E37" s="52" t="str">
        <f t="shared" si="26"/>
        <v>-</v>
      </c>
      <c r="F37" s="99" t="str">
        <f t="shared" si="28"/>
        <v>-</v>
      </c>
      <c r="G37" s="35" t="s">
        <v>122</v>
      </c>
      <c r="H37" s="124" t="s">
        <v>122</v>
      </c>
      <c r="I37" s="52" t="str">
        <f t="shared" si="29"/>
        <v>-</v>
      </c>
      <c r="J37" s="35" t="s">
        <v>122</v>
      </c>
      <c r="K37" s="35" t="s">
        <v>122</v>
      </c>
      <c r="L37" s="99" t="str">
        <f t="shared" si="30"/>
        <v>-</v>
      </c>
      <c r="M37" s="35" t="s">
        <v>122</v>
      </c>
      <c r="N37" s="124" t="s">
        <v>122</v>
      </c>
      <c r="O37" s="52" t="str">
        <f t="shared" si="31"/>
        <v>-</v>
      </c>
      <c r="P37" s="35" t="s">
        <v>122</v>
      </c>
      <c r="Q37" s="35" t="s">
        <v>122</v>
      </c>
      <c r="R37" s="99" t="str">
        <f t="shared" si="32"/>
        <v>-</v>
      </c>
      <c r="S37" s="35" t="s">
        <v>122</v>
      </c>
      <c r="T37" s="124" t="s">
        <v>122</v>
      </c>
      <c r="U37" s="52" t="str">
        <f t="shared" si="33"/>
        <v>-</v>
      </c>
      <c r="V37" s="35" t="s">
        <v>122</v>
      </c>
      <c r="W37" s="35" t="s">
        <v>122</v>
      </c>
      <c r="X37" s="8"/>
    </row>
    <row r="38" spans="1:24" s="3" customFormat="1" ht="24" customHeight="1" thickBot="1">
      <c r="A38" s="281"/>
      <c r="B38" s="224" t="s">
        <v>251</v>
      </c>
      <c r="C38" s="54">
        <f t="shared" si="27"/>
        <v>16</v>
      </c>
      <c r="D38" s="41">
        <f>IF(SUM(G38,J38,M38,P38,S38,V38)=0,"-",SUM(G38,J38,M38,P38,S38,V38))</f>
        <v>11</v>
      </c>
      <c r="E38" s="55">
        <f t="shared" si="26"/>
        <v>5</v>
      </c>
      <c r="F38" s="117">
        <f t="shared" si="28"/>
        <v>4</v>
      </c>
      <c r="G38" s="40">
        <v>4</v>
      </c>
      <c r="H38" s="128" t="s">
        <v>8</v>
      </c>
      <c r="I38" s="55">
        <f t="shared" si="29"/>
        <v>12</v>
      </c>
      <c r="J38" s="40">
        <v>7</v>
      </c>
      <c r="K38" s="40">
        <v>5</v>
      </c>
      <c r="L38" s="117" t="str">
        <f t="shared" si="30"/>
        <v>-</v>
      </c>
      <c r="M38" s="40" t="s">
        <v>122</v>
      </c>
      <c r="N38" s="128" t="s">
        <v>8</v>
      </c>
      <c r="O38" s="55" t="str">
        <f t="shared" si="31"/>
        <v>-</v>
      </c>
      <c r="P38" s="40" t="s">
        <v>122</v>
      </c>
      <c r="Q38" s="40" t="s">
        <v>122</v>
      </c>
      <c r="R38" s="117" t="str">
        <f t="shared" si="32"/>
        <v>-</v>
      </c>
      <c r="S38" s="40" t="s">
        <v>122</v>
      </c>
      <c r="T38" s="128" t="s">
        <v>122</v>
      </c>
      <c r="U38" s="55" t="str">
        <f t="shared" si="33"/>
        <v>-</v>
      </c>
      <c r="V38" s="40" t="s">
        <v>122</v>
      </c>
      <c r="W38" s="40" t="s">
        <v>122</v>
      </c>
      <c r="X38" s="8"/>
    </row>
  </sheetData>
  <mergeCells count="11">
    <mergeCell ref="A19:A28"/>
    <mergeCell ref="A29:A38"/>
    <mergeCell ref="C4:E7"/>
    <mergeCell ref="L4:N7"/>
    <mergeCell ref="F5:H5"/>
    <mergeCell ref="A6:B6"/>
    <mergeCell ref="R4:T7"/>
    <mergeCell ref="U4:W7"/>
    <mergeCell ref="O4:Q7"/>
    <mergeCell ref="I5:K5"/>
    <mergeCell ref="I6:K6"/>
  </mergeCells>
  <printOptions/>
  <pageMargins left="0.5118110236220472" right="0.4330708661417323" top="0.7874015748031497" bottom="0.4330708661417323" header="0.5118110236220472" footer="0.4330708661417323"/>
  <pageSetup horizontalDpi="600" verticalDpi="600" orientation="portrait" paperSize="9" scale="85" r:id="rId1"/>
  <headerFooter alignWithMargins="0">
    <oddHeader>&amp;R卒業後・高校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37"/>
  <sheetViews>
    <sheetView showGridLines="0" workbookViewId="0" topLeftCell="A1">
      <selection activeCell="B1" sqref="B1"/>
    </sheetView>
  </sheetViews>
  <sheetFormatPr defaultColWidth="8.625" defaultRowHeight="24.75" customHeight="1"/>
  <cols>
    <col min="1" max="1" width="5.75390625" style="1" customWidth="1"/>
    <col min="2" max="2" width="9.625" style="1" customWidth="1"/>
    <col min="3" max="14" width="7.75390625" style="1" customWidth="1"/>
    <col min="15" max="15" width="1.00390625" style="1" customWidth="1"/>
    <col min="16" max="16384" width="8.625" style="1" customWidth="1"/>
  </cols>
  <sheetData>
    <row r="1" ht="22.5" customHeight="1"/>
    <row r="2" ht="22.5" customHeight="1"/>
    <row r="3" spans="1:14" s="3" customFormat="1" ht="24.75" customHeight="1" thickBot="1">
      <c r="A3" s="85" t="s">
        <v>252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27" customHeight="1">
      <c r="A4" s="296" t="s">
        <v>194</v>
      </c>
      <c r="B4" s="297"/>
      <c r="C4" s="290" t="s">
        <v>193</v>
      </c>
      <c r="D4" s="275"/>
      <c r="E4" s="291"/>
      <c r="F4" s="300" t="s">
        <v>27</v>
      </c>
      <c r="G4" s="275"/>
      <c r="H4" s="275"/>
      <c r="I4" s="275"/>
      <c r="J4" s="275"/>
      <c r="K4" s="275"/>
      <c r="L4" s="275"/>
      <c r="M4" s="275"/>
      <c r="N4" s="275"/>
      <c r="O4" s="8"/>
    </row>
    <row r="5" spans="1:15" s="3" customFormat="1" ht="18" customHeight="1">
      <c r="A5" s="286"/>
      <c r="B5" s="287"/>
      <c r="C5" s="283"/>
      <c r="D5" s="257"/>
      <c r="E5" s="285"/>
      <c r="F5" s="293" t="s">
        <v>6</v>
      </c>
      <c r="G5" s="294"/>
      <c r="H5" s="295"/>
      <c r="I5" s="301" t="s">
        <v>192</v>
      </c>
      <c r="J5" s="294"/>
      <c r="K5" s="295"/>
      <c r="L5" s="293" t="s">
        <v>28</v>
      </c>
      <c r="M5" s="294"/>
      <c r="N5" s="294"/>
      <c r="O5" s="8"/>
    </row>
    <row r="6" spans="1:15" s="3" customFormat="1" ht="18" customHeight="1">
      <c r="A6" s="286"/>
      <c r="B6" s="287"/>
      <c r="C6" s="283"/>
      <c r="D6" s="276"/>
      <c r="E6" s="292"/>
      <c r="F6" s="284"/>
      <c r="G6" s="257"/>
      <c r="H6" s="285"/>
      <c r="I6" s="284"/>
      <c r="J6" s="276"/>
      <c r="K6" s="292"/>
      <c r="L6" s="284"/>
      <c r="M6" s="257"/>
      <c r="N6" s="257"/>
      <c r="O6" s="8"/>
    </row>
    <row r="7" spans="1:15" s="3" customFormat="1" ht="24.75" customHeight="1" thickBot="1">
      <c r="A7" s="298"/>
      <c r="B7" s="299"/>
      <c r="C7" s="109" t="s">
        <v>6</v>
      </c>
      <c r="D7" s="108" t="s">
        <v>29</v>
      </c>
      <c r="E7" s="122" t="s">
        <v>30</v>
      </c>
      <c r="F7" s="134" t="s">
        <v>6</v>
      </c>
      <c r="G7" s="133" t="s">
        <v>29</v>
      </c>
      <c r="H7" s="133" t="s">
        <v>30</v>
      </c>
      <c r="I7" s="115" t="s">
        <v>6</v>
      </c>
      <c r="J7" s="108" t="s">
        <v>29</v>
      </c>
      <c r="K7" s="122" t="s">
        <v>30</v>
      </c>
      <c r="L7" s="118" t="s">
        <v>6</v>
      </c>
      <c r="M7" s="133" t="s">
        <v>29</v>
      </c>
      <c r="N7" s="133" t="s">
        <v>30</v>
      </c>
      <c r="O7" s="8"/>
    </row>
    <row r="8" spans="1:15" s="3" customFormat="1" ht="28.5" customHeight="1">
      <c r="A8" s="275" t="s">
        <v>156</v>
      </c>
      <c r="B8" s="223" t="s">
        <v>6</v>
      </c>
      <c r="C8" s="57">
        <f>IF(SUM(C9:C17)=0,"-",SUM(C9:C17))</f>
        <v>1445</v>
      </c>
      <c r="D8" s="34">
        <f aca="true" t="shared" si="0" ref="D8:N8">IF(SUM(D9:D17)=0,"-",SUM(D9:D17))</f>
        <v>624</v>
      </c>
      <c r="E8" s="127">
        <f t="shared" si="0"/>
        <v>821</v>
      </c>
      <c r="F8" s="102">
        <f t="shared" si="0"/>
        <v>329</v>
      </c>
      <c r="G8" s="34">
        <f t="shared" si="0"/>
        <v>205</v>
      </c>
      <c r="H8" s="34">
        <f t="shared" si="0"/>
        <v>124</v>
      </c>
      <c r="I8" s="102">
        <f t="shared" si="0"/>
        <v>164</v>
      </c>
      <c r="J8" s="34">
        <f t="shared" si="0"/>
        <v>115</v>
      </c>
      <c r="K8" s="127">
        <f t="shared" si="0"/>
        <v>49</v>
      </c>
      <c r="L8" s="110">
        <f t="shared" si="0"/>
        <v>165</v>
      </c>
      <c r="M8" s="34">
        <f t="shared" si="0"/>
        <v>90</v>
      </c>
      <c r="N8" s="34">
        <f t="shared" si="0"/>
        <v>75</v>
      </c>
      <c r="O8" s="8"/>
    </row>
    <row r="9" spans="1:15" s="3" customFormat="1" ht="24" customHeight="1">
      <c r="A9" s="258"/>
      <c r="B9" s="225" t="s">
        <v>243</v>
      </c>
      <c r="C9" s="38">
        <f>IF(SUM(D9:E9)=0,"-",SUM(D9:E9))</f>
        <v>681</v>
      </c>
      <c r="D9" s="35">
        <f>IF(SUM(D19,D29)=0,"-",SUM(D19,D29))</f>
        <v>309</v>
      </c>
      <c r="E9" s="124">
        <f>IF(SUM(E19,E29)=0,"-",SUM(E19,E29))</f>
        <v>372</v>
      </c>
      <c r="F9" s="99">
        <f>IF(SUM(G9:H9)=0,"-",SUM(G9:H9))</f>
        <v>299</v>
      </c>
      <c r="G9" s="35">
        <f>IF(SUM(G19,G29)=0,"-",SUM(G19,G29))</f>
        <v>193</v>
      </c>
      <c r="H9" s="35">
        <f>IF(SUM(H19,H29)=0,"-",SUM(H19,H29))</f>
        <v>106</v>
      </c>
      <c r="I9" s="99">
        <f>IF(SUM(J9:K9)=0,"-",SUM(J9:K9))</f>
        <v>156</v>
      </c>
      <c r="J9" s="35">
        <f>IF(SUM(J19,J29)=0,"-",SUM(J19,J29))</f>
        <v>111</v>
      </c>
      <c r="K9" s="124">
        <f>IF(SUM(K19,K29)=0,"-",SUM(K19,K29))</f>
        <v>45</v>
      </c>
      <c r="L9" s="52">
        <f>IF(SUM(M9:N9)=0,"-",SUM(M9:N9))</f>
        <v>143</v>
      </c>
      <c r="M9" s="35">
        <f aca="true" t="shared" si="1" ref="M9:N17">IF(SUM(M19,M29)=0,"-",SUM(M19,M29))</f>
        <v>82</v>
      </c>
      <c r="N9" s="35">
        <f t="shared" si="1"/>
        <v>61</v>
      </c>
      <c r="O9" s="8"/>
    </row>
    <row r="10" spans="1:15" s="3" customFormat="1" ht="24" customHeight="1">
      <c r="A10" s="258"/>
      <c r="B10" s="225" t="s">
        <v>244</v>
      </c>
      <c r="C10" s="38">
        <f aca="true" t="shared" si="2" ref="C10:C17">IF(SUM(D10:E10)=0,"-",SUM(D10:E10))</f>
        <v>66</v>
      </c>
      <c r="D10" s="35">
        <f aca="true" t="shared" si="3" ref="D10:E17">IF(SUM(D20,D30)=0,"-",SUM(D20,D30))</f>
        <v>17</v>
      </c>
      <c r="E10" s="124">
        <f t="shared" si="3"/>
        <v>49</v>
      </c>
      <c r="F10" s="99">
        <f aca="true" t="shared" si="4" ref="F10:F17">IF(SUM(G10:H10)=0,"-",SUM(G10:H10))</f>
        <v>3</v>
      </c>
      <c r="G10" s="35">
        <f aca="true" t="shared" si="5" ref="G10:H17">IF(SUM(G20,G30)=0,"-",SUM(G20,G30))</f>
        <v>1</v>
      </c>
      <c r="H10" s="35">
        <f t="shared" si="5"/>
        <v>2</v>
      </c>
      <c r="I10" s="99" t="str">
        <f aca="true" t="shared" si="6" ref="I10:I17">IF(SUM(J10:K10)=0,"-",SUM(J10:K10))</f>
        <v>-</v>
      </c>
      <c r="J10" s="35" t="str">
        <f aca="true" t="shared" si="7" ref="J10:K17">IF(SUM(J20,J30)=0,"-",SUM(J20,J30))</f>
        <v>-</v>
      </c>
      <c r="K10" s="124" t="str">
        <f t="shared" si="7"/>
        <v>-</v>
      </c>
      <c r="L10" s="52">
        <f aca="true" t="shared" si="8" ref="L10:L17">IF(SUM(M10:N10)=0,"-",SUM(M10:N10))</f>
        <v>3</v>
      </c>
      <c r="M10" s="35">
        <f t="shared" si="1"/>
        <v>1</v>
      </c>
      <c r="N10" s="35">
        <f t="shared" si="1"/>
        <v>2</v>
      </c>
      <c r="O10" s="8"/>
    </row>
    <row r="11" spans="1:15" s="3" customFormat="1" ht="24" customHeight="1">
      <c r="A11" s="258"/>
      <c r="B11" s="225" t="s">
        <v>245</v>
      </c>
      <c r="C11" s="38">
        <f t="shared" si="2"/>
        <v>167</v>
      </c>
      <c r="D11" s="35">
        <f t="shared" si="3"/>
        <v>141</v>
      </c>
      <c r="E11" s="124">
        <f t="shared" si="3"/>
        <v>26</v>
      </c>
      <c r="F11" s="99">
        <f t="shared" si="4"/>
        <v>3</v>
      </c>
      <c r="G11" s="35">
        <f t="shared" si="5"/>
        <v>3</v>
      </c>
      <c r="H11" s="35" t="str">
        <f t="shared" si="5"/>
        <v>-</v>
      </c>
      <c r="I11" s="99" t="str">
        <f t="shared" si="6"/>
        <v>-</v>
      </c>
      <c r="J11" s="35" t="str">
        <f t="shared" si="7"/>
        <v>-</v>
      </c>
      <c r="K11" s="124" t="str">
        <f t="shared" si="7"/>
        <v>-</v>
      </c>
      <c r="L11" s="52">
        <f t="shared" si="8"/>
        <v>3</v>
      </c>
      <c r="M11" s="35">
        <f t="shared" si="1"/>
        <v>3</v>
      </c>
      <c r="N11" s="35" t="str">
        <f t="shared" si="1"/>
        <v>-</v>
      </c>
      <c r="O11" s="8"/>
    </row>
    <row r="12" spans="1:15" s="3" customFormat="1" ht="24" customHeight="1">
      <c r="A12" s="258"/>
      <c r="B12" s="225" t="s">
        <v>246</v>
      </c>
      <c r="C12" s="38">
        <f t="shared" si="2"/>
        <v>276</v>
      </c>
      <c r="D12" s="35">
        <f t="shared" si="3"/>
        <v>93</v>
      </c>
      <c r="E12" s="124">
        <f t="shared" si="3"/>
        <v>183</v>
      </c>
      <c r="F12" s="99">
        <f t="shared" si="4"/>
        <v>4</v>
      </c>
      <c r="G12" s="35" t="str">
        <f t="shared" si="5"/>
        <v>-</v>
      </c>
      <c r="H12" s="35">
        <f t="shared" si="5"/>
        <v>4</v>
      </c>
      <c r="I12" s="99">
        <f t="shared" si="6"/>
        <v>3</v>
      </c>
      <c r="J12" s="35" t="str">
        <f t="shared" si="7"/>
        <v>-</v>
      </c>
      <c r="K12" s="124">
        <f t="shared" si="7"/>
        <v>3</v>
      </c>
      <c r="L12" s="52">
        <f t="shared" si="8"/>
        <v>1</v>
      </c>
      <c r="M12" s="35" t="str">
        <f t="shared" si="1"/>
        <v>-</v>
      </c>
      <c r="N12" s="35">
        <f t="shared" si="1"/>
        <v>1</v>
      </c>
      <c r="O12" s="8"/>
    </row>
    <row r="13" spans="1:15" s="3" customFormat="1" ht="24" customHeight="1">
      <c r="A13" s="258"/>
      <c r="B13" s="225" t="s">
        <v>247</v>
      </c>
      <c r="C13" s="38">
        <f t="shared" si="2"/>
        <v>18</v>
      </c>
      <c r="D13" s="35">
        <f t="shared" si="3"/>
        <v>12</v>
      </c>
      <c r="E13" s="124">
        <f t="shared" si="3"/>
        <v>6</v>
      </c>
      <c r="F13" s="99" t="str">
        <f t="shared" si="4"/>
        <v>-</v>
      </c>
      <c r="G13" s="35" t="str">
        <f t="shared" si="5"/>
        <v>-</v>
      </c>
      <c r="H13" s="35" t="str">
        <f t="shared" si="5"/>
        <v>-</v>
      </c>
      <c r="I13" s="99" t="str">
        <f t="shared" si="6"/>
        <v>-</v>
      </c>
      <c r="J13" s="35" t="str">
        <f t="shared" si="7"/>
        <v>-</v>
      </c>
      <c r="K13" s="124" t="str">
        <f t="shared" si="7"/>
        <v>-</v>
      </c>
      <c r="L13" s="52" t="str">
        <f t="shared" si="8"/>
        <v>-</v>
      </c>
      <c r="M13" s="35" t="str">
        <f t="shared" si="1"/>
        <v>-</v>
      </c>
      <c r="N13" s="35" t="str">
        <f t="shared" si="1"/>
        <v>-</v>
      </c>
      <c r="O13" s="8"/>
    </row>
    <row r="14" spans="1:15" s="3" customFormat="1" ht="24" customHeight="1">
      <c r="A14" s="258"/>
      <c r="B14" s="225" t="s">
        <v>248</v>
      </c>
      <c r="C14" s="38">
        <f t="shared" si="2"/>
        <v>89</v>
      </c>
      <c r="D14" s="35">
        <f t="shared" si="3"/>
        <v>11</v>
      </c>
      <c r="E14" s="124">
        <f t="shared" si="3"/>
        <v>78</v>
      </c>
      <c r="F14" s="99">
        <f t="shared" si="4"/>
        <v>1</v>
      </c>
      <c r="G14" s="35" t="str">
        <f t="shared" si="5"/>
        <v>-</v>
      </c>
      <c r="H14" s="35">
        <f t="shared" si="5"/>
        <v>1</v>
      </c>
      <c r="I14" s="99" t="str">
        <f t="shared" si="6"/>
        <v>-</v>
      </c>
      <c r="J14" s="35" t="str">
        <f t="shared" si="7"/>
        <v>-</v>
      </c>
      <c r="K14" s="124" t="str">
        <f t="shared" si="7"/>
        <v>-</v>
      </c>
      <c r="L14" s="52">
        <f t="shared" si="8"/>
        <v>1</v>
      </c>
      <c r="M14" s="35" t="str">
        <f t="shared" si="1"/>
        <v>-</v>
      </c>
      <c r="N14" s="35">
        <f t="shared" si="1"/>
        <v>1</v>
      </c>
      <c r="O14" s="8"/>
    </row>
    <row r="15" spans="1:15" s="3" customFormat="1" ht="24" customHeight="1">
      <c r="A15" s="258"/>
      <c r="B15" s="225" t="s">
        <v>249</v>
      </c>
      <c r="C15" s="38">
        <f t="shared" si="2"/>
        <v>5</v>
      </c>
      <c r="D15" s="35" t="str">
        <f t="shared" si="3"/>
        <v>-</v>
      </c>
      <c r="E15" s="124">
        <f t="shared" si="3"/>
        <v>5</v>
      </c>
      <c r="F15" s="99" t="str">
        <f t="shared" si="4"/>
        <v>-</v>
      </c>
      <c r="G15" s="35" t="str">
        <f t="shared" si="5"/>
        <v>-</v>
      </c>
      <c r="H15" s="35" t="str">
        <f t="shared" si="5"/>
        <v>-</v>
      </c>
      <c r="I15" s="99" t="str">
        <f t="shared" si="6"/>
        <v>-</v>
      </c>
      <c r="J15" s="35" t="str">
        <f t="shared" si="7"/>
        <v>-</v>
      </c>
      <c r="K15" s="124" t="str">
        <f t="shared" si="7"/>
        <v>-</v>
      </c>
      <c r="L15" s="52" t="str">
        <f t="shared" si="8"/>
        <v>-</v>
      </c>
      <c r="M15" s="35" t="str">
        <f t="shared" si="1"/>
        <v>-</v>
      </c>
      <c r="N15" s="35" t="str">
        <f t="shared" si="1"/>
        <v>-</v>
      </c>
      <c r="O15" s="8"/>
    </row>
    <row r="16" spans="1:15" s="3" customFormat="1" ht="24" customHeight="1">
      <c r="A16" s="258"/>
      <c r="B16" s="225" t="s">
        <v>250</v>
      </c>
      <c r="C16" s="38">
        <f t="shared" si="2"/>
        <v>63</v>
      </c>
      <c r="D16" s="35">
        <f t="shared" si="3"/>
        <v>9</v>
      </c>
      <c r="E16" s="124">
        <f t="shared" si="3"/>
        <v>54</v>
      </c>
      <c r="F16" s="99">
        <f t="shared" si="4"/>
        <v>10</v>
      </c>
      <c r="G16" s="35">
        <f t="shared" si="5"/>
        <v>6</v>
      </c>
      <c r="H16" s="35">
        <f t="shared" si="5"/>
        <v>4</v>
      </c>
      <c r="I16" s="99">
        <f t="shared" si="6"/>
        <v>5</v>
      </c>
      <c r="J16" s="35">
        <f t="shared" si="7"/>
        <v>4</v>
      </c>
      <c r="K16" s="124">
        <f t="shared" si="7"/>
        <v>1</v>
      </c>
      <c r="L16" s="52">
        <f t="shared" si="8"/>
        <v>5</v>
      </c>
      <c r="M16" s="35">
        <f t="shared" si="1"/>
        <v>2</v>
      </c>
      <c r="N16" s="35">
        <f t="shared" si="1"/>
        <v>3</v>
      </c>
      <c r="O16" s="8"/>
    </row>
    <row r="17" spans="1:15" s="3" customFormat="1" ht="24" customHeight="1">
      <c r="A17" s="258"/>
      <c r="B17" s="225" t="s">
        <v>251</v>
      </c>
      <c r="C17" s="38">
        <f t="shared" si="2"/>
        <v>80</v>
      </c>
      <c r="D17" s="35">
        <f t="shared" si="3"/>
        <v>32</v>
      </c>
      <c r="E17" s="124">
        <f t="shared" si="3"/>
        <v>48</v>
      </c>
      <c r="F17" s="99">
        <f t="shared" si="4"/>
        <v>9</v>
      </c>
      <c r="G17" s="35">
        <f t="shared" si="5"/>
        <v>2</v>
      </c>
      <c r="H17" s="35">
        <f t="shared" si="5"/>
        <v>7</v>
      </c>
      <c r="I17" s="99" t="str">
        <f t="shared" si="6"/>
        <v>-</v>
      </c>
      <c r="J17" s="35" t="str">
        <f t="shared" si="7"/>
        <v>-</v>
      </c>
      <c r="K17" s="124" t="str">
        <f t="shared" si="7"/>
        <v>-</v>
      </c>
      <c r="L17" s="52">
        <f t="shared" si="8"/>
        <v>9</v>
      </c>
      <c r="M17" s="35">
        <f t="shared" si="1"/>
        <v>2</v>
      </c>
      <c r="N17" s="35">
        <f t="shared" si="1"/>
        <v>7</v>
      </c>
      <c r="O17" s="8"/>
    </row>
    <row r="18" spans="1:15" s="3" customFormat="1" ht="28.5" customHeight="1">
      <c r="A18" s="247" t="s">
        <v>133</v>
      </c>
      <c r="B18" s="221" t="s">
        <v>6</v>
      </c>
      <c r="C18" s="62">
        <f>IF(SUM(C19:C27)=0,"-",SUM(C19:C27))</f>
        <v>1389</v>
      </c>
      <c r="D18" s="63">
        <f aca="true" t="shared" si="9" ref="D18:N18">IF(SUM(D19:D27)=0,"-",SUM(D19:D27))</f>
        <v>585</v>
      </c>
      <c r="E18" s="125">
        <f t="shared" si="9"/>
        <v>804</v>
      </c>
      <c r="F18" s="103">
        <f t="shared" si="9"/>
        <v>322</v>
      </c>
      <c r="G18" s="63">
        <f t="shared" si="9"/>
        <v>204</v>
      </c>
      <c r="H18" s="63">
        <f t="shared" si="9"/>
        <v>118</v>
      </c>
      <c r="I18" s="103">
        <f t="shared" si="9"/>
        <v>163</v>
      </c>
      <c r="J18" s="63">
        <f t="shared" si="9"/>
        <v>115</v>
      </c>
      <c r="K18" s="125">
        <f t="shared" si="9"/>
        <v>48</v>
      </c>
      <c r="L18" s="111">
        <f t="shared" si="9"/>
        <v>159</v>
      </c>
      <c r="M18" s="63">
        <f t="shared" si="9"/>
        <v>89</v>
      </c>
      <c r="N18" s="63">
        <f t="shared" si="9"/>
        <v>70</v>
      </c>
      <c r="O18" s="8"/>
    </row>
    <row r="19" spans="1:15" s="3" customFormat="1" ht="24" customHeight="1">
      <c r="A19" s="258"/>
      <c r="B19" s="225" t="s">
        <v>243</v>
      </c>
      <c r="C19" s="38">
        <f>IF(SUM(D19:E19)=0,"-",SUM(D19:E19))</f>
        <v>654</v>
      </c>
      <c r="D19" s="35">
        <v>291</v>
      </c>
      <c r="E19" s="124">
        <v>363</v>
      </c>
      <c r="F19" s="99">
        <f>IF(SUM(G19:H19)=0,"-",SUM(G19:H19))</f>
        <v>296</v>
      </c>
      <c r="G19" s="35">
        <f>IF(SUM(J19,M19)=0,"-",SUM(J19,M19))</f>
        <v>193</v>
      </c>
      <c r="H19" s="35">
        <f>IF(SUM(K19,N19)=0,"-",SUM(K19,N19))</f>
        <v>103</v>
      </c>
      <c r="I19" s="99">
        <f>IF(SUM(J19:K19)=0,"-",SUM(J19:K19))</f>
        <v>155</v>
      </c>
      <c r="J19" s="35">
        <v>111</v>
      </c>
      <c r="K19" s="124">
        <v>44</v>
      </c>
      <c r="L19" s="52">
        <f>IF(SUM(M19:N19)=0,"-",SUM(M19:N19))</f>
        <v>141</v>
      </c>
      <c r="M19" s="35">
        <v>82</v>
      </c>
      <c r="N19" s="35">
        <v>59</v>
      </c>
      <c r="O19" s="8"/>
    </row>
    <row r="20" spans="1:15" s="3" customFormat="1" ht="24" customHeight="1">
      <c r="A20" s="258"/>
      <c r="B20" s="225" t="s">
        <v>244</v>
      </c>
      <c r="C20" s="38">
        <f aca="true" t="shared" si="10" ref="C20:C27">IF(SUM(D20:E20)=0,"-",SUM(D20:E20))</f>
        <v>66</v>
      </c>
      <c r="D20" s="35">
        <v>17</v>
      </c>
      <c r="E20" s="124">
        <v>49</v>
      </c>
      <c r="F20" s="99">
        <f aca="true" t="shared" si="11" ref="F20:F27">IF(SUM(G20:H20)=0,"-",SUM(G20:H20))</f>
        <v>3</v>
      </c>
      <c r="G20" s="35">
        <f aca="true" t="shared" si="12" ref="G20:G27">IF(SUM(J20,M20)=0,"-",SUM(J20,M20))</f>
        <v>1</v>
      </c>
      <c r="H20" s="35">
        <f aca="true" t="shared" si="13" ref="H20:H27">IF(SUM(K20,N20)=0,"-",SUM(K20,N20))</f>
        <v>2</v>
      </c>
      <c r="I20" s="99" t="str">
        <f aca="true" t="shared" si="14" ref="I20:I27">IF(SUM(J20:K20)=0,"-",SUM(J20:K20))</f>
        <v>-</v>
      </c>
      <c r="J20" s="35" t="s">
        <v>136</v>
      </c>
      <c r="K20" s="124" t="s">
        <v>136</v>
      </c>
      <c r="L20" s="52">
        <f aca="true" t="shared" si="15" ref="L20:L27">IF(SUM(M20:N20)=0,"-",SUM(M20:N20))</f>
        <v>3</v>
      </c>
      <c r="M20" s="35">
        <v>1</v>
      </c>
      <c r="N20" s="35">
        <v>2</v>
      </c>
      <c r="O20" s="8"/>
    </row>
    <row r="21" spans="1:15" s="3" customFormat="1" ht="24" customHeight="1">
      <c r="A21" s="258"/>
      <c r="B21" s="225" t="s">
        <v>245</v>
      </c>
      <c r="C21" s="38">
        <f t="shared" si="10"/>
        <v>167</v>
      </c>
      <c r="D21" s="35">
        <v>141</v>
      </c>
      <c r="E21" s="124">
        <v>26</v>
      </c>
      <c r="F21" s="99">
        <f t="shared" si="11"/>
        <v>3</v>
      </c>
      <c r="G21" s="35">
        <f t="shared" si="12"/>
        <v>3</v>
      </c>
      <c r="H21" s="35" t="str">
        <f t="shared" si="13"/>
        <v>-</v>
      </c>
      <c r="I21" s="99" t="str">
        <f t="shared" si="14"/>
        <v>-</v>
      </c>
      <c r="J21" s="35" t="s">
        <v>137</v>
      </c>
      <c r="K21" s="124" t="s">
        <v>8</v>
      </c>
      <c r="L21" s="52">
        <f t="shared" si="15"/>
        <v>3</v>
      </c>
      <c r="M21" s="35">
        <v>3</v>
      </c>
      <c r="N21" s="35" t="s">
        <v>8</v>
      </c>
      <c r="O21" s="8"/>
    </row>
    <row r="22" spans="1:15" s="3" customFormat="1" ht="24" customHeight="1">
      <c r="A22" s="258"/>
      <c r="B22" s="225" t="s">
        <v>246</v>
      </c>
      <c r="C22" s="38">
        <f t="shared" si="10"/>
        <v>276</v>
      </c>
      <c r="D22" s="35">
        <v>93</v>
      </c>
      <c r="E22" s="124">
        <v>183</v>
      </c>
      <c r="F22" s="99">
        <f t="shared" si="11"/>
        <v>4</v>
      </c>
      <c r="G22" s="35" t="str">
        <f t="shared" si="12"/>
        <v>-</v>
      </c>
      <c r="H22" s="35">
        <f t="shared" si="13"/>
        <v>4</v>
      </c>
      <c r="I22" s="99">
        <f t="shared" si="14"/>
        <v>3</v>
      </c>
      <c r="J22" s="35" t="s">
        <v>8</v>
      </c>
      <c r="K22" s="124">
        <v>3</v>
      </c>
      <c r="L22" s="52">
        <f t="shared" si="15"/>
        <v>1</v>
      </c>
      <c r="M22" s="35" t="s">
        <v>8</v>
      </c>
      <c r="N22" s="35">
        <v>1</v>
      </c>
      <c r="O22" s="8"/>
    </row>
    <row r="23" spans="1:15" s="3" customFormat="1" ht="24" customHeight="1">
      <c r="A23" s="258"/>
      <c r="B23" s="225" t="s">
        <v>247</v>
      </c>
      <c r="C23" s="38">
        <f t="shared" si="10"/>
        <v>18</v>
      </c>
      <c r="D23" s="35">
        <v>12</v>
      </c>
      <c r="E23" s="124">
        <v>6</v>
      </c>
      <c r="F23" s="99" t="str">
        <f t="shared" si="11"/>
        <v>-</v>
      </c>
      <c r="G23" s="35" t="str">
        <f t="shared" si="12"/>
        <v>-</v>
      </c>
      <c r="H23" s="35" t="str">
        <f t="shared" si="13"/>
        <v>-</v>
      </c>
      <c r="I23" s="99" t="str">
        <f t="shared" si="14"/>
        <v>-</v>
      </c>
      <c r="J23" s="35" t="s">
        <v>23</v>
      </c>
      <c r="K23" s="124" t="s">
        <v>8</v>
      </c>
      <c r="L23" s="52" t="str">
        <f t="shared" si="15"/>
        <v>-</v>
      </c>
      <c r="M23" s="35" t="s">
        <v>8</v>
      </c>
      <c r="N23" s="35" t="s">
        <v>8</v>
      </c>
      <c r="O23" s="8"/>
    </row>
    <row r="24" spans="1:15" s="3" customFormat="1" ht="24" customHeight="1">
      <c r="A24" s="258"/>
      <c r="B24" s="225" t="s">
        <v>248</v>
      </c>
      <c r="C24" s="38">
        <f t="shared" si="10"/>
        <v>89</v>
      </c>
      <c r="D24" s="35">
        <v>11</v>
      </c>
      <c r="E24" s="124">
        <v>78</v>
      </c>
      <c r="F24" s="99">
        <f t="shared" si="11"/>
        <v>1</v>
      </c>
      <c r="G24" s="35" t="str">
        <f t="shared" si="12"/>
        <v>-</v>
      </c>
      <c r="H24" s="35">
        <f t="shared" si="13"/>
        <v>1</v>
      </c>
      <c r="I24" s="99" t="str">
        <f t="shared" si="14"/>
        <v>-</v>
      </c>
      <c r="J24" s="35" t="s">
        <v>23</v>
      </c>
      <c r="K24" s="124" t="s">
        <v>8</v>
      </c>
      <c r="L24" s="52">
        <f t="shared" si="15"/>
        <v>1</v>
      </c>
      <c r="M24" s="35" t="s">
        <v>8</v>
      </c>
      <c r="N24" s="35">
        <v>1</v>
      </c>
      <c r="O24" s="8"/>
    </row>
    <row r="25" spans="1:15" s="3" customFormat="1" ht="24" customHeight="1">
      <c r="A25" s="258"/>
      <c r="B25" s="225" t="s">
        <v>249</v>
      </c>
      <c r="C25" s="38">
        <f t="shared" si="10"/>
        <v>5</v>
      </c>
      <c r="D25" s="35" t="s">
        <v>8</v>
      </c>
      <c r="E25" s="124">
        <v>5</v>
      </c>
      <c r="F25" s="99" t="str">
        <f t="shared" si="11"/>
        <v>-</v>
      </c>
      <c r="G25" s="35" t="str">
        <f t="shared" si="12"/>
        <v>-</v>
      </c>
      <c r="H25" s="35" t="str">
        <f t="shared" si="13"/>
        <v>-</v>
      </c>
      <c r="I25" s="99" t="str">
        <f t="shared" si="14"/>
        <v>-</v>
      </c>
      <c r="J25" s="35" t="s">
        <v>23</v>
      </c>
      <c r="K25" s="124" t="s">
        <v>8</v>
      </c>
      <c r="L25" s="52" t="str">
        <f t="shared" si="15"/>
        <v>-</v>
      </c>
      <c r="M25" s="35" t="s">
        <v>8</v>
      </c>
      <c r="N25" s="35" t="s">
        <v>8</v>
      </c>
      <c r="O25" s="8"/>
    </row>
    <row r="26" spans="1:15" s="3" customFormat="1" ht="24" customHeight="1">
      <c r="A26" s="258"/>
      <c r="B26" s="225" t="s">
        <v>250</v>
      </c>
      <c r="C26" s="38">
        <f t="shared" si="10"/>
        <v>63</v>
      </c>
      <c r="D26" s="35">
        <v>9</v>
      </c>
      <c r="E26" s="124">
        <v>54</v>
      </c>
      <c r="F26" s="99">
        <f t="shared" si="11"/>
        <v>10</v>
      </c>
      <c r="G26" s="35">
        <f t="shared" si="12"/>
        <v>6</v>
      </c>
      <c r="H26" s="35">
        <f t="shared" si="13"/>
        <v>4</v>
      </c>
      <c r="I26" s="99">
        <f t="shared" si="14"/>
        <v>5</v>
      </c>
      <c r="J26" s="35">
        <v>4</v>
      </c>
      <c r="K26" s="124">
        <v>1</v>
      </c>
      <c r="L26" s="52">
        <f t="shared" si="15"/>
        <v>5</v>
      </c>
      <c r="M26" s="35">
        <v>2</v>
      </c>
      <c r="N26" s="35">
        <v>3</v>
      </c>
      <c r="O26" s="8"/>
    </row>
    <row r="27" spans="1:15" s="3" customFormat="1" ht="24" customHeight="1">
      <c r="A27" s="289"/>
      <c r="B27" s="226" t="s">
        <v>251</v>
      </c>
      <c r="C27" s="59">
        <f t="shared" si="10"/>
        <v>51</v>
      </c>
      <c r="D27" s="60">
        <v>11</v>
      </c>
      <c r="E27" s="126">
        <v>40</v>
      </c>
      <c r="F27" s="80">
        <f t="shared" si="11"/>
        <v>5</v>
      </c>
      <c r="G27" s="60">
        <f t="shared" si="12"/>
        <v>1</v>
      </c>
      <c r="H27" s="60">
        <f t="shared" si="13"/>
        <v>4</v>
      </c>
      <c r="I27" s="80" t="str">
        <f t="shared" si="14"/>
        <v>-</v>
      </c>
      <c r="J27" s="60" t="s">
        <v>23</v>
      </c>
      <c r="K27" s="126" t="s">
        <v>23</v>
      </c>
      <c r="L27" s="112">
        <f t="shared" si="15"/>
        <v>5</v>
      </c>
      <c r="M27" s="60">
        <v>1</v>
      </c>
      <c r="N27" s="60">
        <v>4</v>
      </c>
      <c r="O27" s="8"/>
    </row>
    <row r="28" spans="1:15" s="3" customFormat="1" ht="28.5" customHeight="1">
      <c r="A28" s="250" t="s">
        <v>195</v>
      </c>
      <c r="B28" s="223" t="s">
        <v>6</v>
      </c>
      <c r="C28" s="57">
        <f>IF(SUM(C29:C37)=0,"-",SUM(C29:C37))</f>
        <v>56</v>
      </c>
      <c r="D28" s="34">
        <f aca="true" t="shared" si="16" ref="D28:N28">IF(SUM(D29:D37)=0,"-",SUM(D29:D37))</f>
        <v>39</v>
      </c>
      <c r="E28" s="127">
        <f t="shared" si="16"/>
        <v>17</v>
      </c>
      <c r="F28" s="102">
        <f t="shared" si="16"/>
        <v>7</v>
      </c>
      <c r="G28" s="34">
        <f t="shared" si="16"/>
        <v>1</v>
      </c>
      <c r="H28" s="34">
        <f t="shared" si="16"/>
        <v>6</v>
      </c>
      <c r="I28" s="102">
        <f t="shared" si="16"/>
        <v>1</v>
      </c>
      <c r="J28" s="34" t="str">
        <f t="shared" si="16"/>
        <v>-</v>
      </c>
      <c r="K28" s="127">
        <f t="shared" si="16"/>
        <v>1</v>
      </c>
      <c r="L28" s="110">
        <f t="shared" si="16"/>
        <v>6</v>
      </c>
      <c r="M28" s="34">
        <f t="shared" si="16"/>
        <v>1</v>
      </c>
      <c r="N28" s="34">
        <f t="shared" si="16"/>
        <v>5</v>
      </c>
      <c r="O28" s="8"/>
    </row>
    <row r="29" spans="1:15" s="3" customFormat="1" ht="24" customHeight="1">
      <c r="A29" s="258"/>
      <c r="B29" s="225" t="s">
        <v>243</v>
      </c>
      <c r="C29" s="38">
        <f>IF(SUM(D29:E29)=0,"-",SUM(D29:E29))</f>
        <v>27</v>
      </c>
      <c r="D29" s="35">
        <v>18</v>
      </c>
      <c r="E29" s="124">
        <v>9</v>
      </c>
      <c r="F29" s="99">
        <f>IF(SUM(G29:H29)=0,"-",SUM(G29:H29))</f>
        <v>3</v>
      </c>
      <c r="G29" s="35" t="str">
        <f>IF(SUM(J29,M29)=0,"-",SUM(J29,M29))</f>
        <v>-</v>
      </c>
      <c r="H29" s="35">
        <f>IF(SUM(K29,N29)=0,"-",SUM(K29,N29))</f>
        <v>3</v>
      </c>
      <c r="I29" s="99">
        <f>IF(SUM(J29:K29)=0,"-",SUM(J29:K29))</f>
        <v>1</v>
      </c>
      <c r="J29" s="35" t="s">
        <v>8</v>
      </c>
      <c r="K29" s="124">
        <v>1</v>
      </c>
      <c r="L29" s="52">
        <f>IF(SUM(M29:N29)=0,"-",SUM(M29:N29))</f>
        <v>2</v>
      </c>
      <c r="M29" s="36" t="s">
        <v>8</v>
      </c>
      <c r="N29" s="35">
        <v>2</v>
      </c>
      <c r="O29" s="8"/>
    </row>
    <row r="30" spans="1:15" s="3" customFormat="1" ht="24" customHeight="1">
      <c r="A30" s="258"/>
      <c r="B30" s="225" t="s">
        <v>244</v>
      </c>
      <c r="C30" s="38" t="str">
        <f aca="true" t="shared" si="17" ref="C30:C37">IF(SUM(D30:E30)=0,"-",SUM(D30:E30))</f>
        <v>-</v>
      </c>
      <c r="D30" s="35" t="s">
        <v>23</v>
      </c>
      <c r="E30" s="124" t="s">
        <v>23</v>
      </c>
      <c r="F30" s="99" t="str">
        <f aca="true" t="shared" si="18" ref="F30:F37">IF(SUM(G30:H30)=0,"-",SUM(G30:H30))</f>
        <v>-</v>
      </c>
      <c r="G30" s="35" t="str">
        <f aca="true" t="shared" si="19" ref="G30:G37">IF(SUM(J30,M30)=0,"-",SUM(J30,M30))</f>
        <v>-</v>
      </c>
      <c r="H30" s="35" t="str">
        <f aca="true" t="shared" si="20" ref="H30:H37">IF(SUM(K30,N30)=0,"-",SUM(K30,N30))</f>
        <v>-</v>
      </c>
      <c r="I30" s="99" t="str">
        <f aca="true" t="shared" si="21" ref="I30:I37">IF(SUM(J30:K30)=0,"-",SUM(J30:K30))</f>
        <v>-</v>
      </c>
      <c r="J30" s="35" t="s">
        <v>23</v>
      </c>
      <c r="K30" s="124" t="s">
        <v>23</v>
      </c>
      <c r="L30" s="52" t="str">
        <f aca="true" t="shared" si="22" ref="L30:L37">IF(SUM(M30:N30)=0,"-",SUM(M30:N30))</f>
        <v>-</v>
      </c>
      <c r="M30" s="35" t="s">
        <v>23</v>
      </c>
      <c r="N30" s="35" t="s">
        <v>23</v>
      </c>
      <c r="O30" s="8"/>
    </row>
    <row r="31" spans="1:15" s="3" customFormat="1" ht="24" customHeight="1">
      <c r="A31" s="258"/>
      <c r="B31" s="225" t="s">
        <v>245</v>
      </c>
      <c r="C31" s="38" t="str">
        <f t="shared" si="17"/>
        <v>-</v>
      </c>
      <c r="D31" s="35" t="s">
        <v>23</v>
      </c>
      <c r="E31" s="124" t="s">
        <v>23</v>
      </c>
      <c r="F31" s="99" t="str">
        <f t="shared" si="18"/>
        <v>-</v>
      </c>
      <c r="G31" s="35" t="str">
        <f t="shared" si="19"/>
        <v>-</v>
      </c>
      <c r="H31" s="35" t="str">
        <f t="shared" si="20"/>
        <v>-</v>
      </c>
      <c r="I31" s="99" t="str">
        <f t="shared" si="21"/>
        <v>-</v>
      </c>
      <c r="J31" s="35" t="s">
        <v>23</v>
      </c>
      <c r="K31" s="124" t="s">
        <v>23</v>
      </c>
      <c r="L31" s="52" t="str">
        <f t="shared" si="22"/>
        <v>-</v>
      </c>
      <c r="M31" s="35" t="s">
        <v>23</v>
      </c>
      <c r="N31" s="35" t="s">
        <v>23</v>
      </c>
      <c r="O31" s="8"/>
    </row>
    <row r="32" spans="1:15" s="3" customFormat="1" ht="24" customHeight="1">
      <c r="A32" s="258"/>
      <c r="B32" s="225" t="s">
        <v>246</v>
      </c>
      <c r="C32" s="38" t="str">
        <f t="shared" si="17"/>
        <v>-</v>
      </c>
      <c r="D32" s="35" t="s">
        <v>23</v>
      </c>
      <c r="E32" s="124" t="s">
        <v>23</v>
      </c>
      <c r="F32" s="99" t="str">
        <f t="shared" si="18"/>
        <v>-</v>
      </c>
      <c r="G32" s="35" t="str">
        <f t="shared" si="19"/>
        <v>-</v>
      </c>
      <c r="H32" s="35" t="str">
        <f t="shared" si="20"/>
        <v>-</v>
      </c>
      <c r="I32" s="99" t="str">
        <f t="shared" si="21"/>
        <v>-</v>
      </c>
      <c r="J32" s="35" t="s">
        <v>23</v>
      </c>
      <c r="K32" s="124" t="s">
        <v>23</v>
      </c>
      <c r="L32" s="52" t="str">
        <f t="shared" si="22"/>
        <v>-</v>
      </c>
      <c r="M32" s="35" t="s">
        <v>23</v>
      </c>
      <c r="N32" s="35" t="s">
        <v>23</v>
      </c>
      <c r="O32" s="8"/>
    </row>
    <row r="33" spans="1:15" s="3" customFormat="1" ht="24" customHeight="1">
      <c r="A33" s="258"/>
      <c r="B33" s="225" t="s">
        <v>247</v>
      </c>
      <c r="C33" s="38" t="str">
        <f t="shared" si="17"/>
        <v>-</v>
      </c>
      <c r="D33" s="35" t="s">
        <v>23</v>
      </c>
      <c r="E33" s="124" t="s">
        <v>23</v>
      </c>
      <c r="F33" s="99" t="str">
        <f t="shared" si="18"/>
        <v>-</v>
      </c>
      <c r="G33" s="35" t="str">
        <f t="shared" si="19"/>
        <v>-</v>
      </c>
      <c r="H33" s="35" t="str">
        <f t="shared" si="20"/>
        <v>-</v>
      </c>
      <c r="I33" s="99" t="str">
        <f t="shared" si="21"/>
        <v>-</v>
      </c>
      <c r="J33" s="35" t="s">
        <v>23</v>
      </c>
      <c r="K33" s="124" t="s">
        <v>23</v>
      </c>
      <c r="L33" s="52" t="str">
        <f t="shared" si="22"/>
        <v>-</v>
      </c>
      <c r="M33" s="35" t="s">
        <v>23</v>
      </c>
      <c r="N33" s="35" t="s">
        <v>23</v>
      </c>
      <c r="O33" s="8"/>
    </row>
    <row r="34" spans="1:15" s="3" customFormat="1" ht="24" customHeight="1">
      <c r="A34" s="258"/>
      <c r="B34" s="225" t="s">
        <v>248</v>
      </c>
      <c r="C34" s="38" t="str">
        <f t="shared" si="17"/>
        <v>-</v>
      </c>
      <c r="D34" s="35" t="s">
        <v>23</v>
      </c>
      <c r="E34" s="124" t="s">
        <v>23</v>
      </c>
      <c r="F34" s="99" t="str">
        <f t="shared" si="18"/>
        <v>-</v>
      </c>
      <c r="G34" s="35" t="str">
        <f t="shared" si="19"/>
        <v>-</v>
      </c>
      <c r="H34" s="35" t="str">
        <f t="shared" si="20"/>
        <v>-</v>
      </c>
      <c r="I34" s="99" t="str">
        <f t="shared" si="21"/>
        <v>-</v>
      </c>
      <c r="J34" s="35" t="s">
        <v>23</v>
      </c>
      <c r="K34" s="124" t="s">
        <v>23</v>
      </c>
      <c r="L34" s="52" t="str">
        <f t="shared" si="22"/>
        <v>-</v>
      </c>
      <c r="M34" s="35" t="s">
        <v>23</v>
      </c>
      <c r="N34" s="35" t="s">
        <v>23</v>
      </c>
      <c r="O34" s="8"/>
    </row>
    <row r="35" spans="1:15" s="3" customFormat="1" ht="24" customHeight="1">
      <c r="A35" s="258"/>
      <c r="B35" s="225" t="s">
        <v>249</v>
      </c>
      <c r="C35" s="38" t="str">
        <f t="shared" si="17"/>
        <v>-</v>
      </c>
      <c r="D35" s="35" t="s">
        <v>23</v>
      </c>
      <c r="E35" s="124" t="s">
        <v>23</v>
      </c>
      <c r="F35" s="99" t="str">
        <f t="shared" si="18"/>
        <v>-</v>
      </c>
      <c r="G35" s="35" t="str">
        <f t="shared" si="19"/>
        <v>-</v>
      </c>
      <c r="H35" s="35" t="str">
        <f t="shared" si="20"/>
        <v>-</v>
      </c>
      <c r="I35" s="99" t="str">
        <f t="shared" si="21"/>
        <v>-</v>
      </c>
      <c r="J35" s="35" t="s">
        <v>23</v>
      </c>
      <c r="K35" s="124" t="s">
        <v>23</v>
      </c>
      <c r="L35" s="52" t="str">
        <f t="shared" si="22"/>
        <v>-</v>
      </c>
      <c r="M35" s="35" t="s">
        <v>23</v>
      </c>
      <c r="N35" s="35" t="s">
        <v>23</v>
      </c>
      <c r="O35" s="8"/>
    </row>
    <row r="36" spans="1:15" s="3" customFormat="1" ht="24" customHeight="1">
      <c r="A36" s="258"/>
      <c r="B36" s="225" t="s">
        <v>250</v>
      </c>
      <c r="C36" s="38" t="str">
        <f t="shared" si="17"/>
        <v>-</v>
      </c>
      <c r="D36" s="35" t="s">
        <v>23</v>
      </c>
      <c r="E36" s="124" t="s">
        <v>23</v>
      </c>
      <c r="F36" s="99" t="str">
        <f t="shared" si="18"/>
        <v>-</v>
      </c>
      <c r="G36" s="35" t="str">
        <f t="shared" si="19"/>
        <v>-</v>
      </c>
      <c r="H36" s="35" t="str">
        <f t="shared" si="20"/>
        <v>-</v>
      </c>
      <c r="I36" s="99" t="str">
        <f t="shared" si="21"/>
        <v>-</v>
      </c>
      <c r="J36" s="35" t="s">
        <v>23</v>
      </c>
      <c r="K36" s="124" t="s">
        <v>23</v>
      </c>
      <c r="L36" s="52" t="str">
        <f t="shared" si="22"/>
        <v>-</v>
      </c>
      <c r="M36" s="35" t="s">
        <v>23</v>
      </c>
      <c r="N36" s="35" t="s">
        <v>23</v>
      </c>
      <c r="O36" s="8"/>
    </row>
    <row r="37" spans="1:15" s="3" customFormat="1" ht="24" customHeight="1" thickBot="1">
      <c r="A37" s="288"/>
      <c r="B37" s="227" t="s">
        <v>251</v>
      </c>
      <c r="C37" s="54">
        <f t="shared" si="17"/>
        <v>29</v>
      </c>
      <c r="D37" s="40">
        <v>21</v>
      </c>
      <c r="E37" s="128">
        <v>8</v>
      </c>
      <c r="F37" s="117">
        <f t="shared" si="18"/>
        <v>4</v>
      </c>
      <c r="G37" s="40">
        <f t="shared" si="19"/>
        <v>1</v>
      </c>
      <c r="H37" s="40">
        <f t="shared" si="20"/>
        <v>3</v>
      </c>
      <c r="I37" s="117" t="str">
        <f t="shared" si="21"/>
        <v>-</v>
      </c>
      <c r="J37" s="40" t="s">
        <v>136</v>
      </c>
      <c r="K37" s="128" t="s">
        <v>136</v>
      </c>
      <c r="L37" s="55">
        <f t="shared" si="22"/>
        <v>4</v>
      </c>
      <c r="M37" s="40">
        <v>1</v>
      </c>
      <c r="N37" s="40">
        <v>3</v>
      </c>
      <c r="O37" s="8"/>
    </row>
  </sheetData>
  <mergeCells count="9">
    <mergeCell ref="F5:H6"/>
    <mergeCell ref="L5:N6"/>
    <mergeCell ref="A4:B7"/>
    <mergeCell ref="F4:N4"/>
    <mergeCell ref="I5:K6"/>
    <mergeCell ref="A28:A37"/>
    <mergeCell ref="A18:A27"/>
    <mergeCell ref="A8:A17"/>
    <mergeCell ref="C4:E6"/>
  </mergeCells>
  <printOptions/>
  <pageMargins left="0.5905511811023623" right="0.7874015748031497" top="0.984251968503937" bottom="0.5511811023622047" header="0.5118110236220472" footer="0.3937007874015748"/>
  <pageSetup horizontalDpi="600" verticalDpi="600" orientation="portrait" paperSize="9" scale="85" r:id="rId1"/>
  <headerFooter alignWithMargins="0">
    <oddHeader>&amp;L&amp;11卒業後・高校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SheetLayoutView="100" workbookViewId="0" topLeftCell="A1">
      <selection activeCell="K24" sqref="K24"/>
    </sheetView>
  </sheetViews>
  <sheetFormatPr defaultColWidth="8.625" defaultRowHeight="18.75" customHeight="1"/>
  <cols>
    <col min="1" max="1" width="5.625" style="1" customWidth="1"/>
    <col min="2" max="2" width="23.125" style="1" customWidth="1"/>
    <col min="3" max="8" width="8.00390625" style="1" customWidth="1"/>
    <col min="9" max="11" width="7.25390625" style="1" customWidth="1"/>
    <col min="12" max="12" width="1.00390625" style="1" customWidth="1"/>
    <col min="13" max="16384" width="8.625" style="1" customWidth="1"/>
  </cols>
  <sheetData>
    <row r="1" ht="22.5" customHeight="1">
      <c r="K1" s="2"/>
    </row>
    <row r="3" spans="1:11" s="3" customFormat="1" ht="18.75" customHeight="1" thickBot="1">
      <c r="A3" s="85" t="s">
        <v>182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3" customFormat="1" ht="18.75" customHeight="1">
      <c r="A4" s="296" t="s">
        <v>196</v>
      </c>
      <c r="B4" s="297"/>
      <c r="C4" s="5"/>
      <c r="D4" s="6"/>
      <c r="E4" s="6"/>
      <c r="F4" s="113"/>
      <c r="G4" s="6"/>
      <c r="H4" s="119"/>
      <c r="I4" s="6"/>
      <c r="J4" s="6"/>
      <c r="K4" s="6"/>
      <c r="L4" s="8"/>
    </row>
    <row r="5" spans="1:12" s="3" customFormat="1" ht="18.75" customHeight="1">
      <c r="A5" s="286"/>
      <c r="B5" s="287"/>
      <c r="C5" s="283" t="s">
        <v>26</v>
      </c>
      <c r="D5" s="257"/>
      <c r="E5" s="257"/>
      <c r="F5" s="284" t="s">
        <v>35</v>
      </c>
      <c r="G5" s="257"/>
      <c r="H5" s="285"/>
      <c r="I5" s="257" t="s">
        <v>36</v>
      </c>
      <c r="J5" s="257"/>
      <c r="K5" s="257"/>
      <c r="L5" s="8"/>
    </row>
    <row r="6" spans="1:12" s="3" customFormat="1" ht="18.75" customHeight="1">
      <c r="A6" s="286"/>
      <c r="B6" s="287"/>
      <c r="C6" s="12"/>
      <c r="D6" s="10"/>
      <c r="E6" s="10"/>
      <c r="F6" s="114"/>
      <c r="G6" s="10"/>
      <c r="H6" s="121"/>
      <c r="I6" s="8"/>
      <c r="J6" s="10"/>
      <c r="K6" s="10"/>
      <c r="L6" s="8"/>
    </row>
    <row r="7" spans="1:12" s="3" customFormat="1" ht="25.5" customHeight="1" thickBot="1">
      <c r="A7" s="298"/>
      <c r="B7" s="299"/>
      <c r="C7" s="109" t="s">
        <v>6</v>
      </c>
      <c r="D7" s="108" t="s">
        <v>29</v>
      </c>
      <c r="E7" s="108" t="s">
        <v>30</v>
      </c>
      <c r="F7" s="115" t="s">
        <v>6</v>
      </c>
      <c r="G7" s="108" t="s">
        <v>29</v>
      </c>
      <c r="H7" s="122" t="s">
        <v>30</v>
      </c>
      <c r="I7" s="118" t="s">
        <v>6</v>
      </c>
      <c r="J7" s="108" t="s">
        <v>29</v>
      </c>
      <c r="K7" s="108" t="s">
        <v>30</v>
      </c>
      <c r="L7" s="8"/>
    </row>
    <row r="8" spans="1:12" s="3" customFormat="1" ht="39.75" customHeight="1">
      <c r="A8" s="309" t="s">
        <v>156</v>
      </c>
      <c r="B8" s="310"/>
      <c r="C8" s="57">
        <f aca="true" t="shared" si="0" ref="C8:K8">IF(SUM(C9:C18)=0,"-",SUM(C9:C18))</f>
        <v>1713</v>
      </c>
      <c r="D8" s="37">
        <f t="shared" si="0"/>
        <v>968</v>
      </c>
      <c r="E8" s="34">
        <f t="shared" si="0"/>
        <v>745</v>
      </c>
      <c r="F8" s="104">
        <f t="shared" si="0"/>
        <v>1625</v>
      </c>
      <c r="G8" s="37">
        <f t="shared" si="0"/>
        <v>915</v>
      </c>
      <c r="H8" s="127">
        <f t="shared" si="0"/>
        <v>710</v>
      </c>
      <c r="I8" s="138">
        <f t="shared" si="0"/>
        <v>88</v>
      </c>
      <c r="J8" s="37">
        <f t="shared" si="0"/>
        <v>53</v>
      </c>
      <c r="K8" s="110">
        <f t="shared" si="0"/>
        <v>35</v>
      </c>
      <c r="L8" s="8"/>
    </row>
    <row r="9" spans="1:12" s="3" customFormat="1" ht="39.75" customHeight="1">
      <c r="A9" s="311" t="s">
        <v>202</v>
      </c>
      <c r="B9" s="312"/>
      <c r="C9" s="38">
        <f>IF(SUM(D9:E9)=0,"-",SUM(D9:E9))</f>
        <v>127</v>
      </c>
      <c r="D9" s="35">
        <f>IF(SUM(G9,J9)=0,"-",SUM(G9,J9))</f>
        <v>60</v>
      </c>
      <c r="E9" s="35">
        <f>IF(SUM(H9,K9)=0,"-",SUM(H9,K9))</f>
        <v>67</v>
      </c>
      <c r="F9" s="99">
        <f>IF(SUM(G9:H9)=0,"-",SUM(G9:H9))</f>
        <v>119</v>
      </c>
      <c r="G9" s="35">
        <v>58</v>
      </c>
      <c r="H9" s="124">
        <v>61</v>
      </c>
      <c r="I9" s="52">
        <f>IF(SUM(J9:K9)=0,"-",SUM(J9:K9))</f>
        <v>8</v>
      </c>
      <c r="J9" s="35">
        <v>2</v>
      </c>
      <c r="K9" s="35">
        <v>6</v>
      </c>
      <c r="L9" s="8"/>
    </row>
    <row r="10" spans="1:12" s="3" customFormat="1" ht="39.75" customHeight="1">
      <c r="A10" s="286" t="s">
        <v>203</v>
      </c>
      <c r="B10" s="287"/>
      <c r="C10" s="38">
        <f aca="true" t="shared" si="1" ref="C10:C23">IF(SUM(D10:E10)=0,"-",SUM(D10:E10))</f>
        <v>199</v>
      </c>
      <c r="D10" s="35">
        <f aca="true" t="shared" si="2" ref="D10:D23">IF(SUM(G10,J10)=0,"-",SUM(G10,J10))</f>
        <v>17</v>
      </c>
      <c r="E10" s="35">
        <f aca="true" t="shared" si="3" ref="E10:E23">IF(SUM(H10,K10)=0,"-",SUM(H10,K10))</f>
        <v>182</v>
      </c>
      <c r="F10" s="99">
        <f aca="true" t="shared" si="4" ref="F10:F23">IF(SUM(G10:H10)=0,"-",SUM(G10:H10))</f>
        <v>198</v>
      </c>
      <c r="G10" s="35">
        <v>17</v>
      </c>
      <c r="H10" s="124">
        <v>181</v>
      </c>
      <c r="I10" s="52">
        <f aca="true" t="shared" si="5" ref="I10:I23">IF(SUM(J10:K10)=0,"-",SUM(J10:K10))</f>
        <v>1</v>
      </c>
      <c r="J10" s="35" t="s">
        <v>8</v>
      </c>
      <c r="K10" s="35">
        <v>1</v>
      </c>
      <c r="L10" s="8"/>
    </row>
    <row r="11" spans="1:12" s="3" customFormat="1" ht="39.75" customHeight="1">
      <c r="A11" s="286" t="s">
        <v>204</v>
      </c>
      <c r="B11" s="287"/>
      <c r="C11" s="38">
        <f t="shared" si="1"/>
        <v>185</v>
      </c>
      <c r="D11" s="35">
        <f t="shared" si="2"/>
        <v>73</v>
      </c>
      <c r="E11" s="35">
        <f t="shared" si="3"/>
        <v>112</v>
      </c>
      <c r="F11" s="99">
        <f t="shared" si="4"/>
        <v>168</v>
      </c>
      <c r="G11" s="35">
        <v>65</v>
      </c>
      <c r="H11" s="124">
        <v>103</v>
      </c>
      <c r="I11" s="52">
        <f t="shared" si="5"/>
        <v>17</v>
      </c>
      <c r="J11" s="35">
        <v>8</v>
      </c>
      <c r="K11" s="35">
        <v>9</v>
      </c>
      <c r="L11" s="8"/>
    </row>
    <row r="12" spans="1:12" s="3" customFormat="1" ht="39.75" customHeight="1">
      <c r="A12" s="286" t="s">
        <v>205</v>
      </c>
      <c r="B12" s="287"/>
      <c r="C12" s="38">
        <f t="shared" si="1"/>
        <v>186</v>
      </c>
      <c r="D12" s="35">
        <f t="shared" si="2"/>
        <v>67</v>
      </c>
      <c r="E12" s="35">
        <f t="shared" si="3"/>
        <v>119</v>
      </c>
      <c r="F12" s="99">
        <f t="shared" si="4"/>
        <v>181</v>
      </c>
      <c r="G12" s="35">
        <v>65</v>
      </c>
      <c r="H12" s="124">
        <v>116</v>
      </c>
      <c r="I12" s="52">
        <f t="shared" si="5"/>
        <v>5</v>
      </c>
      <c r="J12" s="35">
        <v>2</v>
      </c>
      <c r="K12" s="35">
        <v>3</v>
      </c>
      <c r="L12" s="8"/>
    </row>
    <row r="13" spans="1:12" s="3" customFormat="1" ht="39.75" customHeight="1">
      <c r="A13" s="286" t="s">
        <v>206</v>
      </c>
      <c r="B13" s="287"/>
      <c r="C13" s="38">
        <f t="shared" si="1"/>
        <v>37</v>
      </c>
      <c r="D13" s="35">
        <f t="shared" si="2"/>
        <v>34</v>
      </c>
      <c r="E13" s="35">
        <f t="shared" si="3"/>
        <v>3</v>
      </c>
      <c r="F13" s="99">
        <f t="shared" si="4"/>
        <v>34</v>
      </c>
      <c r="G13" s="35">
        <v>32</v>
      </c>
      <c r="H13" s="124">
        <v>2</v>
      </c>
      <c r="I13" s="52">
        <f t="shared" si="5"/>
        <v>3</v>
      </c>
      <c r="J13" s="35">
        <v>2</v>
      </c>
      <c r="K13" s="35">
        <v>1</v>
      </c>
      <c r="L13" s="8"/>
    </row>
    <row r="14" spans="1:12" s="3" customFormat="1" ht="39.75" customHeight="1">
      <c r="A14" s="286" t="s">
        <v>201</v>
      </c>
      <c r="B14" s="287"/>
      <c r="C14" s="38">
        <f t="shared" si="1"/>
        <v>9</v>
      </c>
      <c r="D14" s="35">
        <f t="shared" si="2"/>
        <v>5</v>
      </c>
      <c r="E14" s="35">
        <f t="shared" si="3"/>
        <v>4</v>
      </c>
      <c r="F14" s="99">
        <f t="shared" si="4"/>
        <v>9</v>
      </c>
      <c r="G14" s="35">
        <v>5</v>
      </c>
      <c r="H14" s="124">
        <v>4</v>
      </c>
      <c r="I14" s="52" t="str">
        <f t="shared" si="5"/>
        <v>-</v>
      </c>
      <c r="J14" s="35" t="s">
        <v>8</v>
      </c>
      <c r="K14" s="35" t="s">
        <v>8</v>
      </c>
      <c r="L14" s="8"/>
    </row>
    <row r="15" spans="1:12" s="3" customFormat="1" ht="39.75" customHeight="1">
      <c r="A15" s="286" t="s">
        <v>200</v>
      </c>
      <c r="B15" s="287"/>
      <c r="C15" s="38">
        <f t="shared" si="1"/>
        <v>3</v>
      </c>
      <c r="D15" s="35">
        <f t="shared" si="2"/>
        <v>3</v>
      </c>
      <c r="E15" s="35" t="str">
        <f t="shared" si="3"/>
        <v>-</v>
      </c>
      <c r="F15" s="99">
        <f t="shared" si="4"/>
        <v>3</v>
      </c>
      <c r="G15" s="35">
        <v>3</v>
      </c>
      <c r="H15" s="124" t="s">
        <v>8</v>
      </c>
      <c r="I15" s="52" t="str">
        <f t="shared" si="5"/>
        <v>-</v>
      </c>
      <c r="J15" s="35" t="s">
        <v>8</v>
      </c>
      <c r="K15" s="35" t="s">
        <v>8</v>
      </c>
      <c r="L15" s="8"/>
    </row>
    <row r="16" spans="1:12" s="3" customFormat="1" ht="39.75" customHeight="1">
      <c r="A16" s="286" t="s">
        <v>199</v>
      </c>
      <c r="B16" s="287"/>
      <c r="C16" s="38">
        <f t="shared" si="1"/>
        <v>41</v>
      </c>
      <c r="D16" s="35">
        <f t="shared" si="2"/>
        <v>30</v>
      </c>
      <c r="E16" s="35">
        <f t="shared" si="3"/>
        <v>11</v>
      </c>
      <c r="F16" s="99">
        <f t="shared" si="4"/>
        <v>41</v>
      </c>
      <c r="G16" s="35">
        <v>30</v>
      </c>
      <c r="H16" s="124">
        <v>11</v>
      </c>
      <c r="I16" s="52" t="str">
        <f t="shared" si="5"/>
        <v>-</v>
      </c>
      <c r="J16" s="35" t="s">
        <v>8</v>
      </c>
      <c r="K16" s="35" t="s">
        <v>8</v>
      </c>
      <c r="L16" s="8"/>
    </row>
    <row r="17" spans="1:12" s="3" customFormat="1" ht="39.75" customHeight="1">
      <c r="A17" s="286" t="s">
        <v>198</v>
      </c>
      <c r="B17" s="287"/>
      <c r="C17" s="38">
        <f t="shared" si="1"/>
        <v>898</v>
      </c>
      <c r="D17" s="35">
        <f t="shared" si="2"/>
        <v>657</v>
      </c>
      <c r="E17" s="35">
        <f t="shared" si="3"/>
        <v>241</v>
      </c>
      <c r="F17" s="99">
        <f t="shared" si="4"/>
        <v>848</v>
      </c>
      <c r="G17" s="35">
        <v>622</v>
      </c>
      <c r="H17" s="124">
        <v>226</v>
      </c>
      <c r="I17" s="52">
        <f t="shared" si="5"/>
        <v>50</v>
      </c>
      <c r="J17" s="35">
        <v>35</v>
      </c>
      <c r="K17" s="35">
        <v>15</v>
      </c>
      <c r="L17" s="8"/>
    </row>
    <row r="18" spans="1:12" s="3" customFormat="1" ht="39.75" customHeight="1">
      <c r="A18" s="302" t="s">
        <v>197</v>
      </c>
      <c r="B18" s="303"/>
      <c r="C18" s="59">
        <f t="shared" si="1"/>
        <v>28</v>
      </c>
      <c r="D18" s="60">
        <f t="shared" si="2"/>
        <v>22</v>
      </c>
      <c r="E18" s="60">
        <f t="shared" si="3"/>
        <v>6</v>
      </c>
      <c r="F18" s="80">
        <f t="shared" si="4"/>
        <v>24</v>
      </c>
      <c r="G18" s="60">
        <v>18</v>
      </c>
      <c r="H18" s="126">
        <v>6</v>
      </c>
      <c r="I18" s="112">
        <f t="shared" si="5"/>
        <v>4</v>
      </c>
      <c r="J18" s="60">
        <v>4</v>
      </c>
      <c r="K18" s="60" t="s">
        <v>8</v>
      </c>
      <c r="L18" s="8"/>
    </row>
    <row r="19" spans="1:12" s="3" customFormat="1" ht="45.75" customHeight="1">
      <c r="A19" s="306" t="s">
        <v>138</v>
      </c>
      <c r="B19" s="135" t="s">
        <v>31</v>
      </c>
      <c r="C19" s="38">
        <f t="shared" si="1"/>
        <v>743</v>
      </c>
      <c r="D19" s="35">
        <f t="shared" si="2"/>
        <v>510</v>
      </c>
      <c r="E19" s="35">
        <f t="shared" si="3"/>
        <v>233</v>
      </c>
      <c r="F19" s="99">
        <f t="shared" si="4"/>
        <v>700</v>
      </c>
      <c r="G19" s="35">
        <v>482</v>
      </c>
      <c r="H19" s="124">
        <v>218</v>
      </c>
      <c r="I19" s="52">
        <f t="shared" si="5"/>
        <v>43</v>
      </c>
      <c r="J19" s="35">
        <v>28</v>
      </c>
      <c r="K19" s="35">
        <v>15</v>
      </c>
      <c r="L19" s="8"/>
    </row>
    <row r="20" spans="1:12" s="3" customFormat="1" ht="45.75" customHeight="1">
      <c r="A20" s="307"/>
      <c r="B20" s="136" t="s">
        <v>32</v>
      </c>
      <c r="C20" s="38">
        <f t="shared" si="1"/>
        <v>66</v>
      </c>
      <c r="D20" s="35">
        <f t="shared" si="2"/>
        <v>66</v>
      </c>
      <c r="E20" s="35" t="str">
        <f t="shared" si="3"/>
        <v>-</v>
      </c>
      <c r="F20" s="99">
        <f t="shared" si="4"/>
        <v>65</v>
      </c>
      <c r="G20" s="35">
        <v>65</v>
      </c>
      <c r="H20" s="124" t="s">
        <v>8</v>
      </c>
      <c r="I20" s="52">
        <f t="shared" si="5"/>
        <v>1</v>
      </c>
      <c r="J20" s="35">
        <v>1</v>
      </c>
      <c r="K20" s="35" t="s">
        <v>37</v>
      </c>
      <c r="L20" s="8"/>
    </row>
    <row r="21" spans="1:12" s="3" customFormat="1" ht="45.75" customHeight="1">
      <c r="A21" s="308"/>
      <c r="B21" s="131" t="s">
        <v>33</v>
      </c>
      <c r="C21" s="59">
        <f t="shared" si="1"/>
        <v>89</v>
      </c>
      <c r="D21" s="60">
        <f t="shared" si="2"/>
        <v>81</v>
      </c>
      <c r="E21" s="60">
        <f t="shared" si="3"/>
        <v>8</v>
      </c>
      <c r="F21" s="80">
        <f t="shared" si="4"/>
        <v>83</v>
      </c>
      <c r="G21" s="60">
        <v>75</v>
      </c>
      <c r="H21" s="126">
        <v>8</v>
      </c>
      <c r="I21" s="112">
        <f t="shared" si="5"/>
        <v>6</v>
      </c>
      <c r="J21" s="60">
        <v>6</v>
      </c>
      <c r="K21" s="60" t="s">
        <v>38</v>
      </c>
      <c r="L21" s="8"/>
    </row>
    <row r="22" spans="1:12" s="3" customFormat="1" ht="45.75" customHeight="1">
      <c r="A22" s="304" t="s">
        <v>207</v>
      </c>
      <c r="B22" s="137" t="s">
        <v>39</v>
      </c>
      <c r="C22" s="38">
        <f t="shared" si="1"/>
        <v>1345</v>
      </c>
      <c r="D22" s="35">
        <f t="shared" si="2"/>
        <v>724</v>
      </c>
      <c r="E22" s="35">
        <f t="shared" si="3"/>
        <v>621</v>
      </c>
      <c r="F22" s="99">
        <f t="shared" si="4"/>
        <v>1297</v>
      </c>
      <c r="G22" s="35">
        <v>693</v>
      </c>
      <c r="H22" s="124">
        <v>604</v>
      </c>
      <c r="I22" s="52">
        <f t="shared" si="5"/>
        <v>48</v>
      </c>
      <c r="J22" s="35">
        <v>31</v>
      </c>
      <c r="K22" s="35">
        <v>17</v>
      </c>
      <c r="L22" s="8"/>
    </row>
    <row r="23" spans="1:12" s="3" customFormat="1" ht="45.75" customHeight="1" thickBot="1">
      <c r="A23" s="305"/>
      <c r="B23" s="132" t="s">
        <v>34</v>
      </c>
      <c r="C23" s="54">
        <f t="shared" si="1"/>
        <v>37</v>
      </c>
      <c r="D23" s="40">
        <f t="shared" si="2"/>
        <v>24</v>
      </c>
      <c r="E23" s="40">
        <f t="shared" si="3"/>
        <v>13</v>
      </c>
      <c r="F23" s="117">
        <f t="shared" si="4"/>
        <v>35</v>
      </c>
      <c r="G23" s="40">
        <v>22</v>
      </c>
      <c r="H23" s="128">
        <v>13</v>
      </c>
      <c r="I23" s="55">
        <f t="shared" si="5"/>
        <v>2</v>
      </c>
      <c r="J23" s="40">
        <v>2</v>
      </c>
      <c r="K23" s="40" t="s">
        <v>8</v>
      </c>
      <c r="L23" s="8"/>
    </row>
  </sheetData>
  <mergeCells count="17">
    <mergeCell ref="C5:E5"/>
    <mergeCell ref="F5:H5"/>
    <mergeCell ref="I5:K5"/>
    <mergeCell ref="A22:A23"/>
    <mergeCell ref="A19:A21"/>
    <mergeCell ref="A8:B8"/>
    <mergeCell ref="A4:B7"/>
    <mergeCell ref="A9:B9"/>
    <mergeCell ref="A10:B10"/>
    <mergeCell ref="A11:B11"/>
    <mergeCell ref="A16:B16"/>
    <mergeCell ref="A17:B17"/>
    <mergeCell ref="A18:B18"/>
    <mergeCell ref="A12:B12"/>
    <mergeCell ref="A13:B13"/>
    <mergeCell ref="A14:B14"/>
    <mergeCell ref="A15:B15"/>
  </mergeCells>
  <printOptions/>
  <pageMargins left="0.7480314960629921" right="0.5905511811023623" top="0.984251968503937" bottom="0.7480314960629921" header="0.5118110236220472" footer="0.5118110236220472"/>
  <pageSetup horizontalDpi="600" verticalDpi="600" orientation="portrait" paperSize="9" scale="90" r:id="rId1"/>
  <headerFooter alignWithMargins="0">
    <oddHeader>&amp;R&amp;11卒業後・高校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42"/>
  <sheetViews>
    <sheetView showGridLines="0" workbookViewId="0" topLeftCell="A1">
      <selection activeCell="C16" sqref="A16:IV16"/>
    </sheetView>
  </sheetViews>
  <sheetFormatPr defaultColWidth="8.625" defaultRowHeight="18" customHeight="1"/>
  <cols>
    <col min="1" max="1" width="3.875" style="1" customWidth="1"/>
    <col min="2" max="2" width="9.125" style="1" customWidth="1"/>
    <col min="3" max="3" width="5.00390625" style="139" customWidth="1"/>
    <col min="4" max="4" width="10.625" style="1" customWidth="1"/>
    <col min="5" max="14" width="7.875" style="1" customWidth="1"/>
    <col min="15" max="15" width="1.00390625" style="1" customWidth="1"/>
    <col min="16" max="16384" width="8.625" style="1" customWidth="1"/>
  </cols>
  <sheetData>
    <row r="1" ht="15.75" customHeight="1"/>
    <row r="2" ht="15.75" customHeight="1"/>
    <row r="3" spans="1:14" s="3" customFormat="1" ht="18" customHeight="1" thickBot="1">
      <c r="A3" s="85" t="s">
        <v>183</v>
      </c>
      <c r="B3" s="4"/>
      <c r="C3" s="46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6.5" customHeight="1">
      <c r="A4" s="6"/>
      <c r="B4" s="6"/>
      <c r="C4" s="75"/>
      <c r="D4" s="5"/>
      <c r="E4" s="326" t="s">
        <v>145</v>
      </c>
      <c r="F4" s="318" t="s">
        <v>142</v>
      </c>
      <c r="G4" s="318" t="s">
        <v>143</v>
      </c>
      <c r="H4" s="318" t="s">
        <v>139</v>
      </c>
      <c r="I4" s="318" t="s">
        <v>144</v>
      </c>
      <c r="J4" s="7" t="s">
        <v>48</v>
      </c>
      <c r="K4" s="6"/>
      <c r="L4" s="318" t="s">
        <v>146</v>
      </c>
      <c r="M4" s="13" t="s">
        <v>149</v>
      </c>
      <c r="N4" s="315" t="s">
        <v>148</v>
      </c>
      <c r="O4" s="8"/>
    </row>
    <row r="5" spans="1:15" s="3" customFormat="1" ht="16.5" customHeight="1">
      <c r="A5" s="8"/>
      <c r="B5" s="8"/>
      <c r="C5" s="77"/>
      <c r="D5" s="12"/>
      <c r="E5" s="319"/>
      <c r="F5" s="319"/>
      <c r="G5" s="319"/>
      <c r="H5" s="319"/>
      <c r="I5" s="319"/>
      <c r="J5" s="11" t="s">
        <v>49</v>
      </c>
      <c r="K5" s="10"/>
      <c r="L5" s="319"/>
      <c r="M5" s="313" t="s">
        <v>147</v>
      </c>
      <c r="N5" s="316"/>
      <c r="O5" s="8"/>
    </row>
    <row r="6" spans="1:15" s="3" customFormat="1" ht="16.5" customHeight="1">
      <c r="A6" s="8"/>
      <c r="B6" s="8"/>
      <c r="C6" s="77"/>
      <c r="D6" s="12"/>
      <c r="E6" s="319"/>
      <c r="F6" s="319"/>
      <c r="G6" s="319"/>
      <c r="H6" s="319"/>
      <c r="I6" s="319"/>
      <c r="J6" s="321" t="s">
        <v>140</v>
      </c>
      <c r="K6" s="321" t="s">
        <v>141</v>
      </c>
      <c r="L6" s="319"/>
      <c r="M6" s="313"/>
      <c r="N6" s="316"/>
      <c r="O6" s="8"/>
    </row>
    <row r="7" spans="1:15" s="3" customFormat="1" ht="16.5" customHeight="1">
      <c r="A7" s="8"/>
      <c r="B7" s="8"/>
      <c r="C7" s="77"/>
      <c r="D7" s="12"/>
      <c r="E7" s="319"/>
      <c r="F7" s="319"/>
      <c r="G7" s="319"/>
      <c r="H7" s="319"/>
      <c r="I7" s="319"/>
      <c r="J7" s="319"/>
      <c r="K7" s="319"/>
      <c r="L7" s="319"/>
      <c r="M7" s="313"/>
      <c r="N7" s="316"/>
      <c r="O7" s="8"/>
    </row>
    <row r="8" spans="1:15" s="3" customFormat="1" ht="16.5" customHeight="1">
      <c r="A8" s="286" t="s">
        <v>194</v>
      </c>
      <c r="B8" s="286"/>
      <c r="C8" s="287"/>
      <c r="D8" s="76" t="s">
        <v>156</v>
      </c>
      <c r="E8" s="319"/>
      <c r="F8" s="319"/>
      <c r="G8" s="319"/>
      <c r="H8" s="319"/>
      <c r="I8" s="319"/>
      <c r="J8" s="319"/>
      <c r="K8" s="319"/>
      <c r="L8" s="319"/>
      <c r="M8" s="313"/>
      <c r="N8" s="316"/>
      <c r="O8" s="8"/>
    </row>
    <row r="9" spans="1:15" s="3" customFormat="1" ht="16.5" customHeight="1">
      <c r="A9" s="88"/>
      <c r="B9" s="88"/>
      <c r="C9" s="77"/>
      <c r="D9" s="12"/>
      <c r="E9" s="319"/>
      <c r="F9" s="319"/>
      <c r="G9" s="319"/>
      <c r="H9" s="319"/>
      <c r="I9" s="319"/>
      <c r="J9" s="319"/>
      <c r="K9" s="319"/>
      <c r="L9" s="319"/>
      <c r="M9" s="313"/>
      <c r="N9" s="316"/>
      <c r="O9" s="8"/>
    </row>
    <row r="10" spans="1:15" s="3" customFormat="1" ht="16.5" customHeight="1">
      <c r="A10" s="88"/>
      <c r="B10" s="88"/>
      <c r="C10" s="77"/>
      <c r="D10" s="12"/>
      <c r="E10" s="319"/>
      <c r="F10" s="319"/>
      <c r="G10" s="319"/>
      <c r="H10" s="319"/>
      <c r="I10" s="319"/>
      <c r="J10" s="319"/>
      <c r="K10" s="319"/>
      <c r="L10" s="319"/>
      <c r="M10" s="313"/>
      <c r="N10" s="316"/>
      <c r="O10" s="8"/>
    </row>
    <row r="11" spans="1:15" s="3" customFormat="1" ht="16.5" customHeight="1">
      <c r="A11" s="88"/>
      <c r="B11" s="88"/>
      <c r="C11" s="77"/>
      <c r="D11" s="12"/>
      <c r="E11" s="319"/>
      <c r="F11" s="319"/>
      <c r="G11" s="319"/>
      <c r="H11" s="319"/>
      <c r="I11" s="319"/>
      <c r="J11" s="319"/>
      <c r="K11" s="319"/>
      <c r="L11" s="319"/>
      <c r="M11" s="313"/>
      <c r="N11" s="316"/>
      <c r="O11" s="8"/>
    </row>
    <row r="12" spans="1:15" s="3" customFormat="1" ht="16.5" customHeight="1" thickBot="1">
      <c r="A12" s="129"/>
      <c r="B12" s="129"/>
      <c r="C12" s="46"/>
      <c r="D12" s="15"/>
      <c r="E12" s="320"/>
      <c r="F12" s="320"/>
      <c r="G12" s="320"/>
      <c r="H12" s="320"/>
      <c r="I12" s="320"/>
      <c r="J12" s="320"/>
      <c r="K12" s="320"/>
      <c r="L12" s="320"/>
      <c r="M12" s="314"/>
      <c r="N12" s="317"/>
      <c r="O12" s="8"/>
    </row>
    <row r="13" spans="1:15" s="3" customFormat="1" ht="22.5" customHeight="1">
      <c r="A13" s="296" t="s">
        <v>6</v>
      </c>
      <c r="B13" s="296"/>
      <c r="C13" s="228" t="s">
        <v>6</v>
      </c>
      <c r="D13" s="47">
        <f>IF(SUM(E13:N13)=0,"-",SUM(E13:N13))</f>
        <v>1713</v>
      </c>
      <c r="E13" s="48">
        <f>IF(SUM(E14:E15)=0,"-",SUM(E14:E15))</f>
        <v>127</v>
      </c>
      <c r="F13" s="48">
        <f aca="true" t="shared" si="0" ref="F13:N13">IF(SUM(F14:F15)=0,"-",SUM(F14:F15))</f>
        <v>199</v>
      </c>
      <c r="G13" s="48">
        <f t="shared" si="0"/>
        <v>185</v>
      </c>
      <c r="H13" s="48">
        <f t="shared" si="0"/>
        <v>186</v>
      </c>
      <c r="I13" s="48">
        <f t="shared" si="0"/>
        <v>37</v>
      </c>
      <c r="J13" s="48">
        <f t="shared" si="0"/>
        <v>9</v>
      </c>
      <c r="K13" s="48">
        <f t="shared" si="0"/>
        <v>3</v>
      </c>
      <c r="L13" s="48">
        <f t="shared" si="0"/>
        <v>41</v>
      </c>
      <c r="M13" s="48">
        <f t="shared" si="0"/>
        <v>898</v>
      </c>
      <c r="N13" s="48">
        <f t="shared" si="0"/>
        <v>28</v>
      </c>
      <c r="O13" s="8"/>
    </row>
    <row r="14" spans="1:15" s="3" customFormat="1" ht="22.5" customHeight="1">
      <c r="A14" s="286"/>
      <c r="B14" s="278"/>
      <c r="C14" s="89" t="s">
        <v>209</v>
      </c>
      <c r="D14" s="38">
        <f aca="true" t="shared" si="1" ref="D14:D42">IF(SUM(E14:N14)=0,"-",SUM(E14:N14))</f>
        <v>968</v>
      </c>
      <c r="E14" s="35">
        <f>IF(SUM(E17,E20,E23,E26,E29,E32,E35,E38,E41)=0,"-",SUM(E17,E20,E23,E26,E29,E32,E35,E38,E41))</f>
        <v>60</v>
      </c>
      <c r="F14" s="35">
        <f aca="true" t="shared" si="2" ref="F14:N14">IF(SUM(F17,F20,F23,F26,F29,F32,F35,F38,F41)=0,"-",SUM(F17,F20,F23,F26,F29,F32,F35,F38,F41))</f>
        <v>17</v>
      </c>
      <c r="G14" s="35">
        <f t="shared" si="2"/>
        <v>73</v>
      </c>
      <c r="H14" s="35">
        <f t="shared" si="2"/>
        <v>67</v>
      </c>
      <c r="I14" s="35">
        <f t="shared" si="2"/>
        <v>34</v>
      </c>
      <c r="J14" s="35">
        <f t="shared" si="2"/>
        <v>5</v>
      </c>
      <c r="K14" s="35">
        <f t="shared" si="2"/>
        <v>3</v>
      </c>
      <c r="L14" s="35">
        <f t="shared" si="2"/>
        <v>30</v>
      </c>
      <c r="M14" s="35">
        <f t="shared" si="2"/>
        <v>657</v>
      </c>
      <c r="N14" s="35">
        <f t="shared" si="2"/>
        <v>22</v>
      </c>
      <c r="O14" s="8"/>
    </row>
    <row r="15" spans="1:15" s="3" customFormat="1" ht="22.5" customHeight="1" thickBot="1">
      <c r="A15" s="298"/>
      <c r="B15" s="281"/>
      <c r="C15" s="108" t="s">
        <v>210</v>
      </c>
      <c r="D15" s="54">
        <f t="shared" si="1"/>
        <v>745</v>
      </c>
      <c r="E15" s="41">
        <f>IF(SUM(E18,E21,E24,E27,E30,E33,E36,E39,E42)=0,"-",SUM(E18,E21,E24,E27,E30,E33,E36,E39,E42))</f>
        <v>67</v>
      </c>
      <c r="F15" s="40">
        <f aca="true" t="shared" si="3" ref="F15:N15">IF(SUM(F18,F21,F24,F27,F30,F33,F36,F39,F42)=0,"-",SUM(F18,F21,F24,F27,F30,F33,F36,F39,F42))</f>
        <v>182</v>
      </c>
      <c r="G15" s="40">
        <f t="shared" si="3"/>
        <v>112</v>
      </c>
      <c r="H15" s="40">
        <f t="shared" si="3"/>
        <v>119</v>
      </c>
      <c r="I15" s="40">
        <f t="shared" si="3"/>
        <v>3</v>
      </c>
      <c r="J15" s="40">
        <f t="shared" si="3"/>
        <v>4</v>
      </c>
      <c r="K15" s="40" t="str">
        <f t="shared" si="3"/>
        <v>-</v>
      </c>
      <c r="L15" s="40">
        <f t="shared" si="3"/>
        <v>11</v>
      </c>
      <c r="M15" s="40">
        <f t="shared" si="3"/>
        <v>241</v>
      </c>
      <c r="N15" s="40">
        <f t="shared" si="3"/>
        <v>6</v>
      </c>
      <c r="O15" s="8"/>
    </row>
    <row r="16" spans="1:15" s="3" customFormat="1" ht="21.75" customHeight="1">
      <c r="A16" s="324" t="s">
        <v>208</v>
      </c>
      <c r="B16" s="322" t="s">
        <v>40</v>
      </c>
      <c r="C16" s="107" t="s">
        <v>6</v>
      </c>
      <c r="D16" s="47">
        <f t="shared" si="1"/>
        <v>347</v>
      </c>
      <c r="E16" s="48">
        <f>IF(SUM(E17:E18)=0,"-",SUM(E17:E18))</f>
        <v>16</v>
      </c>
      <c r="F16" s="48">
        <f aca="true" t="shared" si="4" ref="F16:N16">IF(SUM(F17:F18)=0,"-",SUM(F17:F18))</f>
        <v>31</v>
      </c>
      <c r="G16" s="48">
        <f t="shared" si="4"/>
        <v>46</v>
      </c>
      <c r="H16" s="48">
        <f t="shared" si="4"/>
        <v>59</v>
      </c>
      <c r="I16" s="48">
        <f t="shared" si="4"/>
        <v>19</v>
      </c>
      <c r="J16" s="48">
        <f t="shared" si="4"/>
        <v>2</v>
      </c>
      <c r="K16" s="48" t="str">
        <f t="shared" si="4"/>
        <v>-</v>
      </c>
      <c r="L16" s="48">
        <f t="shared" si="4"/>
        <v>10</v>
      </c>
      <c r="M16" s="48">
        <f t="shared" si="4"/>
        <v>153</v>
      </c>
      <c r="N16" s="48">
        <f t="shared" si="4"/>
        <v>11</v>
      </c>
      <c r="O16" s="8"/>
    </row>
    <row r="17" spans="1:15" s="3" customFormat="1" ht="21.75" customHeight="1">
      <c r="A17" s="285"/>
      <c r="B17" s="323"/>
      <c r="C17" s="89" t="s">
        <v>209</v>
      </c>
      <c r="D17" s="38">
        <f t="shared" si="1"/>
        <v>190</v>
      </c>
      <c r="E17" s="35">
        <v>8</v>
      </c>
      <c r="F17" s="35">
        <v>2</v>
      </c>
      <c r="G17" s="35">
        <v>18</v>
      </c>
      <c r="H17" s="35">
        <v>19</v>
      </c>
      <c r="I17" s="35">
        <v>18</v>
      </c>
      <c r="J17" s="35">
        <v>2</v>
      </c>
      <c r="K17" s="35" t="s">
        <v>8</v>
      </c>
      <c r="L17" s="35">
        <v>8</v>
      </c>
      <c r="M17" s="35">
        <v>105</v>
      </c>
      <c r="N17" s="35">
        <v>10</v>
      </c>
      <c r="O17" s="8"/>
    </row>
    <row r="18" spans="1:15" s="3" customFormat="1" ht="21.75" customHeight="1">
      <c r="A18" s="285"/>
      <c r="B18" s="323"/>
      <c r="C18" s="89" t="s">
        <v>210</v>
      </c>
      <c r="D18" s="38">
        <f t="shared" si="1"/>
        <v>157</v>
      </c>
      <c r="E18" s="31">
        <v>8</v>
      </c>
      <c r="F18" s="35">
        <v>29</v>
      </c>
      <c r="G18" s="35">
        <v>28</v>
      </c>
      <c r="H18" s="35">
        <v>40</v>
      </c>
      <c r="I18" s="35">
        <v>1</v>
      </c>
      <c r="J18" s="35" t="s">
        <v>8</v>
      </c>
      <c r="K18" s="35" t="s">
        <v>8</v>
      </c>
      <c r="L18" s="35">
        <v>2</v>
      </c>
      <c r="M18" s="35">
        <v>48</v>
      </c>
      <c r="N18" s="35">
        <v>1</v>
      </c>
      <c r="O18" s="8"/>
    </row>
    <row r="19" spans="1:15" s="3" customFormat="1" ht="21.75" customHeight="1">
      <c r="A19" s="285"/>
      <c r="B19" s="328" t="s">
        <v>41</v>
      </c>
      <c r="C19" s="140" t="s">
        <v>6</v>
      </c>
      <c r="D19" s="62">
        <f t="shared" si="1"/>
        <v>174</v>
      </c>
      <c r="E19" s="63">
        <f>IF(SUM(E20:E21)=0,"-",SUM(E20:E21))</f>
        <v>6</v>
      </c>
      <c r="F19" s="63">
        <f aca="true" t="shared" si="5" ref="F19:N19">IF(SUM(F20:F21)=0,"-",SUM(F20:F21))</f>
        <v>12</v>
      </c>
      <c r="G19" s="63">
        <f t="shared" si="5"/>
        <v>35</v>
      </c>
      <c r="H19" s="63">
        <f t="shared" si="5"/>
        <v>30</v>
      </c>
      <c r="I19" s="63">
        <f t="shared" si="5"/>
        <v>2</v>
      </c>
      <c r="J19" s="63">
        <f t="shared" si="5"/>
        <v>5</v>
      </c>
      <c r="K19" s="63" t="str">
        <f t="shared" si="5"/>
        <v>-</v>
      </c>
      <c r="L19" s="63">
        <f t="shared" si="5"/>
        <v>1</v>
      </c>
      <c r="M19" s="63">
        <f t="shared" si="5"/>
        <v>83</v>
      </c>
      <c r="N19" s="63" t="str">
        <f t="shared" si="5"/>
        <v>-</v>
      </c>
      <c r="O19" s="8"/>
    </row>
    <row r="20" spans="1:15" s="3" customFormat="1" ht="21.75" customHeight="1">
      <c r="A20" s="285"/>
      <c r="B20" s="323"/>
      <c r="C20" s="89" t="s">
        <v>209</v>
      </c>
      <c r="D20" s="38">
        <f t="shared" si="1"/>
        <v>75</v>
      </c>
      <c r="E20" s="35">
        <v>5</v>
      </c>
      <c r="F20" s="35">
        <v>1</v>
      </c>
      <c r="G20" s="35">
        <v>12</v>
      </c>
      <c r="H20" s="35">
        <v>3</v>
      </c>
      <c r="I20" s="35">
        <v>2</v>
      </c>
      <c r="J20" s="35">
        <v>2</v>
      </c>
      <c r="K20" s="35" t="s">
        <v>8</v>
      </c>
      <c r="L20" s="35">
        <v>1</v>
      </c>
      <c r="M20" s="35">
        <v>49</v>
      </c>
      <c r="N20" s="35" t="s">
        <v>8</v>
      </c>
      <c r="O20" s="8"/>
    </row>
    <row r="21" spans="1:15" s="3" customFormat="1" ht="21.75" customHeight="1">
      <c r="A21" s="285"/>
      <c r="B21" s="329"/>
      <c r="C21" s="141" t="s">
        <v>210</v>
      </c>
      <c r="D21" s="59">
        <f t="shared" si="1"/>
        <v>99</v>
      </c>
      <c r="E21" s="65">
        <v>1</v>
      </c>
      <c r="F21" s="60">
        <v>11</v>
      </c>
      <c r="G21" s="60">
        <v>23</v>
      </c>
      <c r="H21" s="60">
        <v>27</v>
      </c>
      <c r="I21" s="60" t="s">
        <v>8</v>
      </c>
      <c r="J21" s="60">
        <v>3</v>
      </c>
      <c r="K21" s="60" t="s">
        <v>8</v>
      </c>
      <c r="L21" s="60" t="s">
        <v>8</v>
      </c>
      <c r="M21" s="60">
        <v>34</v>
      </c>
      <c r="N21" s="60" t="s">
        <v>8</v>
      </c>
      <c r="O21" s="8"/>
    </row>
    <row r="22" spans="1:15" s="3" customFormat="1" ht="21.75" customHeight="1">
      <c r="A22" s="285"/>
      <c r="B22" s="327" t="s">
        <v>42</v>
      </c>
      <c r="C22" s="107" t="s">
        <v>6</v>
      </c>
      <c r="D22" s="57">
        <f t="shared" si="1"/>
        <v>521</v>
      </c>
      <c r="E22" s="34">
        <f>IF(SUM(E23:E24)=0,"-",SUM(E23:E24))</f>
        <v>41</v>
      </c>
      <c r="F22" s="34">
        <f aca="true" t="shared" si="6" ref="F22:N22">IF(SUM(F23:F24)=0,"-",SUM(F23:F24))</f>
        <v>4</v>
      </c>
      <c r="G22" s="34">
        <f t="shared" si="6"/>
        <v>28</v>
      </c>
      <c r="H22" s="34">
        <f t="shared" si="6"/>
        <v>27</v>
      </c>
      <c r="I22" s="34">
        <f t="shared" si="6"/>
        <v>8</v>
      </c>
      <c r="J22" s="34">
        <f t="shared" si="6"/>
        <v>1</v>
      </c>
      <c r="K22" s="34">
        <f t="shared" si="6"/>
        <v>2</v>
      </c>
      <c r="L22" s="34">
        <f t="shared" si="6"/>
        <v>10</v>
      </c>
      <c r="M22" s="34">
        <f t="shared" si="6"/>
        <v>398</v>
      </c>
      <c r="N22" s="34">
        <f t="shared" si="6"/>
        <v>2</v>
      </c>
      <c r="O22" s="8"/>
    </row>
    <row r="23" spans="1:15" s="3" customFormat="1" ht="21.75" customHeight="1">
      <c r="A23" s="285"/>
      <c r="B23" s="323"/>
      <c r="C23" s="89" t="s">
        <v>209</v>
      </c>
      <c r="D23" s="38">
        <f t="shared" si="1"/>
        <v>487</v>
      </c>
      <c r="E23" s="35">
        <v>41</v>
      </c>
      <c r="F23" s="35">
        <v>4</v>
      </c>
      <c r="G23" s="35">
        <v>19</v>
      </c>
      <c r="H23" s="35">
        <v>25</v>
      </c>
      <c r="I23" s="35">
        <v>8</v>
      </c>
      <c r="J23" s="35" t="s">
        <v>8</v>
      </c>
      <c r="K23" s="35">
        <v>2</v>
      </c>
      <c r="L23" s="35">
        <v>10</v>
      </c>
      <c r="M23" s="35">
        <v>376</v>
      </c>
      <c r="N23" s="35">
        <v>2</v>
      </c>
      <c r="O23" s="8"/>
    </row>
    <row r="24" spans="1:15" s="3" customFormat="1" ht="21.75" customHeight="1">
      <c r="A24" s="285"/>
      <c r="B24" s="323"/>
      <c r="C24" s="89" t="s">
        <v>210</v>
      </c>
      <c r="D24" s="38">
        <f t="shared" si="1"/>
        <v>34</v>
      </c>
      <c r="E24" s="31" t="s">
        <v>8</v>
      </c>
      <c r="F24" s="35" t="s">
        <v>8</v>
      </c>
      <c r="G24" s="35">
        <v>9</v>
      </c>
      <c r="H24" s="35">
        <v>2</v>
      </c>
      <c r="I24" s="35" t="s">
        <v>8</v>
      </c>
      <c r="J24" s="35">
        <v>1</v>
      </c>
      <c r="K24" s="35" t="s">
        <v>8</v>
      </c>
      <c r="L24" s="35" t="s">
        <v>8</v>
      </c>
      <c r="M24" s="35">
        <v>22</v>
      </c>
      <c r="N24" s="35" t="s">
        <v>8</v>
      </c>
      <c r="O24" s="8"/>
    </row>
    <row r="25" spans="1:15" s="3" customFormat="1" ht="21.75" customHeight="1">
      <c r="A25" s="285"/>
      <c r="B25" s="328" t="s">
        <v>43</v>
      </c>
      <c r="C25" s="140" t="s">
        <v>6</v>
      </c>
      <c r="D25" s="62">
        <f t="shared" si="1"/>
        <v>361</v>
      </c>
      <c r="E25" s="63">
        <f>IF(SUM(E26:E27)=0,"-",SUM(E26:E27))</f>
        <v>16</v>
      </c>
      <c r="F25" s="63">
        <f aca="true" t="shared" si="7" ref="F25:N25">IF(SUM(F26:F27)=0,"-",SUM(F26:F27))</f>
        <v>138</v>
      </c>
      <c r="G25" s="63">
        <f t="shared" si="7"/>
        <v>38</v>
      </c>
      <c r="H25" s="63">
        <f t="shared" si="7"/>
        <v>18</v>
      </c>
      <c r="I25" s="63">
        <f t="shared" si="7"/>
        <v>2</v>
      </c>
      <c r="J25" s="63" t="str">
        <f t="shared" si="7"/>
        <v>-</v>
      </c>
      <c r="K25" s="63" t="str">
        <f t="shared" si="7"/>
        <v>-</v>
      </c>
      <c r="L25" s="63">
        <f t="shared" si="7"/>
        <v>17</v>
      </c>
      <c r="M25" s="63">
        <f t="shared" si="7"/>
        <v>127</v>
      </c>
      <c r="N25" s="63">
        <f t="shared" si="7"/>
        <v>5</v>
      </c>
      <c r="O25" s="8"/>
    </row>
    <row r="26" spans="1:15" s="3" customFormat="1" ht="21.75" customHeight="1">
      <c r="A26" s="285"/>
      <c r="B26" s="323"/>
      <c r="C26" s="89" t="s">
        <v>209</v>
      </c>
      <c r="D26" s="38">
        <f t="shared" si="1"/>
        <v>108</v>
      </c>
      <c r="E26" s="35">
        <v>2</v>
      </c>
      <c r="F26" s="35">
        <v>8</v>
      </c>
      <c r="G26" s="35">
        <v>16</v>
      </c>
      <c r="H26" s="35">
        <v>3</v>
      </c>
      <c r="I26" s="35">
        <v>1</v>
      </c>
      <c r="J26" s="35" t="s">
        <v>8</v>
      </c>
      <c r="K26" s="35" t="s">
        <v>8</v>
      </c>
      <c r="L26" s="35">
        <v>9</v>
      </c>
      <c r="M26" s="35">
        <v>67</v>
      </c>
      <c r="N26" s="35">
        <v>2</v>
      </c>
      <c r="O26" s="8"/>
    </row>
    <row r="27" spans="1:15" s="3" customFormat="1" ht="21.75" customHeight="1">
      <c r="A27" s="285"/>
      <c r="B27" s="329"/>
      <c r="C27" s="141" t="s">
        <v>210</v>
      </c>
      <c r="D27" s="59">
        <f t="shared" si="1"/>
        <v>253</v>
      </c>
      <c r="E27" s="65">
        <v>14</v>
      </c>
      <c r="F27" s="60">
        <v>130</v>
      </c>
      <c r="G27" s="60">
        <v>22</v>
      </c>
      <c r="H27" s="60">
        <v>15</v>
      </c>
      <c r="I27" s="60">
        <v>1</v>
      </c>
      <c r="J27" s="60" t="s">
        <v>8</v>
      </c>
      <c r="K27" s="60" t="s">
        <v>8</v>
      </c>
      <c r="L27" s="60">
        <v>8</v>
      </c>
      <c r="M27" s="60">
        <v>60</v>
      </c>
      <c r="N27" s="60">
        <v>3</v>
      </c>
      <c r="O27" s="8"/>
    </row>
    <row r="28" spans="1:15" s="3" customFormat="1" ht="21.75" customHeight="1">
      <c r="A28" s="285"/>
      <c r="B28" s="327" t="s">
        <v>44</v>
      </c>
      <c r="C28" s="140" t="s">
        <v>6</v>
      </c>
      <c r="D28" s="57">
        <f t="shared" si="1"/>
        <v>38</v>
      </c>
      <c r="E28" s="34">
        <f>IF(SUM(E29:E30)=0,"-",SUM(E29:E30))</f>
        <v>2</v>
      </c>
      <c r="F28" s="34" t="str">
        <f aca="true" t="shared" si="8" ref="F28:N28">IF(SUM(F29:F30)=0,"-",SUM(F29:F30))</f>
        <v>-</v>
      </c>
      <c r="G28" s="34">
        <f t="shared" si="8"/>
        <v>4</v>
      </c>
      <c r="H28" s="34">
        <f t="shared" si="8"/>
        <v>4</v>
      </c>
      <c r="I28" s="34">
        <f t="shared" si="8"/>
        <v>1</v>
      </c>
      <c r="J28" s="34">
        <f t="shared" si="8"/>
        <v>1</v>
      </c>
      <c r="K28" s="34">
        <f t="shared" si="8"/>
        <v>1</v>
      </c>
      <c r="L28" s="34" t="str">
        <f t="shared" si="8"/>
        <v>-</v>
      </c>
      <c r="M28" s="34">
        <f t="shared" si="8"/>
        <v>17</v>
      </c>
      <c r="N28" s="34">
        <f t="shared" si="8"/>
        <v>8</v>
      </c>
      <c r="O28" s="8"/>
    </row>
    <row r="29" spans="1:15" s="3" customFormat="1" ht="21.75" customHeight="1">
      <c r="A29" s="285"/>
      <c r="B29" s="323"/>
      <c r="C29" s="89" t="s">
        <v>209</v>
      </c>
      <c r="D29" s="38">
        <f t="shared" si="1"/>
        <v>28</v>
      </c>
      <c r="E29" s="35">
        <v>2</v>
      </c>
      <c r="F29" s="35" t="s">
        <v>8</v>
      </c>
      <c r="G29" s="35">
        <v>2</v>
      </c>
      <c r="H29" s="35">
        <v>3</v>
      </c>
      <c r="I29" s="35">
        <v>1</v>
      </c>
      <c r="J29" s="35">
        <v>1</v>
      </c>
      <c r="K29" s="35">
        <v>1</v>
      </c>
      <c r="L29" s="35" t="s">
        <v>8</v>
      </c>
      <c r="M29" s="35">
        <v>10</v>
      </c>
      <c r="N29" s="35">
        <v>8</v>
      </c>
      <c r="O29" s="8"/>
    </row>
    <row r="30" spans="1:15" s="3" customFormat="1" ht="21.75" customHeight="1">
      <c r="A30" s="285"/>
      <c r="B30" s="323"/>
      <c r="C30" s="89" t="s">
        <v>210</v>
      </c>
      <c r="D30" s="38">
        <f t="shared" si="1"/>
        <v>10</v>
      </c>
      <c r="E30" s="31" t="s">
        <v>8</v>
      </c>
      <c r="F30" s="35" t="s">
        <v>8</v>
      </c>
      <c r="G30" s="35">
        <v>2</v>
      </c>
      <c r="H30" s="35">
        <v>1</v>
      </c>
      <c r="I30" s="35" t="s">
        <v>50</v>
      </c>
      <c r="J30" s="35" t="s">
        <v>50</v>
      </c>
      <c r="K30" s="35" t="s">
        <v>50</v>
      </c>
      <c r="L30" s="35" t="s">
        <v>50</v>
      </c>
      <c r="M30" s="35">
        <v>7</v>
      </c>
      <c r="N30" s="35" t="s">
        <v>50</v>
      </c>
      <c r="O30" s="8"/>
    </row>
    <row r="31" spans="1:15" s="3" customFormat="1" ht="21.75" customHeight="1">
      <c r="A31" s="285"/>
      <c r="B31" s="328" t="s">
        <v>45</v>
      </c>
      <c r="C31" s="140" t="s">
        <v>6</v>
      </c>
      <c r="D31" s="62">
        <f t="shared" si="1"/>
        <v>107</v>
      </c>
      <c r="E31" s="63">
        <f>IF(SUM(E32:E33)=0,"-",SUM(E32:E33))</f>
        <v>5</v>
      </c>
      <c r="F31" s="63">
        <f aca="true" t="shared" si="9" ref="F31:N31">IF(SUM(F32:F33)=0,"-",SUM(F32:F33))</f>
        <v>11</v>
      </c>
      <c r="G31" s="63">
        <f t="shared" si="9"/>
        <v>20</v>
      </c>
      <c r="H31" s="63">
        <f t="shared" si="9"/>
        <v>26</v>
      </c>
      <c r="I31" s="63">
        <f t="shared" si="9"/>
        <v>3</v>
      </c>
      <c r="J31" s="63" t="str">
        <f t="shared" si="9"/>
        <v>-</v>
      </c>
      <c r="K31" s="63" t="str">
        <f t="shared" si="9"/>
        <v>-</v>
      </c>
      <c r="L31" s="63" t="str">
        <f t="shared" si="9"/>
        <v>-</v>
      </c>
      <c r="M31" s="63">
        <f t="shared" si="9"/>
        <v>42</v>
      </c>
      <c r="N31" s="63" t="str">
        <f t="shared" si="9"/>
        <v>-</v>
      </c>
      <c r="O31" s="8"/>
    </row>
    <row r="32" spans="1:15" s="3" customFormat="1" ht="21.75" customHeight="1">
      <c r="A32" s="285"/>
      <c r="B32" s="323"/>
      <c r="C32" s="89" t="s">
        <v>209</v>
      </c>
      <c r="D32" s="38">
        <f t="shared" si="1"/>
        <v>20</v>
      </c>
      <c r="E32" s="35" t="s">
        <v>8</v>
      </c>
      <c r="F32" s="35">
        <v>1</v>
      </c>
      <c r="G32" s="35">
        <v>1</v>
      </c>
      <c r="H32" s="35">
        <v>8</v>
      </c>
      <c r="I32" s="35">
        <v>3</v>
      </c>
      <c r="J32" s="35" t="s">
        <v>50</v>
      </c>
      <c r="K32" s="35" t="s">
        <v>50</v>
      </c>
      <c r="L32" s="35" t="s">
        <v>50</v>
      </c>
      <c r="M32" s="35">
        <v>7</v>
      </c>
      <c r="N32" s="35" t="s">
        <v>50</v>
      </c>
      <c r="O32" s="8"/>
    </row>
    <row r="33" spans="1:15" s="3" customFormat="1" ht="21.75" customHeight="1">
      <c r="A33" s="285"/>
      <c r="B33" s="329"/>
      <c r="C33" s="141" t="s">
        <v>210</v>
      </c>
      <c r="D33" s="59">
        <f t="shared" si="1"/>
        <v>87</v>
      </c>
      <c r="E33" s="65">
        <v>5</v>
      </c>
      <c r="F33" s="60">
        <v>10</v>
      </c>
      <c r="G33" s="60">
        <v>19</v>
      </c>
      <c r="H33" s="60">
        <v>18</v>
      </c>
      <c r="I33" s="60" t="s">
        <v>8</v>
      </c>
      <c r="J33" s="60" t="s">
        <v>50</v>
      </c>
      <c r="K33" s="60" t="s">
        <v>50</v>
      </c>
      <c r="L33" s="60" t="s">
        <v>8</v>
      </c>
      <c r="M33" s="60">
        <v>35</v>
      </c>
      <c r="N33" s="60" t="s">
        <v>50</v>
      </c>
      <c r="O33" s="8"/>
    </row>
    <row r="34" spans="1:15" s="3" customFormat="1" ht="21.75" customHeight="1">
      <c r="A34" s="285"/>
      <c r="B34" s="327" t="s">
        <v>46</v>
      </c>
      <c r="C34" s="140" t="s">
        <v>6</v>
      </c>
      <c r="D34" s="57">
        <f t="shared" si="1"/>
        <v>2</v>
      </c>
      <c r="E34" s="34">
        <f>IF(SUM(E35:E36)=0,"-",SUM(E35:E36))</f>
        <v>2</v>
      </c>
      <c r="F34" s="34" t="str">
        <f aca="true" t="shared" si="10" ref="F34:N34">IF(SUM(F35:F36)=0,"-",SUM(F35:F36))</f>
        <v>-</v>
      </c>
      <c r="G34" s="34" t="str">
        <f t="shared" si="10"/>
        <v>-</v>
      </c>
      <c r="H34" s="34" t="str">
        <f t="shared" si="10"/>
        <v>-</v>
      </c>
      <c r="I34" s="34" t="str">
        <f t="shared" si="10"/>
        <v>-</v>
      </c>
      <c r="J34" s="34" t="str">
        <f t="shared" si="10"/>
        <v>-</v>
      </c>
      <c r="K34" s="34" t="str">
        <f t="shared" si="10"/>
        <v>-</v>
      </c>
      <c r="L34" s="34" t="str">
        <f t="shared" si="10"/>
        <v>-</v>
      </c>
      <c r="M34" s="34" t="str">
        <f t="shared" si="10"/>
        <v>-</v>
      </c>
      <c r="N34" s="34" t="str">
        <f t="shared" si="10"/>
        <v>-</v>
      </c>
      <c r="O34" s="8"/>
    </row>
    <row r="35" spans="1:15" s="3" customFormat="1" ht="21.75" customHeight="1">
      <c r="A35" s="285"/>
      <c r="B35" s="323"/>
      <c r="C35" s="89" t="s">
        <v>209</v>
      </c>
      <c r="D35" s="38" t="str">
        <f t="shared" si="1"/>
        <v>-</v>
      </c>
      <c r="E35" s="35" t="s">
        <v>50</v>
      </c>
      <c r="F35" s="35" t="s">
        <v>50</v>
      </c>
      <c r="G35" s="35" t="s">
        <v>50</v>
      </c>
      <c r="H35" s="35" t="s">
        <v>50</v>
      </c>
      <c r="I35" s="35" t="s">
        <v>50</v>
      </c>
      <c r="J35" s="35" t="s">
        <v>50</v>
      </c>
      <c r="K35" s="35" t="s">
        <v>50</v>
      </c>
      <c r="L35" s="35" t="s">
        <v>50</v>
      </c>
      <c r="M35" s="35" t="s">
        <v>50</v>
      </c>
      <c r="N35" s="35" t="s">
        <v>50</v>
      </c>
      <c r="O35" s="8"/>
    </row>
    <row r="36" spans="1:15" s="3" customFormat="1" ht="21.75" customHeight="1">
      <c r="A36" s="285"/>
      <c r="B36" s="323"/>
      <c r="C36" s="89" t="s">
        <v>210</v>
      </c>
      <c r="D36" s="38">
        <f t="shared" si="1"/>
        <v>2</v>
      </c>
      <c r="E36" s="31">
        <v>2</v>
      </c>
      <c r="F36" s="35" t="s">
        <v>50</v>
      </c>
      <c r="G36" s="35" t="s">
        <v>50</v>
      </c>
      <c r="H36" s="35" t="s">
        <v>8</v>
      </c>
      <c r="I36" s="35" t="s">
        <v>50</v>
      </c>
      <c r="J36" s="35" t="s">
        <v>50</v>
      </c>
      <c r="K36" s="35" t="s">
        <v>50</v>
      </c>
      <c r="L36" s="35" t="s">
        <v>50</v>
      </c>
      <c r="M36" s="35" t="s">
        <v>50</v>
      </c>
      <c r="N36" s="35" t="s">
        <v>50</v>
      </c>
      <c r="O36" s="8"/>
    </row>
    <row r="37" spans="1:15" s="3" customFormat="1" ht="21.75" customHeight="1">
      <c r="A37" s="285"/>
      <c r="B37" s="328" t="s">
        <v>16</v>
      </c>
      <c r="C37" s="140" t="s">
        <v>6</v>
      </c>
      <c r="D37" s="62">
        <f t="shared" si="1"/>
        <v>71</v>
      </c>
      <c r="E37" s="63">
        <f>IF(SUM(E38:E39)=0,"-",SUM(E38:E39))</f>
        <v>34</v>
      </c>
      <c r="F37" s="63" t="str">
        <f aca="true" t="shared" si="11" ref="F37:N37">IF(SUM(F38:F39)=0,"-",SUM(F38:F39))</f>
        <v>-</v>
      </c>
      <c r="G37" s="63">
        <f t="shared" si="11"/>
        <v>6</v>
      </c>
      <c r="H37" s="63">
        <f t="shared" si="11"/>
        <v>10</v>
      </c>
      <c r="I37" s="63" t="str">
        <f t="shared" si="11"/>
        <v>-</v>
      </c>
      <c r="J37" s="63" t="str">
        <f t="shared" si="11"/>
        <v>-</v>
      </c>
      <c r="K37" s="63" t="str">
        <f t="shared" si="11"/>
        <v>-</v>
      </c>
      <c r="L37" s="63" t="str">
        <f t="shared" si="11"/>
        <v>-</v>
      </c>
      <c r="M37" s="63">
        <f t="shared" si="11"/>
        <v>21</v>
      </c>
      <c r="N37" s="63" t="str">
        <f t="shared" si="11"/>
        <v>-</v>
      </c>
      <c r="O37" s="8"/>
    </row>
    <row r="38" spans="1:15" s="3" customFormat="1" ht="21.75" customHeight="1">
      <c r="A38" s="285"/>
      <c r="B38" s="323"/>
      <c r="C38" s="89" t="s">
        <v>209</v>
      </c>
      <c r="D38" s="38">
        <f t="shared" si="1"/>
        <v>15</v>
      </c>
      <c r="E38" s="35">
        <v>1</v>
      </c>
      <c r="F38" s="35" t="s">
        <v>8</v>
      </c>
      <c r="G38" s="35">
        <v>1</v>
      </c>
      <c r="H38" s="35">
        <v>3</v>
      </c>
      <c r="I38" s="35" t="s">
        <v>8</v>
      </c>
      <c r="J38" s="35" t="s">
        <v>51</v>
      </c>
      <c r="K38" s="35" t="s">
        <v>51</v>
      </c>
      <c r="L38" s="35" t="s">
        <v>8</v>
      </c>
      <c r="M38" s="35">
        <v>10</v>
      </c>
      <c r="N38" s="35" t="s">
        <v>8</v>
      </c>
      <c r="O38" s="8"/>
    </row>
    <row r="39" spans="1:15" s="3" customFormat="1" ht="21.75" customHeight="1">
      <c r="A39" s="285"/>
      <c r="B39" s="329"/>
      <c r="C39" s="141" t="s">
        <v>210</v>
      </c>
      <c r="D39" s="59">
        <f t="shared" si="1"/>
        <v>56</v>
      </c>
      <c r="E39" s="65">
        <v>33</v>
      </c>
      <c r="F39" s="60" t="s">
        <v>8</v>
      </c>
      <c r="G39" s="60">
        <v>5</v>
      </c>
      <c r="H39" s="60">
        <v>7</v>
      </c>
      <c r="I39" s="60" t="s">
        <v>51</v>
      </c>
      <c r="J39" s="60" t="s">
        <v>51</v>
      </c>
      <c r="K39" s="60" t="s">
        <v>51</v>
      </c>
      <c r="L39" s="60" t="s">
        <v>51</v>
      </c>
      <c r="M39" s="60">
        <v>11</v>
      </c>
      <c r="N39" s="60" t="s">
        <v>8</v>
      </c>
      <c r="O39" s="8"/>
    </row>
    <row r="40" spans="1:15" s="3" customFormat="1" ht="21.75" customHeight="1">
      <c r="A40" s="285"/>
      <c r="B40" s="327" t="s">
        <v>47</v>
      </c>
      <c r="C40" s="140" t="s">
        <v>6</v>
      </c>
      <c r="D40" s="57">
        <f t="shared" si="1"/>
        <v>92</v>
      </c>
      <c r="E40" s="34">
        <f>IF(SUM(E41:E42)=0,"-",SUM(E41:E42))</f>
        <v>5</v>
      </c>
      <c r="F40" s="34">
        <f aca="true" t="shared" si="12" ref="F40:N40">IF(SUM(F41:F42)=0,"-",SUM(F41:F42))</f>
        <v>3</v>
      </c>
      <c r="G40" s="34">
        <f t="shared" si="12"/>
        <v>8</v>
      </c>
      <c r="H40" s="34">
        <f t="shared" si="12"/>
        <v>12</v>
      </c>
      <c r="I40" s="34">
        <f t="shared" si="12"/>
        <v>2</v>
      </c>
      <c r="J40" s="34" t="str">
        <f t="shared" si="12"/>
        <v>-</v>
      </c>
      <c r="K40" s="34" t="str">
        <f t="shared" si="12"/>
        <v>-</v>
      </c>
      <c r="L40" s="34">
        <f t="shared" si="12"/>
        <v>3</v>
      </c>
      <c r="M40" s="34">
        <f t="shared" si="12"/>
        <v>57</v>
      </c>
      <c r="N40" s="34">
        <f t="shared" si="12"/>
        <v>2</v>
      </c>
      <c r="O40" s="8"/>
    </row>
    <row r="41" spans="1:15" s="3" customFormat="1" ht="21.75" customHeight="1">
      <c r="A41" s="285"/>
      <c r="B41" s="323"/>
      <c r="C41" s="89" t="s">
        <v>209</v>
      </c>
      <c r="D41" s="38">
        <f t="shared" si="1"/>
        <v>45</v>
      </c>
      <c r="E41" s="35">
        <v>1</v>
      </c>
      <c r="F41" s="35">
        <v>1</v>
      </c>
      <c r="G41" s="35">
        <v>4</v>
      </c>
      <c r="H41" s="35">
        <v>3</v>
      </c>
      <c r="I41" s="35">
        <v>1</v>
      </c>
      <c r="J41" s="35" t="s">
        <v>50</v>
      </c>
      <c r="K41" s="35" t="s">
        <v>50</v>
      </c>
      <c r="L41" s="35">
        <v>2</v>
      </c>
      <c r="M41" s="35">
        <v>33</v>
      </c>
      <c r="N41" s="35" t="s">
        <v>50</v>
      </c>
      <c r="O41" s="8"/>
    </row>
    <row r="42" spans="1:15" s="3" customFormat="1" ht="21.75" customHeight="1" thickBot="1">
      <c r="A42" s="325"/>
      <c r="B42" s="330"/>
      <c r="C42" s="108" t="s">
        <v>210</v>
      </c>
      <c r="D42" s="54">
        <f t="shared" si="1"/>
        <v>47</v>
      </c>
      <c r="E42" s="41">
        <v>4</v>
      </c>
      <c r="F42" s="40">
        <v>2</v>
      </c>
      <c r="G42" s="40">
        <v>4</v>
      </c>
      <c r="H42" s="40">
        <v>9</v>
      </c>
      <c r="I42" s="40">
        <v>1</v>
      </c>
      <c r="J42" s="40" t="s">
        <v>50</v>
      </c>
      <c r="K42" s="40" t="s">
        <v>8</v>
      </c>
      <c r="L42" s="40">
        <v>1</v>
      </c>
      <c r="M42" s="40">
        <v>24</v>
      </c>
      <c r="N42" s="40">
        <v>2</v>
      </c>
      <c r="O42" s="8"/>
    </row>
  </sheetData>
  <mergeCells count="22">
    <mergeCell ref="B22:B24"/>
    <mergeCell ref="B19:B21"/>
    <mergeCell ref="B37:B39"/>
    <mergeCell ref="B40:B42"/>
    <mergeCell ref="B34:B36"/>
    <mergeCell ref="B31:B33"/>
    <mergeCell ref="G4:G12"/>
    <mergeCell ref="H4:H12"/>
    <mergeCell ref="B16:B18"/>
    <mergeCell ref="A13:B15"/>
    <mergeCell ref="A8:C8"/>
    <mergeCell ref="A16:A42"/>
    <mergeCell ref="E4:E12"/>
    <mergeCell ref="F4:F12"/>
    <mergeCell ref="B28:B30"/>
    <mergeCell ref="B25:B27"/>
    <mergeCell ref="M5:M12"/>
    <mergeCell ref="N4:N12"/>
    <mergeCell ref="I4:I12"/>
    <mergeCell ref="J6:J12"/>
    <mergeCell ref="K6:K12"/>
    <mergeCell ref="L4:L12"/>
  </mergeCells>
  <printOptions/>
  <pageMargins left="0.5511811023622047" right="0.5511811023622047" top="0.984251968503937" bottom="0.6692913385826772" header="0.5118110236220472" footer="0.5118110236220472"/>
  <pageSetup horizontalDpi="600" verticalDpi="600" orientation="portrait" paperSize="9" scale="90" r:id="rId1"/>
  <headerFooter alignWithMargins="0">
    <oddHeader>&amp;L&amp;11卒業後・高校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F6" sqref="F6:F12"/>
    </sheetView>
  </sheetViews>
  <sheetFormatPr defaultColWidth="8.625" defaultRowHeight="18" customHeight="1"/>
  <cols>
    <col min="1" max="3" width="15.75390625" style="1" customWidth="1"/>
    <col min="4" max="4" width="2.875" style="1" customWidth="1"/>
    <col min="5" max="6" width="15.75390625" style="1" customWidth="1"/>
    <col min="7" max="7" width="4.75390625" style="1" customWidth="1"/>
    <col min="8" max="8" width="9.00390625" style="1" customWidth="1"/>
    <col min="9" max="9" width="5.00390625" style="1" customWidth="1"/>
    <col min="10" max="10" width="11.625" style="66" customWidth="1"/>
    <col min="11" max="15" width="8.625" style="66" customWidth="1"/>
    <col min="16" max="16384" width="8.625" style="1" customWidth="1"/>
  </cols>
  <sheetData>
    <row r="1" ht="15.75" customHeight="1">
      <c r="I1" s="2"/>
    </row>
    <row r="2" ht="15.75" customHeight="1"/>
    <row r="3" spans="1:15" s="3" customFormat="1" ht="18" customHeight="1" thickBot="1">
      <c r="A3" s="85" t="s">
        <v>52</v>
      </c>
      <c r="B3" s="4"/>
      <c r="C3" s="4"/>
      <c r="D3" s="8"/>
      <c r="E3" s="4"/>
      <c r="F3" s="4"/>
      <c r="G3" s="4"/>
      <c r="H3" s="4"/>
      <c r="I3" s="4"/>
      <c r="J3" s="8"/>
      <c r="K3" s="8"/>
      <c r="L3" s="8"/>
      <c r="M3" s="8"/>
      <c r="N3" s="8"/>
      <c r="O3" s="8"/>
    </row>
    <row r="4" spans="1:15" s="3" customFormat="1" ht="16.5" customHeight="1">
      <c r="A4" s="334" t="s">
        <v>150</v>
      </c>
      <c r="B4" s="326" t="s">
        <v>152</v>
      </c>
      <c r="C4" s="337" t="s">
        <v>151</v>
      </c>
      <c r="D4" s="8"/>
      <c r="E4" s="282" t="s">
        <v>53</v>
      </c>
      <c r="F4" s="340"/>
      <c r="G4" s="331" t="s">
        <v>54</v>
      </c>
      <c r="H4" s="296"/>
      <c r="I4" s="296"/>
      <c r="J4" s="8"/>
      <c r="K4" s="8"/>
      <c r="L4" s="8"/>
      <c r="M4" s="8"/>
      <c r="N4" s="8"/>
      <c r="O4" s="8"/>
    </row>
    <row r="5" spans="1:15" s="3" customFormat="1" ht="16.5" customHeight="1">
      <c r="A5" s="335"/>
      <c r="B5" s="319"/>
      <c r="C5" s="338"/>
      <c r="D5" s="8"/>
      <c r="E5" s="341"/>
      <c r="F5" s="342"/>
      <c r="G5" s="332"/>
      <c r="H5" s="286"/>
      <c r="I5" s="286"/>
      <c r="J5" s="8"/>
      <c r="K5" s="8"/>
      <c r="L5" s="8"/>
      <c r="M5" s="8"/>
      <c r="N5" s="8"/>
      <c r="O5" s="8"/>
    </row>
    <row r="6" spans="1:15" s="3" customFormat="1" ht="16.5" customHeight="1">
      <c r="A6" s="335"/>
      <c r="B6" s="319"/>
      <c r="C6" s="338"/>
      <c r="D6" s="8"/>
      <c r="E6" s="451" t="s">
        <v>154</v>
      </c>
      <c r="F6" s="343" t="s">
        <v>153</v>
      </c>
      <c r="G6" s="332"/>
      <c r="H6" s="286"/>
      <c r="I6" s="286"/>
      <c r="J6" s="8"/>
      <c r="K6" s="8"/>
      <c r="L6" s="8"/>
      <c r="M6" s="8"/>
      <c r="N6" s="8"/>
      <c r="O6" s="8"/>
    </row>
    <row r="7" spans="1:15" s="3" customFormat="1" ht="16.5" customHeight="1">
      <c r="A7" s="335"/>
      <c r="B7" s="319"/>
      <c r="C7" s="338"/>
      <c r="D7" s="8"/>
      <c r="E7" s="452"/>
      <c r="F7" s="338"/>
      <c r="G7" s="332"/>
      <c r="H7" s="286"/>
      <c r="I7" s="286"/>
      <c r="J7" s="8"/>
      <c r="K7" s="8"/>
      <c r="L7" s="8"/>
      <c r="M7" s="8"/>
      <c r="N7" s="8"/>
      <c r="O7" s="8"/>
    </row>
    <row r="8" spans="1:15" s="3" customFormat="1" ht="16.5" customHeight="1">
      <c r="A8" s="335"/>
      <c r="B8" s="319"/>
      <c r="C8" s="338"/>
      <c r="D8" s="8"/>
      <c r="E8" s="452"/>
      <c r="F8" s="338"/>
      <c r="G8" s="332"/>
      <c r="H8" s="286"/>
      <c r="I8" s="286"/>
      <c r="J8" s="8"/>
      <c r="K8" s="8"/>
      <c r="L8" s="8"/>
      <c r="M8" s="8"/>
      <c r="N8" s="8"/>
      <c r="O8" s="8"/>
    </row>
    <row r="9" spans="1:15" s="3" customFormat="1" ht="16.5" customHeight="1">
      <c r="A9" s="335"/>
      <c r="B9" s="319"/>
      <c r="C9" s="338"/>
      <c r="D9" s="8"/>
      <c r="E9" s="452"/>
      <c r="F9" s="338"/>
      <c r="G9" s="332"/>
      <c r="H9" s="286"/>
      <c r="I9" s="286"/>
      <c r="J9" s="8"/>
      <c r="K9" s="8"/>
      <c r="L9" s="8"/>
      <c r="M9" s="8"/>
      <c r="N9" s="8"/>
      <c r="O9" s="8"/>
    </row>
    <row r="10" spans="1:15" s="3" customFormat="1" ht="16.5" customHeight="1">
      <c r="A10" s="335"/>
      <c r="B10" s="319"/>
      <c r="C10" s="338"/>
      <c r="D10" s="8"/>
      <c r="E10" s="452"/>
      <c r="F10" s="338"/>
      <c r="G10" s="332"/>
      <c r="H10" s="286"/>
      <c r="I10" s="286"/>
      <c r="J10" s="8"/>
      <c r="K10" s="8"/>
      <c r="L10" s="8"/>
      <c r="M10" s="8"/>
      <c r="N10" s="8"/>
      <c r="O10" s="8"/>
    </row>
    <row r="11" spans="1:15" s="3" customFormat="1" ht="16.5" customHeight="1">
      <c r="A11" s="335"/>
      <c r="B11" s="319"/>
      <c r="C11" s="338"/>
      <c r="D11" s="8"/>
      <c r="E11" s="452"/>
      <c r="F11" s="338"/>
      <c r="G11" s="332"/>
      <c r="H11" s="286"/>
      <c r="I11" s="286"/>
      <c r="J11" s="8"/>
      <c r="K11" s="8"/>
      <c r="L11" s="8"/>
      <c r="M11" s="8"/>
      <c r="N11" s="8"/>
      <c r="O11" s="8"/>
    </row>
    <row r="12" spans="1:15" s="3" customFormat="1" ht="16.5" customHeight="1" thickBot="1">
      <c r="A12" s="336"/>
      <c r="B12" s="320"/>
      <c r="C12" s="339"/>
      <c r="D12" s="26"/>
      <c r="E12" s="453"/>
      <c r="F12" s="339"/>
      <c r="G12" s="333"/>
      <c r="H12" s="298"/>
      <c r="I12" s="298"/>
      <c r="J12" s="8"/>
      <c r="K12" s="8"/>
      <c r="L12" s="8"/>
      <c r="M12" s="8"/>
      <c r="N12" s="8"/>
      <c r="O12" s="8"/>
    </row>
    <row r="13" spans="1:15" s="3" customFormat="1" ht="22.5" customHeight="1">
      <c r="A13" s="110">
        <f>IF(SUM(A14:A15)=0,"-",SUM(A14:A15))</f>
        <v>743</v>
      </c>
      <c r="B13" s="67">
        <f>IF(SUM(B14:B15)=0,"-",SUM(B14:B15))</f>
        <v>66</v>
      </c>
      <c r="C13" s="58">
        <f>IF(SUM(C14:C15)=0,"-",SUM(C14:C15))</f>
        <v>89</v>
      </c>
      <c r="D13" s="71"/>
      <c r="E13" s="57">
        <f>IF(SUM(E14:E15)=0,"-",SUM(E14:E15))</f>
        <v>1345</v>
      </c>
      <c r="F13" s="48">
        <f>IF(SUM(F14:F15)=0,"-",SUM(F14:F15))</f>
        <v>37</v>
      </c>
      <c r="G13" s="229" t="s">
        <v>6</v>
      </c>
      <c r="H13" s="296" t="s">
        <v>55</v>
      </c>
      <c r="I13" s="296"/>
      <c r="J13" s="8"/>
      <c r="K13" s="8"/>
      <c r="L13" s="8"/>
      <c r="M13" s="8"/>
      <c r="N13" s="8"/>
      <c r="O13" s="8"/>
    </row>
    <row r="14" spans="1:15" s="3" customFormat="1" ht="22.5" customHeight="1">
      <c r="A14" s="52">
        <f aca="true" t="shared" si="0" ref="A14:C15">IF(SUM(A17,A20,A23,A26,A29,A32,A35,A38,A41)=0,"-",SUM(A17,A20,A23,A26,A29,A32,A35,A38,A41))</f>
        <v>510</v>
      </c>
      <c r="B14" s="31">
        <f t="shared" si="0"/>
        <v>66</v>
      </c>
      <c r="C14" s="32">
        <f t="shared" si="0"/>
        <v>81</v>
      </c>
      <c r="D14" s="71"/>
      <c r="E14" s="38">
        <f>IF(SUM(E17,E20,E23,E26,E29,E32,E35,E38,E41)=0,"-",SUM(E17,E20,E23,E26,E29,E32,E35,E38,E41))</f>
        <v>724</v>
      </c>
      <c r="F14" s="35">
        <f>IF(SUM(F17,F20,F23,F26,F29,F32,F35,F38,F41)=0,"-",SUM(F17,F20,F23,F26,F29,F32,F35,F38,F41))</f>
        <v>24</v>
      </c>
      <c r="G14" s="142" t="s">
        <v>209</v>
      </c>
      <c r="H14" s="286"/>
      <c r="I14" s="286"/>
      <c r="J14" s="8"/>
      <c r="K14" s="8"/>
      <c r="L14" s="8"/>
      <c r="M14" s="8"/>
      <c r="N14" s="8"/>
      <c r="O14" s="8"/>
    </row>
    <row r="15" spans="1:15" s="3" customFormat="1" ht="22.5" customHeight="1" thickBot="1">
      <c r="A15" s="55">
        <f t="shared" si="0"/>
        <v>233</v>
      </c>
      <c r="B15" s="41" t="str">
        <f t="shared" si="0"/>
        <v>-</v>
      </c>
      <c r="C15" s="42">
        <f t="shared" si="0"/>
        <v>8</v>
      </c>
      <c r="D15" s="71"/>
      <c r="E15" s="54">
        <f>IF(SUM(E18,E21,E24,E27,E30,E33,E36,E39,E42)=0,"-",SUM(E18,E21,E24,E27,E30,E33,E36,E39,E42))</f>
        <v>621</v>
      </c>
      <c r="F15" s="40">
        <f>IF(SUM(F18,F21,F24,F27,F30,F33,F36,F39,F42)=0,"-",SUM(F18,F21,F24,F27,F30,F33,F36,F39,F42))</f>
        <v>13</v>
      </c>
      <c r="G15" s="109" t="s">
        <v>210</v>
      </c>
      <c r="H15" s="298"/>
      <c r="I15" s="298"/>
      <c r="J15" s="8"/>
      <c r="K15" s="8"/>
      <c r="L15" s="8"/>
      <c r="M15" s="8"/>
      <c r="N15" s="8"/>
      <c r="O15" s="8"/>
    </row>
    <row r="16" spans="1:15" s="3" customFormat="1" ht="21.75" customHeight="1">
      <c r="A16" s="110">
        <f>IF(SUM(A17:A18)=0,"-",SUM(A17:A18))</f>
        <v>136</v>
      </c>
      <c r="B16" s="37">
        <f>IF(SUM(B17:B18)=0,"-",SUM(B17:B18))</f>
        <v>5</v>
      </c>
      <c r="C16" s="58">
        <f>IF(SUM(C17:C18)=0,"-",SUM(C17:C18))</f>
        <v>12</v>
      </c>
      <c r="D16" s="71"/>
      <c r="E16" s="57">
        <f>IF(SUM(E17:E18)=0,"-",SUM(E17:E18))</f>
        <v>233</v>
      </c>
      <c r="F16" s="34">
        <f>IF(SUM(F17:F18)=0,"-",SUM(F17:F18))</f>
        <v>12</v>
      </c>
      <c r="G16" s="144" t="s">
        <v>6</v>
      </c>
      <c r="H16" s="344" t="s">
        <v>56</v>
      </c>
      <c r="I16" s="346" t="s">
        <v>208</v>
      </c>
      <c r="J16" s="8"/>
      <c r="K16" s="8"/>
      <c r="L16" s="8"/>
      <c r="M16" s="8"/>
      <c r="N16" s="8"/>
      <c r="O16" s="8"/>
    </row>
    <row r="17" spans="1:15" s="3" customFormat="1" ht="21.75" customHeight="1">
      <c r="A17" s="52">
        <v>88</v>
      </c>
      <c r="B17" s="31">
        <v>5</v>
      </c>
      <c r="C17" s="32">
        <v>12</v>
      </c>
      <c r="D17" s="71"/>
      <c r="E17" s="38">
        <v>115</v>
      </c>
      <c r="F17" s="35">
        <v>9</v>
      </c>
      <c r="G17" s="142" t="s">
        <v>209</v>
      </c>
      <c r="H17" s="344"/>
      <c r="I17" s="284"/>
      <c r="J17" s="8"/>
      <c r="K17" s="8"/>
      <c r="L17" s="8"/>
      <c r="M17" s="8"/>
      <c r="N17" s="8"/>
      <c r="O17" s="8"/>
    </row>
    <row r="18" spans="1:15" s="3" customFormat="1" ht="21.75" customHeight="1">
      <c r="A18" s="112">
        <v>48</v>
      </c>
      <c r="B18" s="65" t="s">
        <v>8</v>
      </c>
      <c r="C18" s="70" t="s">
        <v>8</v>
      </c>
      <c r="D18" s="71"/>
      <c r="E18" s="59">
        <v>118</v>
      </c>
      <c r="F18" s="60">
        <v>3</v>
      </c>
      <c r="G18" s="142" t="s">
        <v>210</v>
      </c>
      <c r="H18" s="345"/>
      <c r="I18" s="284"/>
      <c r="J18" s="8"/>
      <c r="K18" s="8"/>
      <c r="L18" s="8"/>
      <c r="M18" s="8"/>
      <c r="N18" s="8"/>
      <c r="O18" s="8"/>
    </row>
    <row r="19" spans="1:15" s="3" customFormat="1" ht="21.75" customHeight="1">
      <c r="A19" s="110">
        <f>IF(SUM(A20:A21)=0,"-",SUM(A20:A21))</f>
        <v>63</v>
      </c>
      <c r="B19" s="37">
        <f>IF(SUM(B20:B21)=0,"-",SUM(B20:B21))</f>
        <v>3</v>
      </c>
      <c r="C19" s="58">
        <f>IF(SUM(C20:C21)=0,"-",SUM(C20:C21))</f>
        <v>17</v>
      </c>
      <c r="D19" s="71"/>
      <c r="E19" s="57">
        <f>IF(SUM(E20:E21)=0,"-",SUM(E20:E21))</f>
        <v>136</v>
      </c>
      <c r="F19" s="34">
        <f>IF(SUM(F20:F21)=0,"-",SUM(F20:F21))</f>
        <v>8</v>
      </c>
      <c r="G19" s="145" t="s">
        <v>6</v>
      </c>
      <c r="H19" s="344" t="s">
        <v>57</v>
      </c>
      <c r="I19" s="284"/>
      <c r="J19" s="8"/>
      <c r="K19" s="8"/>
      <c r="L19" s="8"/>
      <c r="M19" s="8"/>
      <c r="N19" s="8"/>
      <c r="O19" s="8"/>
    </row>
    <row r="20" spans="1:15" s="3" customFormat="1" ht="21.75" customHeight="1">
      <c r="A20" s="52">
        <v>30</v>
      </c>
      <c r="B20" s="31">
        <v>3</v>
      </c>
      <c r="C20" s="32">
        <v>16</v>
      </c>
      <c r="D20" s="71"/>
      <c r="E20" s="38">
        <v>59</v>
      </c>
      <c r="F20" s="35">
        <v>5</v>
      </c>
      <c r="G20" s="142" t="s">
        <v>209</v>
      </c>
      <c r="H20" s="344"/>
      <c r="I20" s="284"/>
      <c r="J20" s="8"/>
      <c r="K20" s="8"/>
      <c r="L20" s="8"/>
      <c r="M20" s="8"/>
      <c r="N20" s="8"/>
      <c r="O20" s="8"/>
    </row>
    <row r="21" spans="1:15" s="3" customFormat="1" ht="21.75" customHeight="1">
      <c r="A21" s="52">
        <v>33</v>
      </c>
      <c r="B21" s="31" t="s">
        <v>8</v>
      </c>
      <c r="C21" s="32">
        <v>1</v>
      </c>
      <c r="D21" s="71"/>
      <c r="E21" s="38">
        <v>77</v>
      </c>
      <c r="F21" s="35">
        <v>3</v>
      </c>
      <c r="G21" s="143" t="s">
        <v>210</v>
      </c>
      <c r="H21" s="344"/>
      <c r="I21" s="284"/>
      <c r="J21" s="8"/>
      <c r="K21" s="8"/>
      <c r="L21" s="8"/>
      <c r="M21" s="8"/>
      <c r="N21" s="8"/>
      <c r="O21" s="8"/>
    </row>
    <row r="22" spans="1:15" s="3" customFormat="1" ht="21.75" customHeight="1">
      <c r="A22" s="111">
        <f>IF(SUM(A23:A24)=0,"-",SUM(A23:A24))</f>
        <v>301</v>
      </c>
      <c r="B22" s="68">
        <f>IF(SUM(B23:B24)=0,"-",SUM(B23:B24))</f>
        <v>58</v>
      </c>
      <c r="C22" s="69">
        <f>IF(SUM(C23:C24)=0,"-",SUM(C23:C24))</f>
        <v>39</v>
      </c>
      <c r="D22" s="71"/>
      <c r="E22" s="62">
        <f>IF(SUM(E23:E24)=0,"-",SUM(E23:E24))</f>
        <v>423</v>
      </c>
      <c r="F22" s="63">
        <f>IF(SUM(F23:F24)=0,"-",SUM(F23:F24))</f>
        <v>9</v>
      </c>
      <c r="G22" s="144" t="s">
        <v>6</v>
      </c>
      <c r="H22" s="348" t="s">
        <v>58</v>
      </c>
      <c r="I22" s="284"/>
      <c r="J22" s="8"/>
      <c r="K22" s="8"/>
      <c r="L22" s="8"/>
      <c r="M22" s="8"/>
      <c r="N22" s="8"/>
      <c r="O22" s="8"/>
    </row>
    <row r="23" spans="1:15" s="3" customFormat="1" ht="21.75" customHeight="1">
      <c r="A23" s="52">
        <v>279</v>
      </c>
      <c r="B23" s="31">
        <v>58</v>
      </c>
      <c r="C23" s="32">
        <v>39</v>
      </c>
      <c r="D23" s="71"/>
      <c r="E23" s="38">
        <v>391</v>
      </c>
      <c r="F23" s="35">
        <v>9</v>
      </c>
      <c r="G23" s="142" t="s">
        <v>209</v>
      </c>
      <c r="H23" s="344"/>
      <c r="I23" s="284"/>
      <c r="J23" s="8"/>
      <c r="K23" s="8"/>
      <c r="L23" s="8"/>
      <c r="M23" s="8"/>
      <c r="N23" s="8"/>
      <c r="O23" s="8"/>
    </row>
    <row r="24" spans="1:15" s="3" customFormat="1" ht="21.75" customHeight="1">
      <c r="A24" s="112">
        <v>22</v>
      </c>
      <c r="B24" s="65" t="s">
        <v>8</v>
      </c>
      <c r="C24" s="70" t="s">
        <v>8</v>
      </c>
      <c r="D24" s="71"/>
      <c r="E24" s="59">
        <v>32</v>
      </c>
      <c r="F24" s="60" t="s">
        <v>8</v>
      </c>
      <c r="G24" s="142" t="s">
        <v>210</v>
      </c>
      <c r="H24" s="345"/>
      <c r="I24" s="284"/>
      <c r="J24" s="8"/>
      <c r="K24" s="8"/>
      <c r="L24" s="8"/>
      <c r="M24" s="8"/>
      <c r="N24" s="8"/>
      <c r="O24" s="8"/>
    </row>
    <row r="25" spans="1:15" s="3" customFormat="1" ht="21.75" customHeight="1">
      <c r="A25" s="110">
        <f>IF(SUM(A26:A27)=0,"-",SUM(A26:A27))</f>
        <v>121</v>
      </c>
      <c r="B25" s="37" t="str">
        <f>IF(SUM(B26:B27)=0,"-",SUM(B26:B27))</f>
        <v>-</v>
      </c>
      <c r="C25" s="58">
        <f>IF(SUM(C26:C27)=0,"-",SUM(C26:C27))</f>
        <v>6</v>
      </c>
      <c r="D25" s="71"/>
      <c r="E25" s="57">
        <f>IF(SUM(E26:E27)=0,"-",SUM(E26:E27))</f>
        <v>325</v>
      </c>
      <c r="F25" s="34">
        <f>IF(SUM(F26:F27)=0,"-",SUM(F26:F27))</f>
        <v>4</v>
      </c>
      <c r="G25" s="145" t="s">
        <v>6</v>
      </c>
      <c r="H25" s="344" t="s">
        <v>59</v>
      </c>
      <c r="I25" s="284"/>
      <c r="J25" s="8"/>
      <c r="K25" s="8"/>
      <c r="L25" s="8"/>
      <c r="M25" s="8"/>
      <c r="N25" s="8"/>
      <c r="O25" s="8"/>
    </row>
    <row r="26" spans="1:15" s="3" customFormat="1" ht="21.75" customHeight="1">
      <c r="A26" s="52">
        <v>62</v>
      </c>
      <c r="B26" s="31" t="s">
        <v>8</v>
      </c>
      <c r="C26" s="32">
        <v>5</v>
      </c>
      <c r="D26" s="71"/>
      <c r="E26" s="38">
        <v>95</v>
      </c>
      <c r="F26" s="35" t="s">
        <v>8</v>
      </c>
      <c r="G26" s="142" t="s">
        <v>209</v>
      </c>
      <c r="H26" s="344"/>
      <c r="I26" s="284"/>
      <c r="J26" s="8"/>
      <c r="K26" s="8"/>
      <c r="L26" s="8"/>
      <c r="M26" s="8"/>
      <c r="N26" s="8"/>
      <c r="O26" s="8"/>
    </row>
    <row r="27" spans="1:15" s="3" customFormat="1" ht="21.75" customHeight="1">
      <c r="A27" s="52">
        <v>59</v>
      </c>
      <c r="B27" s="31" t="s">
        <v>8</v>
      </c>
      <c r="C27" s="32">
        <v>1</v>
      </c>
      <c r="D27" s="71"/>
      <c r="E27" s="38">
        <v>230</v>
      </c>
      <c r="F27" s="35">
        <v>4</v>
      </c>
      <c r="G27" s="143" t="s">
        <v>210</v>
      </c>
      <c r="H27" s="344"/>
      <c r="I27" s="284"/>
      <c r="J27" s="8"/>
      <c r="K27" s="8"/>
      <c r="L27" s="8"/>
      <c r="M27" s="8"/>
      <c r="N27" s="8"/>
      <c r="O27" s="8"/>
    </row>
    <row r="28" spans="1:15" s="3" customFormat="1" ht="21.75" customHeight="1">
      <c r="A28" s="111">
        <f>IF(SUM(A29:A30)=0,"-",SUM(A29:A30))</f>
        <v>17</v>
      </c>
      <c r="B28" s="68" t="str">
        <f>IF(SUM(B29:B30)=0,"-",SUM(B29:B30))</f>
        <v>-</v>
      </c>
      <c r="C28" s="69" t="str">
        <f>IF(SUM(C29:C30)=0,"-",SUM(C29:C30))</f>
        <v>-</v>
      </c>
      <c r="D28" s="71"/>
      <c r="E28" s="62" t="str">
        <f>IF(SUM(E29:E30)=0,"-",SUM(E29:E30))</f>
        <v>-</v>
      </c>
      <c r="F28" s="63" t="str">
        <f>IF(SUM(F29:F30)=0,"-",SUM(F29:F30))</f>
        <v>-</v>
      </c>
      <c r="G28" s="145" t="s">
        <v>6</v>
      </c>
      <c r="H28" s="348" t="s">
        <v>60</v>
      </c>
      <c r="I28" s="284"/>
      <c r="J28" s="8"/>
      <c r="K28" s="8"/>
      <c r="L28" s="8"/>
      <c r="M28" s="8"/>
      <c r="N28" s="8"/>
      <c r="O28" s="8"/>
    </row>
    <row r="29" spans="1:15" s="3" customFormat="1" ht="21.75" customHeight="1">
      <c r="A29" s="52">
        <v>10</v>
      </c>
      <c r="B29" s="31" t="s">
        <v>136</v>
      </c>
      <c r="C29" s="32" t="s">
        <v>136</v>
      </c>
      <c r="D29" s="71"/>
      <c r="E29" s="38" t="s">
        <v>8</v>
      </c>
      <c r="F29" s="35" t="s">
        <v>8</v>
      </c>
      <c r="G29" s="142" t="s">
        <v>209</v>
      </c>
      <c r="H29" s="344"/>
      <c r="I29" s="284"/>
      <c r="J29" s="8"/>
      <c r="K29" s="8"/>
      <c r="L29" s="8"/>
      <c r="M29" s="8"/>
      <c r="N29" s="8"/>
      <c r="O29" s="8"/>
    </row>
    <row r="30" spans="1:15" s="3" customFormat="1" ht="21.75" customHeight="1">
      <c r="A30" s="112">
        <v>7</v>
      </c>
      <c r="B30" s="65" t="s">
        <v>50</v>
      </c>
      <c r="C30" s="70" t="s">
        <v>50</v>
      </c>
      <c r="D30" s="71"/>
      <c r="E30" s="59" t="s">
        <v>8</v>
      </c>
      <c r="F30" s="60" t="s">
        <v>50</v>
      </c>
      <c r="G30" s="142" t="s">
        <v>210</v>
      </c>
      <c r="H30" s="345"/>
      <c r="I30" s="284"/>
      <c r="J30" s="8"/>
      <c r="K30" s="8"/>
      <c r="L30" s="8"/>
      <c r="M30" s="8"/>
      <c r="N30" s="8"/>
      <c r="O30" s="8"/>
    </row>
    <row r="31" spans="1:15" s="3" customFormat="1" ht="21.75" customHeight="1">
      <c r="A31" s="110">
        <f>IF(SUM(A32:A33)=0,"-",SUM(A32:A33))</f>
        <v>35</v>
      </c>
      <c r="B31" s="37" t="str">
        <f>IF(SUM(B32:B33)=0,"-",SUM(B32:B33))</f>
        <v>-</v>
      </c>
      <c r="C31" s="58">
        <f>IF(SUM(C32:C33)=0,"-",SUM(C32:C33))</f>
        <v>7</v>
      </c>
      <c r="D31" s="71"/>
      <c r="E31" s="57">
        <f>IF(SUM(E32:E33)=0,"-",SUM(E32:E33))</f>
        <v>98</v>
      </c>
      <c r="F31" s="34">
        <f>IF(SUM(F32:F33)=0,"-",SUM(F32:F33))</f>
        <v>2</v>
      </c>
      <c r="G31" s="145" t="s">
        <v>6</v>
      </c>
      <c r="H31" s="344" t="s">
        <v>61</v>
      </c>
      <c r="I31" s="284"/>
      <c r="J31" s="8"/>
      <c r="K31" s="8"/>
      <c r="L31" s="8"/>
      <c r="M31" s="8"/>
      <c r="N31" s="8"/>
      <c r="O31" s="8"/>
    </row>
    <row r="32" spans="1:15" s="3" customFormat="1" ht="21.75" customHeight="1">
      <c r="A32" s="52">
        <v>5</v>
      </c>
      <c r="B32" s="31" t="s">
        <v>8</v>
      </c>
      <c r="C32" s="32">
        <v>2</v>
      </c>
      <c r="D32" s="71"/>
      <c r="E32" s="38">
        <v>18</v>
      </c>
      <c r="F32" s="35" t="s">
        <v>8</v>
      </c>
      <c r="G32" s="142" t="s">
        <v>209</v>
      </c>
      <c r="H32" s="344"/>
      <c r="I32" s="284"/>
      <c r="J32" s="8"/>
      <c r="K32" s="8"/>
      <c r="L32" s="8"/>
      <c r="M32" s="8"/>
      <c r="N32" s="8"/>
      <c r="O32" s="8"/>
    </row>
    <row r="33" spans="1:15" s="3" customFormat="1" ht="21.75" customHeight="1">
      <c r="A33" s="52">
        <v>30</v>
      </c>
      <c r="B33" s="31" t="s">
        <v>8</v>
      </c>
      <c r="C33" s="32">
        <v>5</v>
      </c>
      <c r="D33" s="71"/>
      <c r="E33" s="38">
        <v>80</v>
      </c>
      <c r="F33" s="35">
        <v>2</v>
      </c>
      <c r="G33" s="143" t="s">
        <v>210</v>
      </c>
      <c r="H33" s="344"/>
      <c r="I33" s="284"/>
      <c r="J33" s="8"/>
      <c r="K33" s="8"/>
      <c r="L33" s="8"/>
      <c r="M33" s="8"/>
      <c r="N33" s="8"/>
      <c r="O33" s="8"/>
    </row>
    <row r="34" spans="1:15" s="3" customFormat="1" ht="21.75" customHeight="1">
      <c r="A34" s="111" t="str">
        <f>IF(SUM(A35:A36)=0,"-",SUM(A35:A36))</f>
        <v>-</v>
      </c>
      <c r="B34" s="68" t="str">
        <f>IF(SUM(B35:B36)=0,"-",SUM(B35:B36))</f>
        <v>-</v>
      </c>
      <c r="C34" s="69" t="str">
        <f>IF(SUM(C35:C36)=0,"-",SUM(C35:C36))</f>
        <v>-</v>
      </c>
      <c r="D34" s="71"/>
      <c r="E34" s="62" t="str">
        <f>IF(SUM(E35:E36)=0,"-",SUM(E35:E36))</f>
        <v>-</v>
      </c>
      <c r="F34" s="63" t="str">
        <f>IF(SUM(F35:F36)=0,"-",SUM(F35:F36))</f>
        <v>-</v>
      </c>
      <c r="G34" s="145" t="s">
        <v>6</v>
      </c>
      <c r="H34" s="348" t="s">
        <v>62</v>
      </c>
      <c r="I34" s="284"/>
      <c r="J34" s="8"/>
      <c r="K34" s="8"/>
      <c r="L34" s="8"/>
      <c r="M34" s="8"/>
      <c r="N34" s="8"/>
      <c r="O34" s="8"/>
    </row>
    <row r="35" spans="1:15" s="3" customFormat="1" ht="21.75" customHeight="1">
      <c r="A35" s="52" t="s">
        <v>50</v>
      </c>
      <c r="B35" s="31" t="s">
        <v>50</v>
      </c>
      <c r="C35" s="32" t="s">
        <v>50</v>
      </c>
      <c r="D35" s="71"/>
      <c r="E35" s="38" t="s">
        <v>50</v>
      </c>
      <c r="F35" s="35" t="s">
        <v>50</v>
      </c>
      <c r="G35" s="142" t="s">
        <v>209</v>
      </c>
      <c r="H35" s="344"/>
      <c r="I35" s="284"/>
      <c r="J35" s="8"/>
      <c r="K35" s="8"/>
      <c r="L35" s="8"/>
      <c r="M35" s="8"/>
      <c r="N35" s="8"/>
      <c r="O35" s="8"/>
    </row>
    <row r="36" spans="1:15" s="3" customFormat="1" ht="21.75" customHeight="1">
      <c r="A36" s="112" t="s">
        <v>50</v>
      </c>
      <c r="B36" s="65" t="s">
        <v>50</v>
      </c>
      <c r="C36" s="70" t="s">
        <v>50</v>
      </c>
      <c r="D36" s="71"/>
      <c r="E36" s="59" t="s">
        <v>155</v>
      </c>
      <c r="F36" s="60" t="s">
        <v>50</v>
      </c>
      <c r="G36" s="142" t="s">
        <v>210</v>
      </c>
      <c r="H36" s="345"/>
      <c r="I36" s="284"/>
      <c r="J36" s="8"/>
      <c r="K36" s="8"/>
      <c r="L36" s="8"/>
      <c r="M36" s="8"/>
      <c r="N36" s="8"/>
      <c r="O36" s="8"/>
    </row>
    <row r="37" spans="1:15" s="3" customFormat="1" ht="21.75" customHeight="1">
      <c r="A37" s="111">
        <f>IF(SUM(A38:A39)=0,"-",SUM(A38:A39))</f>
        <v>20</v>
      </c>
      <c r="B37" s="68" t="str">
        <f>IF(SUM(B38:B39)=0,"-",SUM(B38:B39))</f>
        <v>-</v>
      </c>
      <c r="C37" s="69">
        <f>IF(SUM(C38:C39)=0,"-",SUM(C38:C39))</f>
        <v>1</v>
      </c>
      <c r="D37" s="71"/>
      <c r="E37" s="62">
        <f>IF(SUM(E38:E39)=0,"-",SUM(E38:E39))</f>
        <v>39</v>
      </c>
      <c r="F37" s="63">
        <f>IF(SUM(F38:F39)=0,"-",SUM(F38:F39))</f>
        <v>1</v>
      </c>
      <c r="G37" s="145" t="s">
        <v>6</v>
      </c>
      <c r="H37" s="348" t="s">
        <v>63</v>
      </c>
      <c r="I37" s="284"/>
      <c r="J37" s="8"/>
      <c r="K37" s="8"/>
      <c r="L37" s="8"/>
      <c r="M37" s="8"/>
      <c r="N37" s="8"/>
      <c r="O37" s="8"/>
    </row>
    <row r="38" spans="1:15" s="3" customFormat="1" ht="21.75" customHeight="1">
      <c r="A38" s="52">
        <v>9</v>
      </c>
      <c r="B38" s="31" t="s">
        <v>8</v>
      </c>
      <c r="C38" s="32">
        <v>1</v>
      </c>
      <c r="D38" s="71"/>
      <c r="E38" s="38">
        <v>2</v>
      </c>
      <c r="F38" s="35" t="s">
        <v>50</v>
      </c>
      <c r="G38" s="142" t="s">
        <v>209</v>
      </c>
      <c r="H38" s="344"/>
      <c r="I38" s="284"/>
      <c r="J38" s="8"/>
      <c r="K38" s="8"/>
      <c r="L38" s="8"/>
      <c r="M38" s="8"/>
      <c r="N38" s="8"/>
      <c r="O38" s="8"/>
    </row>
    <row r="39" spans="1:15" s="3" customFormat="1" ht="21.75" customHeight="1">
      <c r="A39" s="112">
        <v>11</v>
      </c>
      <c r="B39" s="65" t="s">
        <v>50</v>
      </c>
      <c r="C39" s="70" t="s">
        <v>8</v>
      </c>
      <c r="D39" s="71"/>
      <c r="E39" s="59">
        <v>37</v>
      </c>
      <c r="F39" s="60">
        <v>1</v>
      </c>
      <c r="G39" s="143" t="s">
        <v>210</v>
      </c>
      <c r="H39" s="345"/>
      <c r="I39" s="284"/>
      <c r="J39" s="8"/>
      <c r="K39" s="8"/>
      <c r="L39" s="8"/>
      <c r="M39" s="8"/>
      <c r="N39" s="8"/>
      <c r="O39" s="8"/>
    </row>
    <row r="40" spans="1:15" s="3" customFormat="1" ht="21.75" customHeight="1">
      <c r="A40" s="110">
        <f>IF(SUM(A41:A42)=0,"-",SUM(A41:A42))</f>
        <v>50</v>
      </c>
      <c r="B40" s="37" t="str">
        <f>IF(SUM(B41:B42)=0,"-",SUM(B41:B42))</f>
        <v>-</v>
      </c>
      <c r="C40" s="58">
        <f>IF(SUM(C41:C42)=0,"-",SUM(C41:C42))</f>
        <v>7</v>
      </c>
      <c r="D40" s="71"/>
      <c r="E40" s="57">
        <f>IF(SUM(E41:E42)=0,"-",SUM(E41:E42))</f>
        <v>91</v>
      </c>
      <c r="F40" s="34">
        <f>IF(SUM(F41:F42)=0,"-",SUM(F41:F42))</f>
        <v>1</v>
      </c>
      <c r="G40" s="145" t="s">
        <v>6</v>
      </c>
      <c r="H40" s="344" t="s">
        <v>64</v>
      </c>
      <c r="I40" s="284"/>
      <c r="J40" s="8"/>
      <c r="K40" s="8"/>
      <c r="L40" s="8"/>
      <c r="M40" s="8"/>
      <c r="N40" s="8"/>
      <c r="O40" s="8"/>
    </row>
    <row r="41" spans="1:15" s="3" customFormat="1" ht="21.75" customHeight="1">
      <c r="A41" s="52">
        <v>27</v>
      </c>
      <c r="B41" s="31" t="s">
        <v>8</v>
      </c>
      <c r="C41" s="32">
        <v>6</v>
      </c>
      <c r="D41" s="52"/>
      <c r="E41" s="38">
        <v>44</v>
      </c>
      <c r="F41" s="35">
        <v>1</v>
      </c>
      <c r="G41" s="142" t="s">
        <v>209</v>
      </c>
      <c r="H41" s="344"/>
      <c r="I41" s="284"/>
      <c r="J41" s="8"/>
      <c r="K41" s="8"/>
      <c r="L41" s="8"/>
      <c r="M41" s="8"/>
      <c r="N41" s="8"/>
      <c r="O41" s="8"/>
    </row>
    <row r="42" spans="1:15" s="3" customFormat="1" ht="21.75" customHeight="1" thickBot="1">
      <c r="A42" s="55">
        <v>23</v>
      </c>
      <c r="B42" s="41" t="s">
        <v>8</v>
      </c>
      <c r="C42" s="42">
        <v>1</v>
      </c>
      <c r="D42" s="52"/>
      <c r="E42" s="54">
        <v>47</v>
      </c>
      <c r="F42" s="40" t="s">
        <v>8</v>
      </c>
      <c r="G42" s="109" t="s">
        <v>210</v>
      </c>
      <c r="H42" s="349"/>
      <c r="I42" s="347"/>
      <c r="J42" s="8"/>
      <c r="K42" s="8"/>
      <c r="L42" s="8"/>
      <c r="M42" s="8"/>
      <c r="N42" s="8"/>
      <c r="O42" s="8"/>
    </row>
    <row r="43" spans="1:9" ht="18" customHeight="1">
      <c r="A43" s="66"/>
      <c r="B43" s="66"/>
      <c r="C43" s="66"/>
      <c r="D43" s="66"/>
      <c r="E43" s="66"/>
      <c r="F43" s="66"/>
      <c r="G43" s="66"/>
      <c r="H43" s="66"/>
      <c r="I43" s="66"/>
    </row>
    <row r="44" spans="1:9" ht="18" customHeight="1">
      <c r="A44" s="66"/>
      <c r="B44" s="66"/>
      <c r="C44" s="66"/>
      <c r="D44" s="66"/>
      <c r="E44" s="66"/>
      <c r="F44" s="66"/>
      <c r="G44" s="66"/>
      <c r="H44" s="66"/>
      <c r="I44" s="66"/>
    </row>
    <row r="45" spans="1:9" ht="18" customHeight="1">
      <c r="A45" s="66"/>
      <c r="B45" s="66"/>
      <c r="C45" s="66"/>
      <c r="D45" s="66"/>
      <c r="E45" s="66"/>
      <c r="F45" s="66"/>
      <c r="G45" s="66"/>
      <c r="H45" s="66"/>
      <c r="I45" s="66"/>
    </row>
    <row r="46" spans="1:9" ht="18" customHeight="1">
      <c r="A46" s="66"/>
      <c r="B46" s="66"/>
      <c r="C46" s="66"/>
      <c r="D46" s="66"/>
      <c r="E46" s="66"/>
      <c r="F46" s="66"/>
      <c r="G46" s="66"/>
      <c r="H46" s="66"/>
      <c r="I46" s="66"/>
    </row>
    <row r="47" spans="1:9" ht="18" customHeight="1">
      <c r="A47" s="66"/>
      <c r="B47" s="66"/>
      <c r="C47" s="66"/>
      <c r="D47" s="66"/>
      <c r="E47" s="66"/>
      <c r="F47" s="66"/>
      <c r="G47" s="66"/>
      <c r="H47" s="66"/>
      <c r="I47" s="66"/>
    </row>
    <row r="48" spans="1:9" ht="18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8" customHeight="1">
      <c r="A49" s="66"/>
      <c r="B49" s="66"/>
      <c r="C49" s="66"/>
      <c r="D49" s="66"/>
      <c r="E49" s="66"/>
      <c r="F49" s="66"/>
      <c r="G49" s="66"/>
      <c r="H49" s="66"/>
      <c r="I49" s="66"/>
    </row>
    <row r="50" spans="1:9" ht="18" customHeight="1">
      <c r="A50" s="66"/>
      <c r="B50" s="66"/>
      <c r="C50" s="66"/>
      <c r="D50" s="66"/>
      <c r="E50" s="66"/>
      <c r="F50" s="66"/>
      <c r="G50" s="66"/>
      <c r="H50" s="66"/>
      <c r="I50" s="66"/>
    </row>
    <row r="51" spans="1:9" ht="18" customHeight="1">
      <c r="A51" s="66"/>
      <c r="B51" s="66"/>
      <c r="C51" s="66"/>
      <c r="D51" s="66"/>
      <c r="E51" s="66"/>
      <c r="F51" s="66"/>
      <c r="G51" s="66"/>
      <c r="H51" s="66"/>
      <c r="I51" s="66"/>
    </row>
    <row r="52" spans="1:9" ht="18" customHeight="1">
      <c r="A52" s="66"/>
      <c r="B52" s="66"/>
      <c r="C52" s="66"/>
      <c r="D52" s="66"/>
      <c r="E52" s="66"/>
      <c r="F52" s="66"/>
      <c r="G52" s="66"/>
      <c r="H52" s="66"/>
      <c r="I52" s="66"/>
    </row>
    <row r="53" spans="1:9" ht="18" customHeight="1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18" customHeight="1">
      <c r="A54" s="66"/>
      <c r="B54" s="66"/>
      <c r="C54" s="66"/>
      <c r="D54" s="66"/>
      <c r="E54" s="66"/>
      <c r="F54" s="66"/>
      <c r="G54" s="66"/>
      <c r="H54" s="66"/>
      <c r="I54" s="66"/>
    </row>
    <row r="55" spans="1:9" ht="18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8" customHeight="1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8" customHeight="1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8" customHeight="1">
      <c r="A58" s="66"/>
      <c r="B58" s="66"/>
      <c r="C58" s="66"/>
      <c r="D58" s="66"/>
      <c r="E58" s="66"/>
      <c r="F58" s="66"/>
      <c r="G58" s="66"/>
      <c r="H58" s="66"/>
      <c r="I58" s="66"/>
    </row>
  </sheetData>
  <mergeCells count="18">
    <mergeCell ref="H16:H18"/>
    <mergeCell ref="I16:I42"/>
    <mergeCell ref="H19:H21"/>
    <mergeCell ref="H22:H24"/>
    <mergeCell ref="H25:H27"/>
    <mergeCell ref="H28:H30"/>
    <mergeCell ref="H31:H33"/>
    <mergeCell ref="H34:H36"/>
    <mergeCell ref="H37:H39"/>
    <mergeCell ref="H40:H42"/>
    <mergeCell ref="G4:I12"/>
    <mergeCell ref="H13:I15"/>
    <mergeCell ref="A4:A12"/>
    <mergeCell ref="B4:B12"/>
    <mergeCell ref="C4:C12"/>
    <mergeCell ref="E6:E12"/>
    <mergeCell ref="E4:F5"/>
    <mergeCell ref="F6:F12"/>
  </mergeCells>
  <printOptions/>
  <pageMargins left="0.8267716535433072" right="0.3937007874015748" top="0.984251968503937" bottom="0.6692913385826772" header="0.5118110236220472" footer="0.5118110236220472"/>
  <pageSetup horizontalDpi="600" verticalDpi="600" orientation="portrait" paperSize="9" scale="90" r:id="rId1"/>
  <headerFooter alignWithMargins="0">
    <oddHeader>&amp;R&amp;11卒業後・高校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J25" sqref="J25"/>
    </sheetView>
  </sheetViews>
  <sheetFormatPr defaultColWidth="8.625" defaultRowHeight="24" customHeight="1"/>
  <cols>
    <col min="1" max="1" width="26.25390625" style="1" customWidth="1"/>
    <col min="2" max="10" width="8.25390625" style="1" customWidth="1"/>
    <col min="11" max="11" width="1.00390625" style="1" customWidth="1"/>
    <col min="12" max="16384" width="8.625" style="1" customWidth="1"/>
  </cols>
  <sheetData>
    <row r="1" ht="15.75" customHeight="1">
      <c r="J1" s="2"/>
    </row>
    <row r="3" spans="1:10" s="3" customFormat="1" ht="24" customHeight="1" thickBot="1">
      <c r="A3" s="85" t="s">
        <v>184</v>
      </c>
      <c r="B3" s="4"/>
      <c r="C3" s="4"/>
      <c r="D3" s="4"/>
      <c r="E3" s="4"/>
      <c r="F3" s="4"/>
      <c r="G3" s="4"/>
      <c r="H3" s="4"/>
      <c r="I3" s="4"/>
      <c r="J3" s="4"/>
    </row>
    <row r="4" spans="1:11" s="3" customFormat="1" ht="24" customHeight="1">
      <c r="A4" s="297" t="s">
        <v>65</v>
      </c>
      <c r="B4" s="282" t="s">
        <v>26</v>
      </c>
      <c r="C4" s="350"/>
      <c r="D4" s="350"/>
      <c r="E4" s="300" t="s">
        <v>35</v>
      </c>
      <c r="F4" s="350"/>
      <c r="G4" s="351"/>
      <c r="H4" s="275" t="s">
        <v>36</v>
      </c>
      <c r="I4" s="350"/>
      <c r="J4" s="350"/>
      <c r="K4" s="8"/>
    </row>
    <row r="5" spans="1:11" s="3" customFormat="1" ht="24" customHeight="1" thickBot="1">
      <c r="A5" s="299"/>
      <c r="B5" s="109" t="s">
        <v>6</v>
      </c>
      <c r="C5" s="108" t="s">
        <v>29</v>
      </c>
      <c r="D5" s="108" t="s">
        <v>30</v>
      </c>
      <c r="E5" s="115" t="s">
        <v>6</v>
      </c>
      <c r="F5" s="108" t="s">
        <v>29</v>
      </c>
      <c r="G5" s="122" t="s">
        <v>30</v>
      </c>
      <c r="H5" s="118" t="s">
        <v>6</v>
      </c>
      <c r="I5" s="108" t="s">
        <v>29</v>
      </c>
      <c r="J5" s="108" t="s">
        <v>30</v>
      </c>
      <c r="K5" s="8"/>
    </row>
    <row r="6" spans="1:11" s="3" customFormat="1" ht="36" customHeight="1">
      <c r="A6" s="75" t="s">
        <v>221</v>
      </c>
      <c r="B6" s="28">
        <f>IF(SUM(C6:D6)=0,"-",SUM(C6:D6))</f>
        <v>7</v>
      </c>
      <c r="C6" s="35">
        <f>IF(SUM(F6,I6)=0,"-",SUM(F6,I6))</f>
        <v>3</v>
      </c>
      <c r="D6" s="72">
        <f>IF(SUM(G6,J6)=0,"-",SUM(G6,J6))</f>
        <v>4</v>
      </c>
      <c r="E6" s="146">
        <f>IF(SUM(F6:G6)=0,"-",SUM(F6:G6))</f>
        <v>7</v>
      </c>
      <c r="F6" s="72">
        <v>3</v>
      </c>
      <c r="G6" s="147">
        <v>4</v>
      </c>
      <c r="H6" s="29" t="str">
        <f>IF(SUM(I6:J6)=0,"-",SUM(I6:J6))</f>
        <v>-</v>
      </c>
      <c r="I6" s="72" t="s">
        <v>8</v>
      </c>
      <c r="J6" s="72" t="s">
        <v>8</v>
      </c>
      <c r="K6" s="8"/>
    </row>
    <row r="7" spans="1:11" s="3" customFormat="1" ht="36" customHeight="1">
      <c r="A7" s="77" t="s">
        <v>222</v>
      </c>
      <c r="B7" s="38">
        <f aca="true" t="shared" si="0" ref="B7:B24">IF(SUM(C7:D7)=0,"-",SUM(C7:D7))</f>
        <v>1</v>
      </c>
      <c r="C7" s="35">
        <f>IF(SUM(F7,I7)=0,"-",SUM(F7,I7))</f>
        <v>1</v>
      </c>
      <c r="D7" s="35" t="str">
        <f aca="true" t="shared" si="1" ref="D7:D24">IF(SUM(G7,J7)=0,"-",SUM(G7,J7))</f>
        <v>-</v>
      </c>
      <c r="E7" s="99">
        <f aca="true" t="shared" si="2" ref="E7:E24">IF(SUM(F7:G7)=0,"-",SUM(F7:G7))</f>
        <v>1</v>
      </c>
      <c r="F7" s="35">
        <v>1</v>
      </c>
      <c r="G7" s="124" t="s">
        <v>8</v>
      </c>
      <c r="H7" s="52" t="str">
        <f aca="true" t="shared" si="3" ref="H7:H24">IF(SUM(I7:J7)=0,"-",SUM(I7:J7))</f>
        <v>-</v>
      </c>
      <c r="I7" s="35" t="s">
        <v>8</v>
      </c>
      <c r="J7" s="35" t="s">
        <v>23</v>
      </c>
      <c r="K7" s="8"/>
    </row>
    <row r="8" spans="1:11" s="3" customFormat="1" ht="36" customHeight="1">
      <c r="A8" s="77" t="s">
        <v>223</v>
      </c>
      <c r="B8" s="38">
        <f t="shared" si="0"/>
        <v>3</v>
      </c>
      <c r="C8" s="35">
        <f>IF(SUM(F8,I8)=0,"-",SUM(F8,I8))</f>
        <v>3</v>
      </c>
      <c r="D8" s="35" t="str">
        <f t="shared" si="1"/>
        <v>-</v>
      </c>
      <c r="E8" s="99">
        <f t="shared" si="2"/>
        <v>3</v>
      </c>
      <c r="F8" s="35">
        <v>3</v>
      </c>
      <c r="G8" s="124" t="s">
        <v>8</v>
      </c>
      <c r="H8" s="52" t="str">
        <f t="shared" si="3"/>
        <v>-</v>
      </c>
      <c r="I8" s="35" t="s">
        <v>8</v>
      </c>
      <c r="J8" s="35" t="s">
        <v>23</v>
      </c>
      <c r="K8" s="8"/>
    </row>
    <row r="9" spans="1:11" s="3" customFormat="1" ht="36" customHeight="1">
      <c r="A9" s="77" t="s">
        <v>224</v>
      </c>
      <c r="B9" s="38">
        <f t="shared" si="0"/>
        <v>1</v>
      </c>
      <c r="C9" s="35" t="str">
        <f aca="true" t="shared" si="4" ref="C9:C24">IF(SUM(F9,I9)=0,"-",SUM(F9,I9))</f>
        <v>-</v>
      </c>
      <c r="D9" s="35">
        <f t="shared" si="1"/>
        <v>1</v>
      </c>
      <c r="E9" s="99">
        <f t="shared" si="2"/>
        <v>1</v>
      </c>
      <c r="F9" s="35" t="s">
        <v>8</v>
      </c>
      <c r="G9" s="124">
        <v>1</v>
      </c>
      <c r="H9" s="52" t="str">
        <f t="shared" si="3"/>
        <v>-</v>
      </c>
      <c r="I9" s="35" t="s">
        <v>8</v>
      </c>
      <c r="J9" s="35" t="s">
        <v>23</v>
      </c>
      <c r="K9" s="8"/>
    </row>
    <row r="10" spans="1:11" s="3" customFormat="1" ht="36" customHeight="1">
      <c r="A10" s="77" t="s">
        <v>225</v>
      </c>
      <c r="B10" s="38">
        <f t="shared" si="0"/>
        <v>148</v>
      </c>
      <c r="C10" s="35">
        <f t="shared" si="4"/>
        <v>132</v>
      </c>
      <c r="D10" s="35">
        <f t="shared" si="1"/>
        <v>16</v>
      </c>
      <c r="E10" s="99">
        <f t="shared" si="2"/>
        <v>141</v>
      </c>
      <c r="F10" s="35">
        <v>126</v>
      </c>
      <c r="G10" s="124">
        <v>15</v>
      </c>
      <c r="H10" s="52">
        <f t="shared" si="3"/>
        <v>7</v>
      </c>
      <c r="I10" s="35">
        <v>6</v>
      </c>
      <c r="J10" s="35">
        <v>1</v>
      </c>
      <c r="K10" s="8"/>
    </row>
    <row r="11" spans="1:11" s="3" customFormat="1" ht="36" customHeight="1">
      <c r="A11" s="77" t="s">
        <v>226</v>
      </c>
      <c r="B11" s="38">
        <f t="shared" si="0"/>
        <v>774</v>
      </c>
      <c r="C11" s="35">
        <f t="shared" si="4"/>
        <v>493</v>
      </c>
      <c r="D11" s="35">
        <f t="shared" si="1"/>
        <v>281</v>
      </c>
      <c r="E11" s="99">
        <f t="shared" si="2"/>
        <v>731</v>
      </c>
      <c r="F11" s="35">
        <v>465</v>
      </c>
      <c r="G11" s="124">
        <v>266</v>
      </c>
      <c r="H11" s="52">
        <f t="shared" si="3"/>
        <v>43</v>
      </c>
      <c r="I11" s="35">
        <v>28</v>
      </c>
      <c r="J11" s="35">
        <v>15</v>
      </c>
      <c r="K11" s="8"/>
    </row>
    <row r="12" spans="1:11" s="3" customFormat="1" ht="36" customHeight="1">
      <c r="A12" s="88" t="s">
        <v>211</v>
      </c>
      <c r="B12" s="38">
        <f t="shared" si="0"/>
        <v>32</v>
      </c>
      <c r="C12" s="35">
        <f t="shared" si="4"/>
        <v>27</v>
      </c>
      <c r="D12" s="35">
        <f t="shared" si="1"/>
        <v>5</v>
      </c>
      <c r="E12" s="99">
        <f t="shared" si="2"/>
        <v>31</v>
      </c>
      <c r="F12" s="35">
        <v>26</v>
      </c>
      <c r="G12" s="124">
        <v>5</v>
      </c>
      <c r="H12" s="52">
        <f t="shared" si="3"/>
        <v>1</v>
      </c>
      <c r="I12" s="35">
        <v>1</v>
      </c>
      <c r="J12" s="35" t="s">
        <v>23</v>
      </c>
      <c r="K12" s="8"/>
    </row>
    <row r="13" spans="1:11" s="3" customFormat="1" ht="36" customHeight="1">
      <c r="A13" s="88" t="s">
        <v>212</v>
      </c>
      <c r="B13" s="38">
        <f t="shared" si="0"/>
        <v>8</v>
      </c>
      <c r="C13" s="35">
        <f t="shared" si="4"/>
        <v>3</v>
      </c>
      <c r="D13" s="35">
        <f t="shared" si="1"/>
        <v>5</v>
      </c>
      <c r="E13" s="99">
        <f t="shared" si="2"/>
        <v>7</v>
      </c>
      <c r="F13" s="35">
        <v>2</v>
      </c>
      <c r="G13" s="124">
        <v>5</v>
      </c>
      <c r="H13" s="52">
        <f t="shared" si="3"/>
        <v>1</v>
      </c>
      <c r="I13" s="35">
        <v>1</v>
      </c>
      <c r="J13" s="35" t="s">
        <v>66</v>
      </c>
      <c r="K13" s="8"/>
    </row>
    <row r="14" spans="1:11" s="3" customFormat="1" ht="36" customHeight="1">
      <c r="A14" s="77" t="s">
        <v>227</v>
      </c>
      <c r="B14" s="38">
        <f t="shared" si="0"/>
        <v>55</v>
      </c>
      <c r="C14" s="35">
        <f t="shared" si="4"/>
        <v>40</v>
      </c>
      <c r="D14" s="35">
        <f t="shared" si="1"/>
        <v>15</v>
      </c>
      <c r="E14" s="99">
        <f t="shared" si="2"/>
        <v>55</v>
      </c>
      <c r="F14" s="35">
        <v>40</v>
      </c>
      <c r="G14" s="124">
        <v>15</v>
      </c>
      <c r="H14" s="52" t="str">
        <f t="shared" si="3"/>
        <v>-</v>
      </c>
      <c r="I14" s="35" t="s">
        <v>8</v>
      </c>
      <c r="J14" s="35" t="s">
        <v>66</v>
      </c>
      <c r="K14" s="8"/>
    </row>
    <row r="15" spans="1:11" s="3" customFormat="1" ht="36" customHeight="1">
      <c r="A15" s="88" t="s">
        <v>213</v>
      </c>
      <c r="B15" s="38">
        <f t="shared" si="0"/>
        <v>227</v>
      </c>
      <c r="C15" s="35">
        <f t="shared" si="4"/>
        <v>80</v>
      </c>
      <c r="D15" s="35">
        <f t="shared" si="1"/>
        <v>147</v>
      </c>
      <c r="E15" s="99">
        <f t="shared" si="2"/>
        <v>212</v>
      </c>
      <c r="F15" s="31">
        <v>74</v>
      </c>
      <c r="G15" s="124">
        <v>138</v>
      </c>
      <c r="H15" s="52">
        <f t="shared" si="3"/>
        <v>15</v>
      </c>
      <c r="I15" s="35">
        <v>6</v>
      </c>
      <c r="J15" s="35">
        <v>9</v>
      </c>
      <c r="K15" s="8"/>
    </row>
    <row r="16" spans="1:11" s="3" customFormat="1" ht="36" customHeight="1">
      <c r="A16" s="88" t="s">
        <v>214</v>
      </c>
      <c r="B16" s="38">
        <f t="shared" si="0"/>
        <v>26</v>
      </c>
      <c r="C16" s="35">
        <f t="shared" si="4"/>
        <v>1</v>
      </c>
      <c r="D16" s="35">
        <f t="shared" si="1"/>
        <v>25</v>
      </c>
      <c r="E16" s="99">
        <f t="shared" si="2"/>
        <v>26</v>
      </c>
      <c r="F16" s="31">
        <v>1</v>
      </c>
      <c r="G16" s="124">
        <v>25</v>
      </c>
      <c r="H16" s="52" t="str">
        <f t="shared" si="3"/>
        <v>-</v>
      </c>
      <c r="I16" s="35" t="s">
        <v>8</v>
      </c>
      <c r="J16" s="35" t="s">
        <v>66</v>
      </c>
      <c r="K16" s="8"/>
    </row>
    <row r="17" spans="1:11" s="3" customFormat="1" ht="36" customHeight="1">
      <c r="A17" s="88" t="s">
        <v>215</v>
      </c>
      <c r="B17" s="38">
        <f t="shared" si="0"/>
        <v>1</v>
      </c>
      <c r="C17" s="35" t="str">
        <f t="shared" si="4"/>
        <v>-</v>
      </c>
      <c r="D17" s="35">
        <f t="shared" si="1"/>
        <v>1</v>
      </c>
      <c r="E17" s="99">
        <f t="shared" si="2"/>
        <v>1</v>
      </c>
      <c r="F17" s="35" t="s">
        <v>8</v>
      </c>
      <c r="G17" s="124">
        <v>1</v>
      </c>
      <c r="H17" s="52" t="str">
        <f t="shared" si="3"/>
        <v>-</v>
      </c>
      <c r="I17" s="35" t="s">
        <v>8</v>
      </c>
      <c r="J17" s="35" t="s">
        <v>66</v>
      </c>
      <c r="K17" s="8"/>
    </row>
    <row r="18" spans="1:11" s="3" customFormat="1" ht="36" customHeight="1">
      <c r="A18" s="88" t="s">
        <v>216</v>
      </c>
      <c r="B18" s="38">
        <f t="shared" si="0"/>
        <v>62</v>
      </c>
      <c r="C18" s="35">
        <f t="shared" si="4"/>
        <v>25</v>
      </c>
      <c r="D18" s="35">
        <f t="shared" si="1"/>
        <v>37</v>
      </c>
      <c r="E18" s="99">
        <f t="shared" si="2"/>
        <v>57</v>
      </c>
      <c r="F18" s="35">
        <v>21</v>
      </c>
      <c r="G18" s="124">
        <v>36</v>
      </c>
      <c r="H18" s="52">
        <f t="shared" si="3"/>
        <v>5</v>
      </c>
      <c r="I18" s="35">
        <v>4</v>
      </c>
      <c r="J18" s="35">
        <v>1</v>
      </c>
      <c r="K18" s="8"/>
    </row>
    <row r="19" spans="1:11" s="3" customFormat="1" ht="36" customHeight="1">
      <c r="A19" s="88" t="s">
        <v>217</v>
      </c>
      <c r="B19" s="38">
        <f t="shared" si="0"/>
        <v>77</v>
      </c>
      <c r="C19" s="35">
        <f t="shared" si="4"/>
        <v>9</v>
      </c>
      <c r="D19" s="35">
        <f t="shared" si="1"/>
        <v>68</v>
      </c>
      <c r="E19" s="99">
        <f t="shared" si="2"/>
        <v>69</v>
      </c>
      <c r="F19" s="35">
        <v>7</v>
      </c>
      <c r="G19" s="124">
        <v>62</v>
      </c>
      <c r="H19" s="52">
        <f t="shared" si="3"/>
        <v>8</v>
      </c>
      <c r="I19" s="35">
        <v>2</v>
      </c>
      <c r="J19" s="35">
        <v>6</v>
      </c>
      <c r="K19" s="8"/>
    </row>
    <row r="20" spans="1:11" s="3" customFormat="1" ht="36" customHeight="1">
      <c r="A20" s="88" t="s">
        <v>218</v>
      </c>
      <c r="B20" s="38" t="str">
        <f t="shared" si="0"/>
        <v>-</v>
      </c>
      <c r="C20" s="35" t="str">
        <f t="shared" si="4"/>
        <v>-</v>
      </c>
      <c r="D20" s="35" t="str">
        <f t="shared" si="1"/>
        <v>-</v>
      </c>
      <c r="E20" s="99" t="str">
        <f t="shared" si="2"/>
        <v>-</v>
      </c>
      <c r="F20" s="35" t="s">
        <v>8</v>
      </c>
      <c r="G20" s="124" t="s">
        <v>8</v>
      </c>
      <c r="H20" s="52" t="str">
        <f t="shared" si="3"/>
        <v>-</v>
      </c>
      <c r="I20" s="35" t="s">
        <v>8</v>
      </c>
      <c r="J20" s="35" t="s">
        <v>67</v>
      </c>
      <c r="K20" s="8"/>
    </row>
    <row r="21" spans="1:11" s="3" customFormat="1" ht="36" customHeight="1">
      <c r="A21" s="88" t="s">
        <v>164</v>
      </c>
      <c r="B21" s="38">
        <f t="shared" si="0"/>
        <v>60</v>
      </c>
      <c r="C21" s="35">
        <f t="shared" si="4"/>
        <v>22</v>
      </c>
      <c r="D21" s="35">
        <f t="shared" si="1"/>
        <v>38</v>
      </c>
      <c r="E21" s="99">
        <f t="shared" si="2"/>
        <v>59</v>
      </c>
      <c r="F21" s="35">
        <v>21</v>
      </c>
      <c r="G21" s="124">
        <v>38</v>
      </c>
      <c r="H21" s="52">
        <f t="shared" si="3"/>
        <v>1</v>
      </c>
      <c r="I21" s="35">
        <v>1</v>
      </c>
      <c r="J21" s="35" t="s">
        <v>68</v>
      </c>
      <c r="K21" s="8"/>
    </row>
    <row r="22" spans="1:11" s="3" customFormat="1" ht="36" customHeight="1">
      <c r="A22" s="88" t="s">
        <v>219</v>
      </c>
      <c r="B22" s="38">
        <f t="shared" si="0"/>
        <v>163</v>
      </c>
      <c r="C22" s="35">
        <f t="shared" si="4"/>
        <v>81</v>
      </c>
      <c r="D22" s="35">
        <f t="shared" si="1"/>
        <v>82</v>
      </c>
      <c r="E22" s="99">
        <f t="shared" si="2"/>
        <v>158</v>
      </c>
      <c r="F22" s="35">
        <v>78</v>
      </c>
      <c r="G22" s="124">
        <v>80</v>
      </c>
      <c r="H22" s="52">
        <f t="shared" si="3"/>
        <v>5</v>
      </c>
      <c r="I22" s="35">
        <v>3</v>
      </c>
      <c r="J22" s="35">
        <v>2</v>
      </c>
      <c r="K22" s="8"/>
    </row>
    <row r="23" spans="1:11" s="3" customFormat="1" ht="36" customHeight="1">
      <c r="A23" s="149" t="s">
        <v>228</v>
      </c>
      <c r="B23" s="38">
        <f t="shared" si="0"/>
        <v>40</v>
      </c>
      <c r="C23" s="35">
        <f t="shared" si="4"/>
        <v>35</v>
      </c>
      <c r="D23" s="35">
        <f t="shared" si="1"/>
        <v>5</v>
      </c>
      <c r="E23" s="99">
        <f t="shared" si="2"/>
        <v>38</v>
      </c>
      <c r="F23" s="35">
        <v>34</v>
      </c>
      <c r="G23" s="124">
        <v>4</v>
      </c>
      <c r="H23" s="52">
        <f t="shared" si="3"/>
        <v>2</v>
      </c>
      <c r="I23" s="35">
        <v>1</v>
      </c>
      <c r="J23" s="35">
        <v>1</v>
      </c>
      <c r="K23" s="8"/>
    </row>
    <row r="24" spans="1:11" s="3" customFormat="1" ht="36" customHeight="1">
      <c r="A24" s="88" t="s">
        <v>220</v>
      </c>
      <c r="B24" s="38">
        <f t="shared" si="0"/>
        <v>28</v>
      </c>
      <c r="C24" s="35">
        <f t="shared" si="4"/>
        <v>13</v>
      </c>
      <c r="D24" s="35">
        <f t="shared" si="1"/>
        <v>15</v>
      </c>
      <c r="E24" s="99">
        <f t="shared" si="2"/>
        <v>28</v>
      </c>
      <c r="F24" s="35">
        <v>13</v>
      </c>
      <c r="G24" s="124">
        <v>15</v>
      </c>
      <c r="H24" s="52" t="str">
        <f t="shared" si="3"/>
        <v>-</v>
      </c>
      <c r="I24" s="35" t="s">
        <v>68</v>
      </c>
      <c r="J24" s="35" t="s">
        <v>8</v>
      </c>
      <c r="K24" s="8"/>
    </row>
    <row r="25" spans="1:11" s="3" customFormat="1" ht="36" customHeight="1" thickBot="1">
      <c r="A25" s="148" t="s">
        <v>69</v>
      </c>
      <c r="B25" s="23">
        <f>IF(SUM(B6:B24)=0,"-",SUM(B6:B24))</f>
        <v>1713</v>
      </c>
      <c r="C25" s="73">
        <f aca="true" t="shared" si="5" ref="C25:J25">IF(SUM(C6:C24)=0,"-",SUM(C6:C24))</f>
        <v>968</v>
      </c>
      <c r="D25" s="83">
        <f>IF(SUM(D6:D24)=0,"-",SUM(D6:D24))</f>
        <v>745</v>
      </c>
      <c r="E25" s="81">
        <f>IF(SUM(E6:E24)=0,"-",SUM(E6:E24))</f>
        <v>1625</v>
      </c>
      <c r="F25" s="73">
        <f>IF(SUM(F6:F24)=0,"-",SUM(F6:F24))</f>
        <v>915</v>
      </c>
      <c r="G25" s="82">
        <f t="shared" si="5"/>
        <v>710</v>
      </c>
      <c r="H25" s="83">
        <f t="shared" si="5"/>
        <v>88</v>
      </c>
      <c r="I25" s="73">
        <f t="shared" si="5"/>
        <v>53</v>
      </c>
      <c r="J25" s="83">
        <f t="shared" si="5"/>
        <v>35</v>
      </c>
      <c r="K25" s="8"/>
    </row>
  </sheetData>
  <mergeCells count="4">
    <mergeCell ref="B4:D4"/>
    <mergeCell ref="E4:G4"/>
    <mergeCell ref="H4:J4"/>
    <mergeCell ref="A4:A5"/>
  </mergeCells>
  <printOptions/>
  <pageMargins left="0.7874015748031497" right="0.58" top="0.984251968503937" bottom="0.83" header="0.5118110236220472" footer="0.5118110236220472"/>
  <pageSetup horizontalDpi="600" verticalDpi="600" orientation="portrait" paperSize="9" scale="90" r:id="rId1"/>
  <headerFooter alignWithMargins="0">
    <oddHeader>&amp;L&amp;11卒業後・高校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SheetLayoutView="100" workbookViewId="0" topLeftCell="A1">
      <selection activeCell="C18" sqref="C18"/>
    </sheetView>
  </sheetViews>
  <sheetFormatPr defaultColWidth="8.625" defaultRowHeight="18" customHeight="1"/>
  <cols>
    <col min="1" max="1" width="8.125" style="150" customWidth="1"/>
    <col min="2" max="2" width="3.875" style="167" customWidth="1"/>
    <col min="3" max="3" width="8.125" style="150" customWidth="1"/>
    <col min="4" max="22" width="5.75390625" style="150" customWidth="1"/>
    <col min="23" max="23" width="1.00390625" style="150" customWidth="1"/>
    <col min="24" max="24" width="3.25390625" style="150" customWidth="1"/>
    <col min="25" max="16384" width="8.625" style="150" customWidth="1"/>
  </cols>
  <sheetData>
    <row r="1" ht="14.25" customHeight="1">
      <c r="V1" s="151"/>
    </row>
    <row r="2" ht="20.25" customHeight="1"/>
    <row r="3" ht="18" customHeight="1" thickBot="1">
      <c r="A3" s="152" t="s">
        <v>229</v>
      </c>
    </row>
    <row r="4" spans="1:23" s="154" customFormat="1" ht="18" customHeight="1">
      <c r="A4" s="153"/>
      <c r="B4" s="168"/>
      <c r="C4" s="362" t="s">
        <v>120</v>
      </c>
      <c r="D4" s="361" t="s">
        <v>169</v>
      </c>
      <c r="E4" s="361" t="s">
        <v>170</v>
      </c>
      <c r="F4" s="361" t="s">
        <v>171</v>
      </c>
      <c r="G4" s="361" t="s">
        <v>172</v>
      </c>
      <c r="H4" s="361" t="s">
        <v>173</v>
      </c>
      <c r="I4" s="361" t="s">
        <v>174</v>
      </c>
      <c r="J4" s="355" t="s">
        <v>166</v>
      </c>
      <c r="K4" s="352" t="s">
        <v>157</v>
      </c>
      <c r="L4" s="352" t="s">
        <v>167</v>
      </c>
      <c r="M4" s="352" t="s">
        <v>158</v>
      </c>
      <c r="N4" s="352" t="s">
        <v>159</v>
      </c>
      <c r="O4" s="352" t="s">
        <v>160</v>
      </c>
      <c r="P4" s="352" t="s">
        <v>161</v>
      </c>
      <c r="Q4" s="352" t="s">
        <v>162</v>
      </c>
      <c r="R4" s="352" t="s">
        <v>163</v>
      </c>
      <c r="S4" s="352" t="s">
        <v>164</v>
      </c>
      <c r="T4" s="352" t="s">
        <v>165</v>
      </c>
      <c r="U4" s="355" t="s">
        <v>168</v>
      </c>
      <c r="V4" s="358" t="s">
        <v>148</v>
      </c>
      <c r="W4" s="155"/>
    </row>
    <row r="5" spans="1:23" s="154" customFormat="1" ht="18" customHeight="1">
      <c r="A5" s="155"/>
      <c r="B5" s="166"/>
      <c r="C5" s="363"/>
      <c r="D5" s="353"/>
      <c r="E5" s="353"/>
      <c r="F5" s="353"/>
      <c r="G5" s="353"/>
      <c r="H5" s="353"/>
      <c r="I5" s="353"/>
      <c r="J5" s="356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6"/>
      <c r="V5" s="359"/>
      <c r="W5" s="155"/>
    </row>
    <row r="6" spans="1:23" s="154" customFormat="1" ht="18" customHeight="1">
      <c r="A6" s="155"/>
      <c r="B6" s="166"/>
      <c r="C6" s="363"/>
      <c r="D6" s="353"/>
      <c r="E6" s="353"/>
      <c r="F6" s="353"/>
      <c r="G6" s="353"/>
      <c r="H6" s="353"/>
      <c r="I6" s="353"/>
      <c r="J6" s="356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6"/>
      <c r="V6" s="359"/>
      <c r="W6" s="155"/>
    </row>
    <row r="7" spans="1:23" s="154" customFormat="1" ht="18" customHeight="1">
      <c r="A7" s="367" t="s">
        <v>230</v>
      </c>
      <c r="B7" s="368"/>
      <c r="C7" s="363"/>
      <c r="D7" s="353"/>
      <c r="E7" s="353"/>
      <c r="F7" s="353"/>
      <c r="G7" s="353"/>
      <c r="H7" s="353"/>
      <c r="I7" s="353"/>
      <c r="J7" s="356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6"/>
      <c r="V7" s="359"/>
      <c r="W7" s="155"/>
    </row>
    <row r="8" spans="1:23" s="154" customFormat="1" ht="18" customHeight="1">
      <c r="A8" s="155"/>
      <c r="B8" s="166"/>
      <c r="C8" s="363"/>
      <c r="D8" s="353"/>
      <c r="E8" s="353"/>
      <c r="F8" s="353"/>
      <c r="G8" s="353"/>
      <c r="H8" s="353"/>
      <c r="I8" s="353"/>
      <c r="J8" s="356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6"/>
      <c r="V8" s="359"/>
      <c r="W8" s="155"/>
    </row>
    <row r="9" spans="1:23" s="154" customFormat="1" ht="18" customHeight="1">
      <c r="A9" s="155"/>
      <c r="B9" s="166"/>
      <c r="C9" s="363"/>
      <c r="D9" s="353"/>
      <c r="E9" s="353"/>
      <c r="F9" s="353"/>
      <c r="G9" s="353"/>
      <c r="H9" s="353"/>
      <c r="I9" s="353"/>
      <c r="J9" s="356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6"/>
      <c r="V9" s="359"/>
      <c r="W9" s="155"/>
    </row>
    <row r="10" spans="1:23" s="154" customFormat="1" ht="18" customHeight="1" thickBot="1">
      <c r="A10" s="156"/>
      <c r="B10" s="169"/>
      <c r="C10" s="364"/>
      <c r="D10" s="354"/>
      <c r="E10" s="354"/>
      <c r="F10" s="354"/>
      <c r="G10" s="354"/>
      <c r="H10" s="354"/>
      <c r="I10" s="354"/>
      <c r="J10" s="357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7"/>
      <c r="V10" s="360"/>
      <c r="W10" s="155"/>
    </row>
    <row r="11" spans="1:23" s="154" customFormat="1" ht="28.5" customHeight="1">
      <c r="A11" s="369" t="s">
        <v>120</v>
      </c>
      <c r="B11" s="230" t="s">
        <v>6</v>
      </c>
      <c r="C11" s="161">
        <f>IF(SUM(D11:V11)=0,"-",SUM(D11:V11))</f>
        <v>1713</v>
      </c>
      <c r="D11" s="157">
        <f>IF(SUM(D12:D13)=0,"-",SUM(D12:D13))</f>
        <v>7</v>
      </c>
      <c r="E11" s="157">
        <f aca="true" t="shared" si="0" ref="E11:V11">IF(SUM(E12:E13)=0,"-",SUM(E12:E13))</f>
        <v>1</v>
      </c>
      <c r="F11" s="157">
        <f t="shared" si="0"/>
        <v>3</v>
      </c>
      <c r="G11" s="157">
        <f t="shared" si="0"/>
        <v>1</v>
      </c>
      <c r="H11" s="157">
        <f t="shared" si="0"/>
        <v>148</v>
      </c>
      <c r="I11" s="157">
        <f t="shared" si="0"/>
        <v>774</v>
      </c>
      <c r="J11" s="157">
        <f t="shared" si="0"/>
        <v>32</v>
      </c>
      <c r="K11" s="157">
        <f t="shared" si="0"/>
        <v>8</v>
      </c>
      <c r="L11" s="157">
        <f t="shared" si="0"/>
        <v>55</v>
      </c>
      <c r="M11" s="157">
        <f t="shared" si="0"/>
        <v>227</v>
      </c>
      <c r="N11" s="157">
        <f t="shared" si="0"/>
        <v>26</v>
      </c>
      <c r="O11" s="157">
        <f t="shared" si="0"/>
        <v>1</v>
      </c>
      <c r="P11" s="157">
        <f t="shared" si="0"/>
        <v>62</v>
      </c>
      <c r="Q11" s="157">
        <f t="shared" si="0"/>
        <v>77</v>
      </c>
      <c r="R11" s="157" t="str">
        <f t="shared" si="0"/>
        <v>-</v>
      </c>
      <c r="S11" s="157">
        <f t="shared" si="0"/>
        <v>60</v>
      </c>
      <c r="T11" s="157">
        <f t="shared" si="0"/>
        <v>163</v>
      </c>
      <c r="U11" s="157">
        <f t="shared" si="0"/>
        <v>40</v>
      </c>
      <c r="V11" s="157">
        <f t="shared" si="0"/>
        <v>28</v>
      </c>
      <c r="W11" s="155"/>
    </row>
    <row r="12" spans="1:23" s="154" customFormat="1" ht="26.25" customHeight="1">
      <c r="A12" s="363"/>
      <c r="B12" s="231" t="s">
        <v>241</v>
      </c>
      <c r="C12" s="162">
        <f aca="true" t="shared" si="1" ref="C12:C40">IF(SUM(D12:V12)=0,"-",SUM(D12:V12))</f>
        <v>968</v>
      </c>
      <c r="D12" s="158">
        <f>IF(SUM(D15,D18,D21,D24,D27,D30,D33,D36,D39)=0,"-",SUM(D39,D36,D33,D30,D27,D24,D21,D18,D15))</f>
        <v>3</v>
      </c>
      <c r="E12" s="158">
        <f aca="true" t="shared" si="2" ref="E12:V12">IF(SUM(E15,E18,E21,E24,E27,E30,E33,E36,E39)=0,"-",SUM(E39,E36,E33,E30,E27,E24,E21,E18,E15))</f>
        <v>1</v>
      </c>
      <c r="F12" s="158">
        <f t="shared" si="2"/>
        <v>3</v>
      </c>
      <c r="G12" s="158" t="str">
        <f t="shared" si="2"/>
        <v>-</v>
      </c>
      <c r="H12" s="158">
        <f t="shared" si="2"/>
        <v>132</v>
      </c>
      <c r="I12" s="158">
        <f t="shared" si="2"/>
        <v>493</v>
      </c>
      <c r="J12" s="158">
        <f t="shared" si="2"/>
        <v>27</v>
      </c>
      <c r="K12" s="158">
        <f t="shared" si="2"/>
        <v>3</v>
      </c>
      <c r="L12" s="158">
        <f t="shared" si="2"/>
        <v>40</v>
      </c>
      <c r="M12" s="158">
        <f t="shared" si="2"/>
        <v>80</v>
      </c>
      <c r="N12" s="158">
        <f t="shared" si="2"/>
        <v>1</v>
      </c>
      <c r="O12" s="158" t="str">
        <f t="shared" si="2"/>
        <v>-</v>
      </c>
      <c r="P12" s="158">
        <f t="shared" si="2"/>
        <v>25</v>
      </c>
      <c r="Q12" s="158">
        <f t="shared" si="2"/>
        <v>9</v>
      </c>
      <c r="R12" s="158" t="str">
        <f t="shared" si="2"/>
        <v>-</v>
      </c>
      <c r="S12" s="158">
        <f t="shared" si="2"/>
        <v>22</v>
      </c>
      <c r="T12" s="158">
        <f t="shared" si="2"/>
        <v>81</v>
      </c>
      <c r="U12" s="158">
        <f t="shared" si="2"/>
        <v>35</v>
      </c>
      <c r="V12" s="158">
        <f t="shared" si="2"/>
        <v>13</v>
      </c>
      <c r="W12" s="155"/>
    </row>
    <row r="13" spans="1:23" s="154" customFormat="1" ht="26.25" customHeight="1">
      <c r="A13" s="363"/>
      <c r="B13" s="231" t="s">
        <v>242</v>
      </c>
      <c r="C13" s="165">
        <f t="shared" si="1"/>
        <v>745</v>
      </c>
      <c r="D13" s="158">
        <f>IF(SUM(D16,D19,D22,D25,D28,D31,D34,D37,D40)=0,"-",SUM(D40,D37,D34,D31,D28,D25,D22,D19,D16))</f>
        <v>4</v>
      </c>
      <c r="E13" s="158" t="str">
        <f aca="true" t="shared" si="3" ref="E13:V13">IF(SUM(E16,E19,E22,E25,E28,E31,E34,E37,E40)=0,"-",SUM(E40,E37,E34,E31,E28,E25,E22,E19,E16))</f>
        <v>-</v>
      </c>
      <c r="F13" s="158" t="str">
        <f t="shared" si="3"/>
        <v>-</v>
      </c>
      <c r="G13" s="158">
        <f t="shared" si="3"/>
        <v>1</v>
      </c>
      <c r="H13" s="158">
        <f t="shared" si="3"/>
        <v>16</v>
      </c>
      <c r="I13" s="158">
        <f t="shared" si="3"/>
        <v>281</v>
      </c>
      <c r="J13" s="158">
        <f t="shared" si="3"/>
        <v>5</v>
      </c>
      <c r="K13" s="158">
        <f t="shared" si="3"/>
        <v>5</v>
      </c>
      <c r="L13" s="158">
        <f t="shared" si="3"/>
        <v>15</v>
      </c>
      <c r="M13" s="158">
        <f t="shared" si="3"/>
        <v>147</v>
      </c>
      <c r="N13" s="158">
        <f t="shared" si="3"/>
        <v>25</v>
      </c>
      <c r="O13" s="158">
        <f t="shared" si="3"/>
        <v>1</v>
      </c>
      <c r="P13" s="158">
        <f t="shared" si="3"/>
        <v>37</v>
      </c>
      <c r="Q13" s="158">
        <f>IF(SUM(Q16,Q19,Q22,Q25,Q28,Q31,Q34,Q37,Q40)=0,"-",SUM(Q40,Q37,Q34,Q31,Q28,Q25,Q22,Q19,Q16))</f>
        <v>68</v>
      </c>
      <c r="R13" s="158" t="str">
        <f t="shared" si="3"/>
        <v>-</v>
      </c>
      <c r="S13" s="158">
        <f t="shared" si="3"/>
        <v>38</v>
      </c>
      <c r="T13" s="158">
        <f t="shared" si="3"/>
        <v>82</v>
      </c>
      <c r="U13" s="158">
        <f t="shared" si="3"/>
        <v>5</v>
      </c>
      <c r="V13" s="158">
        <f t="shared" si="3"/>
        <v>15</v>
      </c>
      <c r="W13" s="155"/>
    </row>
    <row r="14" spans="1:23" s="154" customFormat="1" ht="28.5" customHeight="1">
      <c r="A14" s="365" t="s">
        <v>231</v>
      </c>
      <c r="B14" s="232" t="s">
        <v>6</v>
      </c>
      <c r="C14" s="171">
        <f t="shared" si="1"/>
        <v>347</v>
      </c>
      <c r="D14" s="172">
        <f>IF(SUM(D15:D16)=0,"-",SUM(D15:D16))</f>
        <v>1</v>
      </c>
      <c r="E14" s="172" t="str">
        <f aca="true" t="shared" si="4" ref="E14:V14">IF(SUM(E15:E16)=0,"-",SUM(E15:E16))</f>
        <v>-</v>
      </c>
      <c r="F14" s="172">
        <f t="shared" si="4"/>
        <v>1</v>
      </c>
      <c r="G14" s="172">
        <f t="shared" si="4"/>
        <v>1</v>
      </c>
      <c r="H14" s="172">
        <f t="shared" si="4"/>
        <v>13</v>
      </c>
      <c r="I14" s="172">
        <f t="shared" si="4"/>
        <v>143</v>
      </c>
      <c r="J14" s="172">
        <f t="shared" si="4"/>
        <v>5</v>
      </c>
      <c r="K14" s="172">
        <f t="shared" si="4"/>
        <v>2</v>
      </c>
      <c r="L14" s="172">
        <f t="shared" si="4"/>
        <v>13</v>
      </c>
      <c r="M14" s="172">
        <f t="shared" si="4"/>
        <v>43</v>
      </c>
      <c r="N14" s="172">
        <f t="shared" si="4"/>
        <v>3</v>
      </c>
      <c r="O14" s="172" t="str">
        <f t="shared" si="4"/>
        <v>-</v>
      </c>
      <c r="P14" s="172">
        <f t="shared" si="4"/>
        <v>13</v>
      </c>
      <c r="Q14" s="172">
        <f t="shared" si="4"/>
        <v>16</v>
      </c>
      <c r="R14" s="172" t="str">
        <f t="shared" si="4"/>
        <v>-</v>
      </c>
      <c r="S14" s="172">
        <f t="shared" si="4"/>
        <v>15</v>
      </c>
      <c r="T14" s="172">
        <f t="shared" si="4"/>
        <v>49</v>
      </c>
      <c r="U14" s="172">
        <f t="shared" si="4"/>
        <v>24</v>
      </c>
      <c r="V14" s="172">
        <f t="shared" si="4"/>
        <v>5</v>
      </c>
      <c r="W14" s="155"/>
    </row>
    <row r="15" spans="1:23" s="154" customFormat="1" ht="26.25" customHeight="1">
      <c r="A15" s="363"/>
      <c r="B15" s="231" t="s">
        <v>241</v>
      </c>
      <c r="C15" s="162">
        <f t="shared" si="1"/>
        <v>190</v>
      </c>
      <c r="D15" s="158">
        <v>1</v>
      </c>
      <c r="E15" s="158" t="s">
        <v>121</v>
      </c>
      <c r="F15" s="158">
        <v>1</v>
      </c>
      <c r="G15" s="158" t="s">
        <v>8</v>
      </c>
      <c r="H15" s="158">
        <v>10</v>
      </c>
      <c r="I15" s="158">
        <v>92</v>
      </c>
      <c r="J15" s="158">
        <v>4</v>
      </c>
      <c r="K15" s="158">
        <v>1</v>
      </c>
      <c r="L15" s="158">
        <v>11</v>
      </c>
      <c r="M15" s="158">
        <v>16</v>
      </c>
      <c r="N15" s="158" t="s">
        <v>8</v>
      </c>
      <c r="O15" s="158" t="s">
        <v>8</v>
      </c>
      <c r="P15" s="158">
        <v>4</v>
      </c>
      <c r="Q15" s="158">
        <v>3</v>
      </c>
      <c r="R15" s="158" t="s">
        <v>8</v>
      </c>
      <c r="S15" s="158">
        <v>6</v>
      </c>
      <c r="T15" s="158">
        <v>16</v>
      </c>
      <c r="U15" s="158">
        <v>22</v>
      </c>
      <c r="V15" s="158">
        <v>3</v>
      </c>
      <c r="W15" s="155"/>
    </row>
    <row r="16" spans="1:23" s="154" customFormat="1" ht="26.25" customHeight="1">
      <c r="A16" s="366"/>
      <c r="B16" s="233" t="s">
        <v>242</v>
      </c>
      <c r="C16" s="173">
        <f t="shared" si="1"/>
        <v>157</v>
      </c>
      <c r="D16" s="174" t="s">
        <v>8</v>
      </c>
      <c r="E16" s="174" t="s">
        <v>8</v>
      </c>
      <c r="F16" s="174" t="s">
        <v>8</v>
      </c>
      <c r="G16" s="174">
        <v>1</v>
      </c>
      <c r="H16" s="174">
        <v>3</v>
      </c>
      <c r="I16" s="174">
        <v>51</v>
      </c>
      <c r="J16" s="174">
        <v>1</v>
      </c>
      <c r="K16" s="174">
        <v>1</v>
      </c>
      <c r="L16" s="174">
        <v>2</v>
      </c>
      <c r="M16" s="174">
        <v>27</v>
      </c>
      <c r="N16" s="174">
        <v>3</v>
      </c>
      <c r="O16" s="174" t="s">
        <v>8</v>
      </c>
      <c r="P16" s="174">
        <v>9</v>
      </c>
      <c r="Q16" s="174">
        <v>13</v>
      </c>
      <c r="R16" s="174" t="s">
        <v>8</v>
      </c>
      <c r="S16" s="174">
        <v>9</v>
      </c>
      <c r="T16" s="174">
        <v>33</v>
      </c>
      <c r="U16" s="174">
        <v>2</v>
      </c>
      <c r="V16" s="174">
        <v>2</v>
      </c>
      <c r="W16" s="155"/>
    </row>
    <row r="17" spans="1:23" s="154" customFormat="1" ht="28.5" customHeight="1">
      <c r="A17" s="367" t="s">
        <v>232</v>
      </c>
      <c r="B17" s="234" t="s">
        <v>6</v>
      </c>
      <c r="C17" s="164">
        <f t="shared" si="1"/>
        <v>174</v>
      </c>
      <c r="D17" s="160">
        <f>IF(SUM(D18:D19)=0,"-",SUM(D18:D19))</f>
        <v>3</v>
      </c>
      <c r="E17" s="160">
        <f aca="true" t="shared" si="5" ref="E17:V17">IF(SUM(E18:E19)=0,"-",SUM(E18:E19))</f>
        <v>1</v>
      </c>
      <c r="F17" s="160" t="str">
        <f t="shared" si="5"/>
        <v>-</v>
      </c>
      <c r="G17" s="160" t="str">
        <f t="shared" si="5"/>
        <v>-</v>
      </c>
      <c r="H17" s="160">
        <f t="shared" si="5"/>
        <v>29</v>
      </c>
      <c r="I17" s="160">
        <f t="shared" si="5"/>
        <v>60</v>
      </c>
      <c r="J17" s="160">
        <f t="shared" si="5"/>
        <v>1</v>
      </c>
      <c r="K17" s="160" t="str">
        <f t="shared" si="5"/>
        <v>-</v>
      </c>
      <c r="L17" s="160">
        <f t="shared" si="5"/>
        <v>2</v>
      </c>
      <c r="M17" s="160">
        <f t="shared" si="5"/>
        <v>35</v>
      </c>
      <c r="N17" s="160">
        <f t="shared" si="5"/>
        <v>1</v>
      </c>
      <c r="O17" s="160">
        <f t="shared" si="5"/>
        <v>1</v>
      </c>
      <c r="P17" s="160">
        <f t="shared" si="5"/>
        <v>8</v>
      </c>
      <c r="Q17" s="160">
        <f t="shared" si="5"/>
        <v>9</v>
      </c>
      <c r="R17" s="160" t="str">
        <f t="shared" si="5"/>
        <v>-</v>
      </c>
      <c r="S17" s="160">
        <f t="shared" si="5"/>
        <v>15</v>
      </c>
      <c r="T17" s="160">
        <f t="shared" si="5"/>
        <v>6</v>
      </c>
      <c r="U17" s="160">
        <f t="shared" si="5"/>
        <v>3</v>
      </c>
      <c r="V17" s="160" t="str">
        <f t="shared" si="5"/>
        <v>-</v>
      </c>
      <c r="W17" s="155"/>
    </row>
    <row r="18" spans="1:23" s="154" customFormat="1" ht="26.25" customHeight="1">
      <c r="A18" s="363"/>
      <c r="B18" s="231" t="s">
        <v>241</v>
      </c>
      <c r="C18" s="162">
        <f t="shared" si="1"/>
        <v>75</v>
      </c>
      <c r="D18" s="158">
        <v>1</v>
      </c>
      <c r="E18" s="158">
        <v>1</v>
      </c>
      <c r="F18" s="158" t="s">
        <v>8</v>
      </c>
      <c r="G18" s="158" t="s">
        <v>8</v>
      </c>
      <c r="H18" s="158">
        <v>25</v>
      </c>
      <c r="I18" s="158">
        <v>24</v>
      </c>
      <c r="J18" s="158" t="s">
        <v>8</v>
      </c>
      <c r="K18" s="158" t="s">
        <v>8</v>
      </c>
      <c r="L18" s="158">
        <v>2</v>
      </c>
      <c r="M18" s="158">
        <v>13</v>
      </c>
      <c r="N18" s="158" t="s">
        <v>121</v>
      </c>
      <c r="O18" s="158" t="s">
        <v>121</v>
      </c>
      <c r="P18" s="158">
        <v>2</v>
      </c>
      <c r="Q18" s="158">
        <v>1</v>
      </c>
      <c r="R18" s="158" t="s">
        <v>121</v>
      </c>
      <c r="S18" s="158">
        <v>2</v>
      </c>
      <c r="T18" s="158">
        <v>2</v>
      </c>
      <c r="U18" s="158">
        <v>2</v>
      </c>
      <c r="V18" s="158" t="s">
        <v>121</v>
      </c>
      <c r="W18" s="155"/>
    </row>
    <row r="19" spans="1:23" s="154" customFormat="1" ht="26.25" customHeight="1">
      <c r="A19" s="363"/>
      <c r="B19" s="231" t="s">
        <v>242</v>
      </c>
      <c r="C19" s="165">
        <f t="shared" si="1"/>
        <v>99</v>
      </c>
      <c r="D19" s="158">
        <v>2</v>
      </c>
      <c r="E19" s="158" t="s">
        <v>121</v>
      </c>
      <c r="F19" s="158" t="s">
        <v>121</v>
      </c>
      <c r="G19" s="158" t="s">
        <v>121</v>
      </c>
      <c r="H19" s="158">
        <v>4</v>
      </c>
      <c r="I19" s="158">
        <v>36</v>
      </c>
      <c r="J19" s="158">
        <v>1</v>
      </c>
      <c r="K19" s="158" t="s">
        <v>8</v>
      </c>
      <c r="L19" s="158" t="s">
        <v>8</v>
      </c>
      <c r="M19" s="158">
        <v>22</v>
      </c>
      <c r="N19" s="158">
        <v>1</v>
      </c>
      <c r="O19" s="158">
        <v>1</v>
      </c>
      <c r="P19" s="158">
        <v>6</v>
      </c>
      <c r="Q19" s="158">
        <v>8</v>
      </c>
      <c r="R19" s="158" t="s">
        <v>8</v>
      </c>
      <c r="S19" s="158">
        <v>13</v>
      </c>
      <c r="T19" s="158">
        <v>4</v>
      </c>
      <c r="U19" s="158">
        <v>1</v>
      </c>
      <c r="V19" s="158" t="s">
        <v>8</v>
      </c>
      <c r="W19" s="155"/>
    </row>
    <row r="20" spans="1:23" s="154" customFormat="1" ht="28.5" customHeight="1">
      <c r="A20" s="365" t="s">
        <v>233</v>
      </c>
      <c r="B20" s="232" t="s">
        <v>6</v>
      </c>
      <c r="C20" s="171">
        <f t="shared" si="1"/>
        <v>521</v>
      </c>
      <c r="D20" s="172">
        <f>IF(SUM(D21:D22)=0,"-",SUM(D21:D22))</f>
        <v>1</v>
      </c>
      <c r="E20" s="172" t="str">
        <f aca="true" t="shared" si="6" ref="E20:V20">IF(SUM(E21:E22)=0,"-",SUM(E21:E22))</f>
        <v>-</v>
      </c>
      <c r="F20" s="172">
        <f t="shared" si="6"/>
        <v>1</v>
      </c>
      <c r="G20" s="172" t="str">
        <f t="shared" si="6"/>
        <v>-</v>
      </c>
      <c r="H20" s="172">
        <f t="shared" si="6"/>
        <v>80</v>
      </c>
      <c r="I20" s="172">
        <f t="shared" si="6"/>
        <v>298</v>
      </c>
      <c r="J20" s="172">
        <f t="shared" si="6"/>
        <v>20</v>
      </c>
      <c r="K20" s="172">
        <f t="shared" si="6"/>
        <v>2</v>
      </c>
      <c r="L20" s="172">
        <f t="shared" si="6"/>
        <v>14</v>
      </c>
      <c r="M20" s="172">
        <f t="shared" si="6"/>
        <v>28</v>
      </c>
      <c r="N20" s="172" t="str">
        <f t="shared" si="6"/>
        <v>-</v>
      </c>
      <c r="O20" s="172" t="str">
        <f t="shared" si="6"/>
        <v>-</v>
      </c>
      <c r="P20" s="172">
        <f t="shared" si="6"/>
        <v>9</v>
      </c>
      <c r="Q20" s="172">
        <f t="shared" si="6"/>
        <v>2</v>
      </c>
      <c r="R20" s="172" t="str">
        <f t="shared" si="6"/>
        <v>-</v>
      </c>
      <c r="S20" s="172">
        <f t="shared" si="6"/>
        <v>12</v>
      </c>
      <c r="T20" s="172">
        <f t="shared" si="6"/>
        <v>47</v>
      </c>
      <c r="U20" s="172">
        <f t="shared" si="6"/>
        <v>7</v>
      </c>
      <c r="V20" s="172" t="str">
        <f t="shared" si="6"/>
        <v>-</v>
      </c>
      <c r="W20" s="155"/>
    </row>
    <row r="21" spans="1:23" s="154" customFormat="1" ht="26.25" customHeight="1">
      <c r="A21" s="363"/>
      <c r="B21" s="231" t="s">
        <v>241</v>
      </c>
      <c r="C21" s="162">
        <f t="shared" si="1"/>
        <v>487</v>
      </c>
      <c r="D21" s="158" t="s">
        <v>8</v>
      </c>
      <c r="E21" s="158" t="s">
        <v>8</v>
      </c>
      <c r="F21" s="158">
        <v>1</v>
      </c>
      <c r="G21" s="158" t="s">
        <v>8</v>
      </c>
      <c r="H21" s="158">
        <v>80</v>
      </c>
      <c r="I21" s="158">
        <v>275</v>
      </c>
      <c r="J21" s="158">
        <v>20</v>
      </c>
      <c r="K21" s="158">
        <v>2</v>
      </c>
      <c r="L21" s="158">
        <v>14</v>
      </c>
      <c r="M21" s="158">
        <v>22</v>
      </c>
      <c r="N21" s="158" t="s">
        <v>121</v>
      </c>
      <c r="O21" s="158" t="s">
        <v>121</v>
      </c>
      <c r="P21" s="158">
        <v>6</v>
      </c>
      <c r="Q21" s="158">
        <v>2</v>
      </c>
      <c r="R21" s="158" t="s">
        <v>8</v>
      </c>
      <c r="S21" s="158">
        <v>11</v>
      </c>
      <c r="T21" s="158">
        <v>47</v>
      </c>
      <c r="U21" s="158">
        <v>7</v>
      </c>
      <c r="V21" s="158" t="s">
        <v>121</v>
      </c>
      <c r="W21" s="155"/>
    </row>
    <row r="22" spans="1:23" s="154" customFormat="1" ht="26.25" customHeight="1">
      <c r="A22" s="366"/>
      <c r="B22" s="233" t="s">
        <v>242</v>
      </c>
      <c r="C22" s="173">
        <f t="shared" si="1"/>
        <v>34</v>
      </c>
      <c r="D22" s="174">
        <v>1</v>
      </c>
      <c r="E22" s="174" t="s">
        <v>121</v>
      </c>
      <c r="F22" s="174" t="s">
        <v>121</v>
      </c>
      <c r="G22" s="174" t="s">
        <v>121</v>
      </c>
      <c r="H22" s="174" t="s">
        <v>8</v>
      </c>
      <c r="I22" s="174">
        <v>23</v>
      </c>
      <c r="J22" s="174" t="s">
        <v>8</v>
      </c>
      <c r="K22" s="174" t="s">
        <v>8</v>
      </c>
      <c r="L22" s="174" t="s">
        <v>8</v>
      </c>
      <c r="M22" s="174">
        <v>6</v>
      </c>
      <c r="N22" s="174" t="s">
        <v>121</v>
      </c>
      <c r="O22" s="174" t="s">
        <v>121</v>
      </c>
      <c r="P22" s="174">
        <v>3</v>
      </c>
      <c r="Q22" s="174" t="s">
        <v>8</v>
      </c>
      <c r="R22" s="174" t="s">
        <v>8</v>
      </c>
      <c r="S22" s="174">
        <v>1</v>
      </c>
      <c r="T22" s="174" t="s">
        <v>8</v>
      </c>
      <c r="U22" s="174" t="s">
        <v>8</v>
      </c>
      <c r="V22" s="174" t="s">
        <v>8</v>
      </c>
      <c r="W22" s="155"/>
    </row>
    <row r="23" spans="1:23" s="154" customFormat="1" ht="28.5" customHeight="1">
      <c r="A23" s="367" t="s">
        <v>234</v>
      </c>
      <c r="B23" s="234" t="s">
        <v>6</v>
      </c>
      <c r="C23" s="164">
        <f t="shared" si="1"/>
        <v>361</v>
      </c>
      <c r="D23" s="160">
        <f>IF(SUM(D24:D25)=0,"-",SUM(D24:D25))</f>
        <v>1</v>
      </c>
      <c r="E23" s="160" t="str">
        <f aca="true" t="shared" si="7" ref="E23:V23">IF(SUM(E24:E25)=0,"-",SUM(E24:E25))</f>
        <v>-</v>
      </c>
      <c r="F23" s="160" t="str">
        <f t="shared" si="7"/>
        <v>-</v>
      </c>
      <c r="G23" s="160" t="str">
        <f t="shared" si="7"/>
        <v>-</v>
      </c>
      <c r="H23" s="160">
        <f t="shared" si="7"/>
        <v>13</v>
      </c>
      <c r="I23" s="160">
        <f t="shared" si="7"/>
        <v>147</v>
      </c>
      <c r="J23" s="160">
        <f t="shared" si="7"/>
        <v>5</v>
      </c>
      <c r="K23" s="160">
        <f t="shared" si="7"/>
        <v>3</v>
      </c>
      <c r="L23" s="160">
        <f t="shared" si="7"/>
        <v>23</v>
      </c>
      <c r="M23" s="160">
        <f t="shared" si="7"/>
        <v>79</v>
      </c>
      <c r="N23" s="160">
        <f t="shared" si="7"/>
        <v>21</v>
      </c>
      <c r="O23" s="160" t="str">
        <f t="shared" si="7"/>
        <v>-</v>
      </c>
      <c r="P23" s="160">
        <f t="shared" si="7"/>
        <v>5</v>
      </c>
      <c r="Q23" s="160">
        <f t="shared" si="7"/>
        <v>4</v>
      </c>
      <c r="R23" s="160" t="str">
        <f t="shared" si="7"/>
        <v>-</v>
      </c>
      <c r="S23" s="160">
        <f t="shared" si="7"/>
        <v>5</v>
      </c>
      <c r="T23" s="160">
        <f t="shared" si="7"/>
        <v>40</v>
      </c>
      <c r="U23" s="160">
        <f t="shared" si="7"/>
        <v>3</v>
      </c>
      <c r="V23" s="160">
        <f t="shared" si="7"/>
        <v>12</v>
      </c>
      <c r="W23" s="155"/>
    </row>
    <row r="24" spans="1:23" s="154" customFormat="1" ht="26.25" customHeight="1">
      <c r="A24" s="363"/>
      <c r="B24" s="231" t="s">
        <v>241</v>
      </c>
      <c r="C24" s="162">
        <f t="shared" si="1"/>
        <v>108</v>
      </c>
      <c r="D24" s="158" t="s">
        <v>121</v>
      </c>
      <c r="E24" s="158" t="s">
        <v>121</v>
      </c>
      <c r="F24" s="158" t="s">
        <v>121</v>
      </c>
      <c r="G24" s="158" t="s">
        <v>121</v>
      </c>
      <c r="H24" s="158">
        <v>7</v>
      </c>
      <c r="I24" s="158">
        <v>55</v>
      </c>
      <c r="J24" s="158">
        <v>3</v>
      </c>
      <c r="K24" s="158" t="s">
        <v>8</v>
      </c>
      <c r="L24" s="158">
        <v>11</v>
      </c>
      <c r="M24" s="158">
        <v>19</v>
      </c>
      <c r="N24" s="158">
        <v>1</v>
      </c>
      <c r="O24" s="158" t="s">
        <v>8</v>
      </c>
      <c r="P24" s="158" t="s">
        <v>8</v>
      </c>
      <c r="Q24" s="158" t="s">
        <v>8</v>
      </c>
      <c r="R24" s="158" t="s">
        <v>8</v>
      </c>
      <c r="S24" s="158">
        <v>2</v>
      </c>
      <c r="T24" s="158">
        <v>6</v>
      </c>
      <c r="U24" s="158">
        <v>2</v>
      </c>
      <c r="V24" s="158">
        <v>2</v>
      </c>
      <c r="W24" s="155"/>
    </row>
    <row r="25" spans="1:23" s="154" customFormat="1" ht="26.25" customHeight="1">
      <c r="A25" s="363"/>
      <c r="B25" s="231" t="s">
        <v>242</v>
      </c>
      <c r="C25" s="165">
        <f t="shared" si="1"/>
        <v>253</v>
      </c>
      <c r="D25" s="158">
        <v>1</v>
      </c>
      <c r="E25" s="158" t="s">
        <v>121</v>
      </c>
      <c r="F25" s="158" t="s">
        <v>121</v>
      </c>
      <c r="G25" s="158" t="s">
        <v>121</v>
      </c>
      <c r="H25" s="158">
        <v>6</v>
      </c>
      <c r="I25" s="158">
        <v>92</v>
      </c>
      <c r="J25" s="158">
        <v>2</v>
      </c>
      <c r="K25" s="158">
        <v>3</v>
      </c>
      <c r="L25" s="158">
        <v>12</v>
      </c>
      <c r="M25" s="158">
        <v>60</v>
      </c>
      <c r="N25" s="158">
        <v>20</v>
      </c>
      <c r="O25" s="158" t="s">
        <v>121</v>
      </c>
      <c r="P25" s="158">
        <v>5</v>
      </c>
      <c r="Q25" s="158">
        <v>4</v>
      </c>
      <c r="R25" s="158" t="s">
        <v>8</v>
      </c>
      <c r="S25" s="158">
        <v>3</v>
      </c>
      <c r="T25" s="158">
        <v>34</v>
      </c>
      <c r="U25" s="158">
        <v>1</v>
      </c>
      <c r="V25" s="158">
        <v>10</v>
      </c>
      <c r="W25" s="155"/>
    </row>
    <row r="26" spans="1:23" s="154" customFormat="1" ht="28.5" customHeight="1">
      <c r="A26" s="365" t="s">
        <v>235</v>
      </c>
      <c r="B26" s="232" t="s">
        <v>6</v>
      </c>
      <c r="C26" s="171">
        <f t="shared" si="1"/>
        <v>38</v>
      </c>
      <c r="D26" s="172">
        <f>IF(SUM(D27:D28)=0,"-",SUM(D27:D28))</f>
        <v>1</v>
      </c>
      <c r="E26" s="172" t="str">
        <f aca="true" t="shared" si="8" ref="E26:V26">IF(SUM(E27:E28)=0,"-",SUM(E27:E28))</f>
        <v>-</v>
      </c>
      <c r="F26" s="172">
        <f t="shared" si="8"/>
        <v>1</v>
      </c>
      <c r="G26" s="172" t="str">
        <f t="shared" si="8"/>
        <v>-</v>
      </c>
      <c r="H26" s="172">
        <f t="shared" si="8"/>
        <v>1</v>
      </c>
      <c r="I26" s="172">
        <f t="shared" si="8"/>
        <v>17</v>
      </c>
      <c r="J26" s="172" t="str">
        <f t="shared" si="8"/>
        <v>-</v>
      </c>
      <c r="K26" s="172" t="str">
        <f t="shared" si="8"/>
        <v>-</v>
      </c>
      <c r="L26" s="172" t="str">
        <f t="shared" si="8"/>
        <v>-</v>
      </c>
      <c r="M26" s="172">
        <f t="shared" si="8"/>
        <v>6</v>
      </c>
      <c r="N26" s="172" t="str">
        <f t="shared" si="8"/>
        <v>-</v>
      </c>
      <c r="O26" s="172" t="str">
        <f t="shared" si="8"/>
        <v>-</v>
      </c>
      <c r="P26" s="172">
        <f t="shared" si="8"/>
        <v>2</v>
      </c>
      <c r="Q26" s="172">
        <f t="shared" si="8"/>
        <v>1</v>
      </c>
      <c r="R26" s="172" t="str">
        <f t="shared" si="8"/>
        <v>-</v>
      </c>
      <c r="S26" s="172" t="str">
        <f t="shared" si="8"/>
        <v>-</v>
      </c>
      <c r="T26" s="172">
        <f t="shared" si="8"/>
        <v>1</v>
      </c>
      <c r="U26" s="172" t="str">
        <f t="shared" si="8"/>
        <v>-</v>
      </c>
      <c r="V26" s="172">
        <f t="shared" si="8"/>
        <v>8</v>
      </c>
      <c r="W26" s="155"/>
    </row>
    <row r="27" spans="1:23" s="154" customFormat="1" ht="26.25" customHeight="1">
      <c r="A27" s="363"/>
      <c r="B27" s="231" t="s">
        <v>241</v>
      </c>
      <c r="C27" s="162">
        <f t="shared" si="1"/>
        <v>28</v>
      </c>
      <c r="D27" s="158">
        <v>1</v>
      </c>
      <c r="E27" s="158" t="s">
        <v>8</v>
      </c>
      <c r="F27" s="158">
        <v>1</v>
      </c>
      <c r="G27" s="158" t="s">
        <v>8</v>
      </c>
      <c r="H27" s="158">
        <v>1</v>
      </c>
      <c r="I27" s="158">
        <v>10</v>
      </c>
      <c r="J27" s="158" t="s">
        <v>8</v>
      </c>
      <c r="K27" s="158" t="s">
        <v>8</v>
      </c>
      <c r="L27" s="158" t="s">
        <v>8</v>
      </c>
      <c r="M27" s="158">
        <v>4</v>
      </c>
      <c r="N27" s="158" t="s">
        <v>8</v>
      </c>
      <c r="O27" s="158" t="s">
        <v>8</v>
      </c>
      <c r="P27" s="158">
        <v>2</v>
      </c>
      <c r="Q27" s="158" t="s">
        <v>8</v>
      </c>
      <c r="R27" s="158" t="s">
        <v>8</v>
      </c>
      <c r="S27" s="158" t="s">
        <v>8</v>
      </c>
      <c r="T27" s="158">
        <v>1</v>
      </c>
      <c r="U27" s="158" t="s">
        <v>8</v>
      </c>
      <c r="V27" s="158">
        <v>8</v>
      </c>
      <c r="W27" s="155"/>
    </row>
    <row r="28" spans="1:23" s="154" customFormat="1" ht="26.25" customHeight="1">
      <c r="A28" s="366"/>
      <c r="B28" s="233" t="s">
        <v>242</v>
      </c>
      <c r="C28" s="173">
        <f t="shared" si="1"/>
        <v>10</v>
      </c>
      <c r="D28" s="174" t="s">
        <v>8</v>
      </c>
      <c r="E28" s="174" t="s">
        <v>121</v>
      </c>
      <c r="F28" s="174" t="s">
        <v>121</v>
      </c>
      <c r="G28" s="174" t="s">
        <v>121</v>
      </c>
      <c r="H28" s="174" t="s">
        <v>121</v>
      </c>
      <c r="I28" s="174">
        <v>7</v>
      </c>
      <c r="J28" s="174" t="s">
        <v>8</v>
      </c>
      <c r="K28" s="174" t="s">
        <v>121</v>
      </c>
      <c r="L28" s="174" t="s">
        <v>121</v>
      </c>
      <c r="M28" s="174">
        <v>2</v>
      </c>
      <c r="N28" s="174" t="s">
        <v>121</v>
      </c>
      <c r="O28" s="174" t="s">
        <v>121</v>
      </c>
      <c r="P28" s="174" t="s">
        <v>8</v>
      </c>
      <c r="Q28" s="174">
        <v>1</v>
      </c>
      <c r="R28" s="174" t="s">
        <v>8</v>
      </c>
      <c r="S28" s="174" t="s">
        <v>8</v>
      </c>
      <c r="T28" s="174" t="s">
        <v>8</v>
      </c>
      <c r="U28" s="174" t="s">
        <v>121</v>
      </c>
      <c r="V28" s="174" t="s">
        <v>121</v>
      </c>
      <c r="W28" s="155"/>
    </row>
    <row r="29" spans="1:23" s="154" customFormat="1" ht="28.5" customHeight="1">
      <c r="A29" s="367" t="s">
        <v>236</v>
      </c>
      <c r="B29" s="234" t="s">
        <v>6</v>
      </c>
      <c r="C29" s="164">
        <f t="shared" si="1"/>
        <v>107</v>
      </c>
      <c r="D29" s="160" t="str">
        <f>IF(SUM(D30:D31)=0,"-",SUM(D30:D31))</f>
        <v>-</v>
      </c>
      <c r="E29" s="160" t="str">
        <f aca="true" t="shared" si="9" ref="E29:V29">IF(SUM(E30:E31)=0,"-",SUM(E30:E31))</f>
        <v>-</v>
      </c>
      <c r="F29" s="160" t="str">
        <f t="shared" si="9"/>
        <v>-</v>
      </c>
      <c r="G29" s="160" t="str">
        <f t="shared" si="9"/>
        <v>-</v>
      </c>
      <c r="H29" s="160">
        <f t="shared" si="9"/>
        <v>3</v>
      </c>
      <c r="I29" s="160">
        <f t="shared" si="9"/>
        <v>40</v>
      </c>
      <c r="J29" s="160">
        <f t="shared" si="9"/>
        <v>1</v>
      </c>
      <c r="K29" s="160">
        <f t="shared" si="9"/>
        <v>1</v>
      </c>
      <c r="L29" s="160" t="str">
        <f t="shared" si="9"/>
        <v>-</v>
      </c>
      <c r="M29" s="160">
        <f t="shared" si="9"/>
        <v>20</v>
      </c>
      <c r="N29" s="160" t="str">
        <f t="shared" si="9"/>
        <v>-</v>
      </c>
      <c r="O29" s="160" t="str">
        <f t="shared" si="9"/>
        <v>-</v>
      </c>
      <c r="P29" s="160">
        <f t="shared" si="9"/>
        <v>19</v>
      </c>
      <c r="Q29" s="160">
        <f t="shared" si="9"/>
        <v>3</v>
      </c>
      <c r="R29" s="160" t="str">
        <f t="shared" si="9"/>
        <v>-</v>
      </c>
      <c r="S29" s="160">
        <f t="shared" si="9"/>
        <v>5</v>
      </c>
      <c r="T29" s="160">
        <f t="shared" si="9"/>
        <v>13</v>
      </c>
      <c r="U29" s="160">
        <f t="shared" si="9"/>
        <v>2</v>
      </c>
      <c r="V29" s="160" t="str">
        <f t="shared" si="9"/>
        <v>-</v>
      </c>
      <c r="W29" s="155"/>
    </row>
    <row r="30" spans="1:23" s="154" customFormat="1" ht="26.25" customHeight="1">
      <c r="A30" s="363"/>
      <c r="B30" s="231" t="s">
        <v>241</v>
      </c>
      <c r="C30" s="162">
        <f t="shared" si="1"/>
        <v>20</v>
      </c>
      <c r="D30" s="158" t="s">
        <v>121</v>
      </c>
      <c r="E30" s="158" t="s">
        <v>121</v>
      </c>
      <c r="F30" s="158" t="s">
        <v>121</v>
      </c>
      <c r="G30" s="158" t="s">
        <v>121</v>
      </c>
      <c r="H30" s="158">
        <v>1</v>
      </c>
      <c r="I30" s="158">
        <v>1</v>
      </c>
      <c r="J30" s="158" t="s">
        <v>8</v>
      </c>
      <c r="K30" s="158" t="s">
        <v>8</v>
      </c>
      <c r="L30" s="158" t="s">
        <v>8</v>
      </c>
      <c r="M30" s="158">
        <v>2</v>
      </c>
      <c r="N30" s="158" t="s">
        <v>8</v>
      </c>
      <c r="O30" s="158" t="s">
        <v>8</v>
      </c>
      <c r="P30" s="158">
        <v>9</v>
      </c>
      <c r="Q30" s="158" t="s">
        <v>8</v>
      </c>
      <c r="R30" s="158" t="s">
        <v>8</v>
      </c>
      <c r="S30" s="158" t="s">
        <v>8</v>
      </c>
      <c r="T30" s="158">
        <v>5</v>
      </c>
      <c r="U30" s="158">
        <v>2</v>
      </c>
      <c r="V30" s="158" t="s">
        <v>121</v>
      </c>
      <c r="W30" s="155"/>
    </row>
    <row r="31" spans="1:23" s="154" customFormat="1" ht="26.25" customHeight="1">
      <c r="A31" s="363"/>
      <c r="B31" s="231" t="s">
        <v>242</v>
      </c>
      <c r="C31" s="165">
        <f t="shared" si="1"/>
        <v>87</v>
      </c>
      <c r="D31" s="158" t="s">
        <v>121</v>
      </c>
      <c r="E31" s="158" t="s">
        <v>121</v>
      </c>
      <c r="F31" s="158" t="s">
        <v>121</v>
      </c>
      <c r="G31" s="158" t="s">
        <v>121</v>
      </c>
      <c r="H31" s="158">
        <v>2</v>
      </c>
      <c r="I31" s="158">
        <v>39</v>
      </c>
      <c r="J31" s="158">
        <v>1</v>
      </c>
      <c r="K31" s="158">
        <v>1</v>
      </c>
      <c r="L31" s="158" t="s">
        <v>8</v>
      </c>
      <c r="M31" s="158">
        <v>18</v>
      </c>
      <c r="N31" s="158" t="s">
        <v>8</v>
      </c>
      <c r="O31" s="158" t="s">
        <v>8</v>
      </c>
      <c r="P31" s="158">
        <v>10</v>
      </c>
      <c r="Q31" s="158">
        <v>3</v>
      </c>
      <c r="R31" s="158" t="s">
        <v>8</v>
      </c>
      <c r="S31" s="158">
        <v>5</v>
      </c>
      <c r="T31" s="158">
        <v>8</v>
      </c>
      <c r="U31" s="158" t="s">
        <v>121</v>
      </c>
      <c r="V31" s="158" t="s">
        <v>121</v>
      </c>
      <c r="W31" s="155"/>
    </row>
    <row r="32" spans="1:23" s="154" customFormat="1" ht="28.5" customHeight="1">
      <c r="A32" s="365" t="s">
        <v>237</v>
      </c>
      <c r="B32" s="232" t="s">
        <v>6</v>
      </c>
      <c r="C32" s="171">
        <f t="shared" si="1"/>
        <v>2</v>
      </c>
      <c r="D32" s="172" t="str">
        <f>IF(SUM(D33:D34)=0,"-",SUM(D33:D34))</f>
        <v>-</v>
      </c>
      <c r="E32" s="172" t="str">
        <f aca="true" t="shared" si="10" ref="E32:V32">IF(SUM(E33:E34)=0,"-",SUM(E33:E34))</f>
        <v>-</v>
      </c>
      <c r="F32" s="172" t="str">
        <f t="shared" si="10"/>
        <v>-</v>
      </c>
      <c r="G32" s="172" t="str">
        <f t="shared" si="10"/>
        <v>-</v>
      </c>
      <c r="H32" s="172" t="str">
        <f t="shared" si="10"/>
        <v>-</v>
      </c>
      <c r="I32" s="172" t="str">
        <f t="shared" si="10"/>
        <v>-</v>
      </c>
      <c r="J32" s="172" t="str">
        <f t="shared" si="10"/>
        <v>-</v>
      </c>
      <c r="K32" s="172" t="str">
        <f t="shared" si="10"/>
        <v>-</v>
      </c>
      <c r="L32" s="172" t="str">
        <f t="shared" si="10"/>
        <v>-</v>
      </c>
      <c r="M32" s="172" t="str">
        <f t="shared" si="10"/>
        <v>-</v>
      </c>
      <c r="N32" s="172" t="str">
        <f t="shared" si="10"/>
        <v>-</v>
      </c>
      <c r="O32" s="172" t="str">
        <f t="shared" si="10"/>
        <v>-</v>
      </c>
      <c r="P32" s="172" t="str">
        <f t="shared" si="10"/>
        <v>-</v>
      </c>
      <c r="Q32" s="172">
        <f t="shared" si="10"/>
        <v>2</v>
      </c>
      <c r="R32" s="172" t="str">
        <f t="shared" si="10"/>
        <v>-</v>
      </c>
      <c r="S32" s="172" t="str">
        <f t="shared" si="10"/>
        <v>-</v>
      </c>
      <c r="T32" s="172" t="str">
        <f t="shared" si="10"/>
        <v>-</v>
      </c>
      <c r="U32" s="172" t="str">
        <f t="shared" si="10"/>
        <v>-</v>
      </c>
      <c r="V32" s="172" t="str">
        <f t="shared" si="10"/>
        <v>-</v>
      </c>
      <c r="W32" s="155"/>
    </row>
    <row r="33" spans="1:23" s="154" customFormat="1" ht="26.25" customHeight="1">
      <c r="A33" s="363"/>
      <c r="B33" s="231" t="s">
        <v>241</v>
      </c>
      <c r="C33" s="162" t="str">
        <f t="shared" si="1"/>
        <v>-</v>
      </c>
      <c r="D33" s="158" t="s">
        <v>121</v>
      </c>
      <c r="E33" s="158" t="s">
        <v>121</v>
      </c>
      <c r="F33" s="158" t="s">
        <v>121</v>
      </c>
      <c r="G33" s="158" t="s">
        <v>121</v>
      </c>
      <c r="H33" s="158" t="s">
        <v>121</v>
      </c>
      <c r="I33" s="158" t="s">
        <v>121</v>
      </c>
      <c r="J33" s="158" t="s">
        <v>121</v>
      </c>
      <c r="K33" s="158" t="s">
        <v>121</v>
      </c>
      <c r="L33" s="158" t="s">
        <v>121</v>
      </c>
      <c r="M33" s="158" t="s">
        <v>121</v>
      </c>
      <c r="N33" s="158" t="s">
        <v>121</v>
      </c>
      <c r="O33" s="158" t="s">
        <v>121</v>
      </c>
      <c r="P33" s="158" t="s">
        <v>121</v>
      </c>
      <c r="Q33" s="158" t="s">
        <v>121</v>
      </c>
      <c r="R33" s="158" t="s">
        <v>121</v>
      </c>
      <c r="S33" s="158" t="s">
        <v>121</v>
      </c>
      <c r="T33" s="158" t="s">
        <v>121</v>
      </c>
      <c r="U33" s="158" t="s">
        <v>121</v>
      </c>
      <c r="V33" s="158" t="s">
        <v>121</v>
      </c>
      <c r="W33" s="155"/>
    </row>
    <row r="34" spans="1:23" s="154" customFormat="1" ht="26.25" customHeight="1">
      <c r="A34" s="366"/>
      <c r="B34" s="233" t="s">
        <v>242</v>
      </c>
      <c r="C34" s="173">
        <f t="shared" si="1"/>
        <v>2</v>
      </c>
      <c r="D34" s="174" t="s">
        <v>121</v>
      </c>
      <c r="E34" s="174" t="s">
        <v>121</v>
      </c>
      <c r="F34" s="174" t="s">
        <v>121</v>
      </c>
      <c r="G34" s="174" t="s">
        <v>121</v>
      </c>
      <c r="H34" s="174" t="s">
        <v>121</v>
      </c>
      <c r="I34" s="174" t="s">
        <v>121</v>
      </c>
      <c r="J34" s="174" t="s">
        <v>121</v>
      </c>
      <c r="K34" s="174" t="s">
        <v>121</v>
      </c>
      <c r="L34" s="174" t="s">
        <v>121</v>
      </c>
      <c r="M34" s="174" t="s">
        <v>121</v>
      </c>
      <c r="N34" s="174" t="s">
        <v>121</v>
      </c>
      <c r="O34" s="174" t="s">
        <v>121</v>
      </c>
      <c r="P34" s="174" t="s">
        <v>121</v>
      </c>
      <c r="Q34" s="174">
        <v>2</v>
      </c>
      <c r="R34" s="174" t="s">
        <v>121</v>
      </c>
      <c r="S34" s="174" t="s">
        <v>121</v>
      </c>
      <c r="T34" s="174" t="s">
        <v>8</v>
      </c>
      <c r="U34" s="174" t="s">
        <v>121</v>
      </c>
      <c r="V34" s="174" t="s">
        <v>121</v>
      </c>
      <c r="W34" s="155"/>
    </row>
    <row r="35" spans="1:23" s="154" customFormat="1" ht="28.5" customHeight="1">
      <c r="A35" s="365" t="s">
        <v>238</v>
      </c>
      <c r="B35" s="232" t="s">
        <v>6</v>
      </c>
      <c r="C35" s="171">
        <f t="shared" si="1"/>
        <v>71</v>
      </c>
      <c r="D35" s="172" t="str">
        <f>IF(SUM(D36:D37)=0,"-",SUM(D36:D37))</f>
        <v>-</v>
      </c>
      <c r="E35" s="172" t="str">
        <f aca="true" t="shared" si="11" ref="E35:V35">IF(SUM(E36:E37)=0,"-",SUM(E36:E37))</f>
        <v>-</v>
      </c>
      <c r="F35" s="172" t="str">
        <f t="shared" si="11"/>
        <v>-</v>
      </c>
      <c r="G35" s="172" t="str">
        <f t="shared" si="11"/>
        <v>-</v>
      </c>
      <c r="H35" s="172">
        <f t="shared" si="11"/>
        <v>2</v>
      </c>
      <c r="I35" s="172">
        <f t="shared" si="11"/>
        <v>19</v>
      </c>
      <c r="J35" s="172" t="str">
        <f t="shared" si="11"/>
        <v>-</v>
      </c>
      <c r="K35" s="172" t="str">
        <f t="shared" si="11"/>
        <v>-</v>
      </c>
      <c r="L35" s="172" t="str">
        <f t="shared" si="11"/>
        <v>-</v>
      </c>
      <c r="M35" s="172">
        <f t="shared" si="11"/>
        <v>8</v>
      </c>
      <c r="N35" s="172" t="str">
        <f t="shared" si="11"/>
        <v>-</v>
      </c>
      <c r="O35" s="172" t="str">
        <f t="shared" si="11"/>
        <v>-</v>
      </c>
      <c r="P35" s="172">
        <f t="shared" si="11"/>
        <v>1</v>
      </c>
      <c r="Q35" s="172">
        <f t="shared" si="11"/>
        <v>34</v>
      </c>
      <c r="R35" s="172" t="str">
        <f t="shared" si="11"/>
        <v>-</v>
      </c>
      <c r="S35" s="172">
        <f t="shared" si="11"/>
        <v>1</v>
      </c>
      <c r="T35" s="172">
        <f t="shared" si="11"/>
        <v>6</v>
      </c>
      <c r="U35" s="172" t="str">
        <f t="shared" si="11"/>
        <v>-</v>
      </c>
      <c r="V35" s="172" t="str">
        <f t="shared" si="11"/>
        <v>-</v>
      </c>
      <c r="W35" s="155"/>
    </row>
    <row r="36" spans="1:23" s="154" customFormat="1" ht="26.25" customHeight="1">
      <c r="A36" s="363"/>
      <c r="B36" s="231" t="s">
        <v>241</v>
      </c>
      <c r="C36" s="162">
        <f t="shared" si="1"/>
        <v>15</v>
      </c>
      <c r="D36" s="158" t="s">
        <v>121</v>
      </c>
      <c r="E36" s="158" t="s">
        <v>121</v>
      </c>
      <c r="F36" s="158" t="s">
        <v>121</v>
      </c>
      <c r="G36" s="158" t="s">
        <v>121</v>
      </c>
      <c r="H36" s="158">
        <v>2</v>
      </c>
      <c r="I36" s="158">
        <v>9</v>
      </c>
      <c r="J36" s="158" t="s">
        <v>8</v>
      </c>
      <c r="K36" s="158" t="s">
        <v>8</v>
      </c>
      <c r="L36" s="158" t="s">
        <v>8</v>
      </c>
      <c r="M36" s="158" t="s">
        <v>8</v>
      </c>
      <c r="N36" s="158" t="s">
        <v>8</v>
      </c>
      <c r="O36" s="158" t="s">
        <v>8</v>
      </c>
      <c r="P36" s="158" t="s">
        <v>8</v>
      </c>
      <c r="Q36" s="158">
        <v>1</v>
      </c>
      <c r="R36" s="158" t="s">
        <v>8</v>
      </c>
      <c r="S36" s="158" t="s">
        <v>8</v>
      </c>
      <c r="T36" s="158">
        <v>3</v>
      </c>
      <c r="U36" s="158" t="s">
        <v>121</v>
      </c>
      <c r="V36" s="158" t="s">
        <v>121</v>
      </c>
      <c r="W36" s="155"/>
    </row>
    <row r="37" spans="1:23" s="154" customFormat="1" ht="26.25" customHeight="1">
      <c r="A37" s="366"/>
      <c r="B37" s="233" t="s">
        <v>242</v>
      </c>
      <c r="C37" s="173">
        <f t="shared" si="1"/>
        <v>56</v>
      </c>
      <c r="D37" s="174" t="s">
        <v>121</v>
      </c>
      <c r="E37" s="174" t="s">
        <v>121</v>
      </c>
      <c r="F37" s="174" t="s">
        <v>121</v>
      </c>
      <c r="G37" s="174" t="s">
        <v>121</v>
      </c>
      <c r="H37" s="174" t="s">
        <v>8</v>
      </c>
      <c r="I37" s="174">
        <v>10</v>
      </c>
      <c r="J37" s="174" t="s">
        <v>8</v>
      </c>
      <c r="K37" s="174" t="s">
        <v>8</v>
      </c>
      <c r="L37" s="174" t="s">
        <v>8</v>
      </c>
      <c r="M37" s="174">
        <v>8</v>
      </c>
      <c r="N37" s="174" t="s">
        <v>8</v>
      </c>
      <c r="O37" s="174" t="s">
        <v>8</v>
      </c>
      <c r="P37" s="174">
        <v>1</v>
      </c>
      <c r="Q37" s="174">
        <v>33</v>
      </c>
      <c r="R37" s="174" t="s">
        <v>8</v>
      </c>
      <c r="S37" s="174">
        <v>1</v>
      </c>
      <c r="T37" s="174">
        <v>3</v>
      </c>
      <c r="U37" s="174" t="s">
        <v>8</v>
      </c>
      <c r="V37" s="174" t="s">
        <v>8</v>
      </c>
      <c r="W37" s="155"/>
    </row>
    <row r="38" spans="1:23" s="154" customFormat="1" ht="28.5" customHeight="1">
      <c r="A38" s="367" t="s">
        <v>239</v>
      </c>
      <c r="B38" s="234" t="s">
        <v>6</v>
      </c>
      <c r="C38" s="164">
        <f t="shared" si="1"/>
        <v>92</v>
      </c>
      <c r="D38" s="160" t="str">
        <f>IF(SUM(D39:D40)=0,"-",SUM(D39:D40))</f>
        <v>-</v>
      </c>
      <c r="E38" s="160" t="str">
        <f aca="true" t="shared" si="12" ref="E38:V38">IF(SUM(E39:E40)=0,"-",SUM(E39:E40))</f>
        <v>-</v>
      </c>
      <c r="F38" s="160" t="str">
        <f t="shared" si="12"/>
        <v>-</v>
      </c>
      <c r="G38" s="160" t="str">
        <f t="shared" si="12"/>
        <v>-</v>
      </c>
      <c r="H38" s="160">
        <f t="shared" si="12"/>
        <v>7</v>
      </c>
      <c r="I38" s="160">
        <f t="shared" si="12"/>
        <v>50</v>
      </c>
      <c r="J38" s="160" t="str">
        <f t="shared" si="12"/>
        <v>-</v>
      </c>
      <c r="K38" s="160" t="str">
        <f t="shared" si="12"/>
        <v>-</v>
      </c>
      <c r="L38" s="160">
        <f t="shared" si="12"/>
        <v>3</v>
      </c>
      <c r="M38" s="160">
        <f t="shared" si="12"/>
        <v>8</v>
      </c>
      <c r="N38" s="160">
        <f t="shared" si="12"/>
        <v>1</v>
      </c>
      <c r="O38" s="160" t="str">
        <f t="shared" si="12"/>
        <v>-</v>
      </c>
      <c r="P38" s="160">
        <f t="shared" si="12"/>
        <v>5</v>
      </c>
      <c r="Q38" s="160">
        <f t="shared" si="12"/>
        <v>6</v>
      </c>
      <c r="R38" s="160" t="str">
        <f t="shared" si="12"/>
        <v>-</v>
      </c>
      <c r="S38" s="160">
        <f t="shared" si="12"/>
        <v>7</v>
      </c>
      <c r="T38" s="160">
        <f t="shared" si="12"/>
        <v>1</v>
      </c>
      <c r="U38" s="160">
        <f t="shared" si="12"/>
        <v>1</v>
      </c>
      <c r="V38" s="160">
        <f t="shared" si="12"/>
        <v>3</v>
      </c>
      <c r="W38" s="155"/>
    </row>
    <row r="39" spans="1:23" s="154" customFormat="1" ht="26.25" customHeight="1">
      <c r="A39" s="363"/>
      <c r="B39" s="231" t="s">
        <v>241</v>
      </c>
      <c r="C39" s="162">
        <f t="shared" si="1"/>
        <v>45</v>
      </c>
      <c r="D39" s="158" t="s">
        <v>121</v>
      </c>
      <c r="E39" s="158" t="s">
        <v>121</v>
      </c>
      <c r="F39" s="158" t="s">
        <v>121</v>
      </c>
      <c r="G39" s="158" t="s">
        <v>121</v>
      </c>
      <c r="H39" s="158">
        <v>6</v>
      </c>
      <c r="I39" s="158">
        <v>27</v>
      </c>
      <c r="J39" s="158" t="s">
        <v>8</v>
      </c>
      <c r="K39" s="158" t="s">
        <v>8</v>
      </c>
      <c r="L39" s="158">
        <v>2</v>
      </c>
      <c r="M39" s="158">
        <v>4</v>
      </c>
      <c r="N39" s="158" t="s">
        <v>121</v>
      </c>
      <c r="O39" s="158" t="s">
        <v>121</v>
      </c>
      <c r="P39" s="158">
        <v>2</v>
      </c>
      <c r="Q39" s="158">
        <v>2</v>
      </c>
      <c r="R39" s="158" t="s">
        <v>8</v>
      </c>
      <c r="S39" s="158">
        <v>1</v>
      </c>
      <c r="T39" s="158">
        <v>1</v>
      </c>
      <c r="U39" s="158" t="s">
        <v>8</v>
      </c>
      <c r="V39" s="158" t="s">
        <v>8</v>
      </c>
      <c r="W39" s="155"/>
    </row>
    <row r="40" spans="1:23" s="154" customFormat="1" ht="26.25" customHeight="1" thickBot="1">
      <c r="A40" s="364"/>
      <c r="B40" s="235" t="s">
        <v>242</v>
      </c>
      <c r="C40" s="163">
        <f t="shared" si="1"/>
        <v>47</v>
      </c>
      <c r="D40" s="159" t="s">
        <v>121</v>
      </c>
      <c r="E40" s="159" t="s">
        <v>121</v>
      </c>
      <c r="F40" s="159" t="s">
        <v>121</v>
      </c>
      <c r="G40" s="159" t="s">
        <v>121</v>
      </c>
      <c r="H40" s="159">
        <v>1</v>
      </c>
      <c r="I40" s="159">
        <v>23</v>
      </c>
      <c r="J40" s="159" t="s">
        <v>8</v>
      </c>
      <c r="K40" s="159" t="s">
        <v>8</v>
      </c>
      <c r="L40" s="159">
        <v>1</v>
      </c>
      <c r="M40" s="159">
        <v>4</v>
      </c>
      <c r="N40" s="159">
        <v>1</v>
      </c>
      <c r="O40" s="159" t="s">
        <v>8</v>
      </c>
      <c r="P40" s="159">
        <v>3</v>
      </c>
      <c r="Q40" s="159">
        <v>4</v>
      </c>
      <c r="R40" s="159" t="s">
        <v>8</v>
      </c>
      <c r="S40" s="159">
        <v>6</v>
      </c>
      <c r="T40" s="159" t="s">
        <v>8</v>
      </c>
      <c r="U40" s="159">
        <v>1</v>
      </c>
      <c r="V40" s="159">
        <v>3</v>
      </c>
      <c r="W40" s="155"/>
    </row>
    <row r="41" s="154" customFormat="1" ht="18" customHeight="1">
      <c r="B41" s="170"/>
    </row>
  </sheetData>
  <mergeCells count="31">
    <mergeCell ref="A7:B7"/>
    <mergeCell ref="A11:A13"/>
    <mergeCell ref="A14:A16"/>
    <mergeCell ref="A17:A19"/>
    <mergeCell ref="A32:A34"/>
    <mergeCell ref="A35:A37"/>
    <mergeCell ref="A38:A40"/>
    <mergeCell ref="A20:A22"/>
    <mergeCell ref="A23:A25"/>
    <mergeCell ref="A26:A28"/>
    <mergeCell ref="A29:A31"/>
    <mergeCell ref="C4:C10"/>
    <mergeCell ref="D4:D10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N4:N10"/>
    <mergeCell ref="O4:O10"/>
    <mergeCell ref="P4:P10"/>
    <mergeCell ref="Q4:Q10"/>
    <mergeCell ref="R4:R10"/>
    <mergeCell ref="S4:S10"/>
    <mergeCell ref="T4:T10"/>
    <mergeCell ref="U4:U10"/>
    <mergeCell ref="V4:V10"/>
  </mergeCells>
  <printOptions/>
  <pageMargins left="0.56" right="0.42" top="0.984251968503937" bottom="0.57" header="0.5118110236220472" footer="0.5118110236220472"/>
  <pageSetup horizontalDpi="600" verticalDpi="600" orientation="portrait" paperSize="9" scale="75" r:id="rId1"/>
  <headerFooter alignWithMargins="0">
    <oddHeader>&amp;R&amp;11卒業後・高校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C33"/>
  <sheetViews>
    <sheetView showGridLines="0" zoomScaleSheetLayoutView="100" workbookViewId="0" topLeftCell="A1">
      <selection activeCell="H11" sqref="H11"/>
    </sheetView>
  </sheetViews>
  <sheetFormatPr defaultColWidth="9.00390625" defaultRowHeight="12.75"/>
  <cols>
    <col min="1" max="19" width="6.125" style="16" customWidth="1"/>
    <col min="20" max="21" width="7.125" style="16" customWidth="1"/>
    <col min="22" max="27" width="6.375" style="16" customWidth="1"/>
    <col min="28" max="16384" width="10.25390625" style="16" customWidth="1"/>
  </cols>
  <sheetData>
    <row r="1" ht="21" customHeight="1"/>
    <row r="2" ht="21" customHeight="1" thickBot="1">
      <c r="A2" s="86" t="s">
        <v>253</v>
      </c>
    </row>
    <row r="3" spans="1:17" s="17" customFormat="1" ht="57.75" customHeight="1">
      <c r="A3" s="178" t="s">
        <v>70</v>
      </c>
      <c r="B3" s="444" t="s">
        <v>71</v>
      </c>
      <c r="C3" s="445"/>
      <c r="D3" s="175" t="s">
        <v>72</v>
      </c>
      <c r="E3" s="175" t="s">
        <v>73</v>
      </c>
      <c r="F3" s="175" t="s">
        <v>255</v>
      </c>
      <c r="G3" s="175" t="s">
        <v>74</v>
      </c>
      <c r="H3" s="175" t="s">
        <v>75</v>
      </c>
      <c r="I3" s="175" t="s">
        <v>175</v>
      </c>
      <c r="J3" s="175" t="s">
        <v>76</v>
      </c>
      <c r="K3" s="175" t="s">
        <v>77</v>
      </c>
      <c r="L3" s="175" t="s">
        <v>78</v>
      </c>
      <c r="M3" s="175" t="s">
        <v>79</v>
      </c>
      <c r="N3" s="175" t="s">
        <v>80</v>
      </c>
      <c r="O3" s="175" t="s">
        <v>81</v>
      </c>
      <c r="P3" s="185" t="s">
        <v>82</v>
      </c>
      <c r="Q3" s="185" t="s">
        <v>87</v>
      </c>
    </row>
    <row r="4" spans="1:17" s="17" customFormat="1" ht="24.75" customHeight="1">
      <c r="A4" s="188" t="s">
        <v>83</v>
      </c>
      <c r="B4" s="446">
        <f>SUM(D4:Q4,B9:E9)</f>
        <v>129</v>
      </c>
      <c r="C4" s="447"/>
      <c r="D4" s="189">
        <v>2</v>
      </c>
      <c r="E4" s="189">
        <v>2</v>
      </c>
      <c r="F4" s="189">
        <v>1</v>
      </c>
      <c r="G4" s="189">
        <v>13</v>
      </c>
      <c r="H4" s="189">
        <v>2</v>
      </c>
      <c r="I4" s="189">
        <v>1</v>
      </c>
      <c r="J4" s="189">
        <v>9</v>
      </c>
      <c r="K4" s="189">
        <v>14</v>
      </c>
      <c r="L4" s="189">
        <v>5</v>
      </c>
      <c r="M4" s="189">
        <v>2</v>
      </c>
      <c r="N4" s="189">
        <v>18</v>
      </c>
      <c r="O4" s="189">
        <v>11</v>
      </c>
      <c r="P4" s="190">
        <v>14</v>
      </c>
      <c r="Q4" s="190">
        <v>26</v>
      </c>
    </row>
    <row r="5" spans="1:17" s="17" customFormat="1" ht="24.75" customHeight="1">
      <c r="A5" s="180" t="s">
        <v>85</v>
      </c>
      <c r="B5" s="440">
        <f>SUM(D5:Q5,B10:E10)</f>
        <v>37</v>
      </c>
      <c r="C5" s="448"/>
      <c r="D5" s="186" t="s">
        <v>84</v>
      </c>
      <c r="E5" s="186" t="s">
        <v>84</v>
      </c>
      <c r="F5" s="186" t="s">
        <v>177</v>
      </c>
      <c r="G5" s="186">
        <v>3</v>
      </c>
      <c r="H5" s="186">
        <v>1</v>
      </c>
      <c r="I5" s="186" t="s">
        <v>177</v>
      </c>
      <c r="J5" s="186" t="s">
        <v>177</v>
      </c>
      <c r="K5" s="186">
        <v>5</v>
      </c>
      <c r="L5" s="186">
        <v>1</v>
      </c>
      <c r="M5" s="186" t="s">
        <v>177</v>
      </c>
      <c r="N5" s="186">
        <v>5</v>
      </c>
      <c r="O5" s="186" t="s">
        <v>177</v>
      </c>
      <c r="P5" s="187">
        <v>11</v>
      </c>
      <c r="Q5" s="187">
        <v>8</v>
      </c>
    </row>
    <row r="6" spans="1:17" s="17" customFormat="1" ht="24.75" customHeight="1" thickBot="1">
      <c r="A6" s="179" t="s">
        <v>71</v>
      </c>
      <c r="B6" s="449">
        <f>SUM(B4:C5)</f>
        <v>166</v>
      </c>
      <c r="C6" s="450"/>
      <c r="D6" s="176">
        <f aca="true" t="shared" si="0" ref="D6:I6">IF(SUM(D4:D5)=0,"-",SUM(D4:D5))</f>
        <v>2</v>
      </c>
      <c r="E6" s="176">
        <f t="shared" si="0"/>
        <v>2</v>
      </c>
      <c r="F6" s="176">
        <f t="shared" si="0"/>
        <v>1</v>
      </c>
      <c r="G6" s="176">
        <f t="shared" si="0"/>
        <v>16</v>
      </c>
      <c r="H6" s="176">
        <f t="shared" si="0"/>
        <v>3</v>
      </c>
      <c r="I6" s="176">
        <f t="shared" si="0"/>
        <v>1</v>
      </c>
      <c r="J6" s="176">
        <f aca="true" t="shared" si="1" ref="J6:O6">IF(SUM(J4:J5)=0,"-",SUM(J4:J5))</f>
        <v>9</v>
      </c>
      <c r="K6" s="176">
        <f t="shared" si="1"/>
        <v>19</v>
      </c>
      <c r="L6" s="176">
        <f t="shared" si="1"/>
        <v>6</v>
      </c>
      <c r="M6" s="176">
        <f t="shared" si="1"/>
        <v>2</v>
      </c>
      <c r="N6" s="176">
        <f t="shared" si="1"/>
        <v>23</v>
      </c>
      <c r="O6" s="176">
        <f t="shared" si="1"/>
        <v>11</v>
      </c>
      <c r="P6" s="177">
        <f>IF(SUM(P4:P5)=0,"-",SUM(P4:P5))</f>
        <v>25</v>
      </c>
      <c r="Q6" s="177">
        <f>IF(SUM(Q4:Q5)=0,"-",SUM(Q4:Q5))</f>
        <v>34</v>
      </c>
    </row>
    <row r="7" ht="10.5" customHeight="1" thickBot="1"/>
    <row r="8" spans="1:5" ht="57.75" customHeight="1">
      <c r="A8" s="178" t="s">
        <v>86</v>
      </c>
      <c r="B8" s="175" t="s">
        <v>88</v>
      </c>
      <c r="C8" s="175" t="s">
        <v>89</v>
      </c>
      <c r="D8" s="175" t="s">
        <v>256</v>
      </c>
      <c r="E8" s="184" t="s">
        <v>176</v>
      </c>
    </row>
    <row r="9" spans="1:5" ht="24.75" customHeight="1">
      <c r="A9" s="188" t="s">
        <v>83</v>
      </c>
      <c r="B9" s="189">
        <v>1</v>
      </c>
      <c r="C9" s="189" t="s">
        <v>177</v>
      </c>
      <c r="D9" s="189">
        <v>1</v>
      </c>
      <c r="E9" s="191">
        <v>7</v>
      </c>
    </row>
    <row r="10" spans="1:5" ht="24.75" customHeight="1">
      <c r="A10" s="180" t="s">
        <v>85</v>
      </c>
      <c r="B10" s="186">
        <v>2</v>
      </c>
      <c r="C10" s="186">
        <v>1</v>
      </c>
      <c r="D10" s="186" t="s">
        <v>177</v>
      </c>
      <c r="E10" s="183" t="s">
        <v>177</v>
      </c>
    </row>
    <row r="11" spans="1:5" ht="24.75" customHeight="1" thickBot="1">
      <c r="A11" s="84" t="s">
        <v>71</v>
      </c>
      <c r="B11" s="176">
        <f>IF(SUM(B9:B10)=0,"-",SUM(B9:B10))</f>
        <v>3</v>
      </c>
      <c r="C11" s="176">
        <f>IF(SUM(C9:C10)=0,"-",SUM(C9:C10))</f>
        <v>1</v>
      </c>
      <c r="D11" s="176">
        <f>IF(SUM(D9:D10)=0,"-",SUM(D9:D10))</f>
        <v>1</v>
      </c>
      <c r="E11" s="74">
        <f>IF(SUM(E9:E10)=0,"-",SUM(E9:E10))</f>
        <v>7</v>
      </c>
    </row>
    <row r="12" ht="24.75" customHeight="1"/>
    <row r="13" ht="24.75" customHeight="1" thickBot="1">
      <c r="A13" s="87" t="s">
        <v>254</v>
      </c>
    </row>
    <row r="14" spans="1:17" ht="24.75" customHeight="1">
      <c r="A14" s="386" t="s">
        <v>86</v>
      </c>
      <c r="B14" s="412" t="s">
        <v>71</v>
      </c>
      <c r="C14" s="413"/>
      <c r="D14" s="413"/>
      <c r="E14" s="413"/>
      <c r="F14" s="413"/>
      <c r="G14" s="413"/>
      <c r="H14" s="438" t="s">
        <v>90</v>
      </c>
      <c r="I14" s="438"/>
      <c r="J14" s="438" t="s">
        <v>91</v>
      </c>
      <c r="K14" s="438"/>
      <c r="L14" s="438" t="s">
        <v>92</v>
      </c>
      <c r="M14" s="438"/>
      <c r="N14" s="438" t="s">
        <v>93</v>
      </c>
      <c r="O14" s="438"/>
      <c r="P14" s="438" t="s">
        <v>94</v>
      </c>
      <c r="Q14" s="439"/>
    </row>
    <row r="15" spans="1:17" ht="24.75" customHeight="1">
      <c r="A15" s="387"/>
      <c r="B15" s="440" t="s">
        <v>71</v>
      </c>
      <c r="C15" s="441"/>
      <c r="D15" s="416" t="s">
        <v>96</v>
      </c>
      <c r="E15" s="443"/>
      <c r="F15" s="416" t="s">
        <v>97</v>
      </c>
      <c r="G15" s="417"/>
      <c r="H15" s="429" t="s">
        <v>96</v>
      </c>
      <c r="I15" s="433" t="s">
        <v>97</v>
      </c>
      <c r="J15" s="403" t="s">
        <v>96</v>
      </c>
      <c r="K15" s="405" t="s">
        <v>97</v>
      </c>
      <c r="L15" s="429" t="s">
        <v>96</v>
      </c>
      <c r="M15" s="433" t="s">
        <v>97</v>
      </c>
      <c r="N15" s="403" t="s">
        <v>96</v>
      </c>
      <c r="O15" s="405" t="s">
        <v>97</v>
      </c>
      <c r="P15" s="403" t="s">
        <v>96</v>
      </c>
      <c r="Q15" s="427" t="s">
        <v>97</v>
      </c>
    </row>
    <row r="16" spans="1:17" ht="24.75" customHeight="1">
      <c r="A16" s="388"/>
      <c r="B16" s="442"/>
      <c r="C16" s="404"/>
      <c r="D16" s="418"/>
      <c r="E16" s="418"/>
      <c r="F16" s="418"/>
      <c r="G16" s="419"/>
      <c r="H16" s="430"/>
      <c r="I16" s="434"/>
      <c r="J16" s="404"/>
      <c r="K16" s="406"/>
      <c r="L16" s="430"/>
      <c r="M16" s="434"/>
      <c r="N16" s="404"/>
      <c r="O16" s="406"/>
      <c r="P16" s="404"/>
      <c r="Q16" s="428"/>
    </row>
    <row r="17" spans="1:17" s="17" customFormat="1" ht="24.75" customHeight="1">
      <c r="A17" s="188" t="s">
        <v>83</v>
      </c>
      <c r="B17" s="408">
        <f>IF(SUM(D17:G17)=0,"-",SUM(D17:G17))</f>
        <v>968</v>
      </c>
      <c r="C17" s="409"/>
      <c r="D17" s="397">
        <f>IF(SUM(H17,J17,L17,N17,P17,B24,D24,F24,H24,J24,L24,N24,P24,B31,D31,F31,H31,J31,L31)=0,"-",SUM(L31,J31,H31,F31,D31,B31,P24,N24,J24,L24,H24,F24,D24,B24,P17,N17,L17,J17,H17))</f>
        <v>839</v>
      </c>
      <c r="E17" s="397"/>
      <c r="F17" s="397">
        <f>IF(SUM(I17,K17,M17,O17,Q17,C24,E24,G24,I24,K24,M24,O24,Q24,C31,E31,G31,I31,K31,M31)=0,"-",SUM(I17,K17,M17,O17,Q17,C24,E24,G24,I24,K24,M24,O24,Q24,C31,E31,G31,I31,K31,M31))</f>
        <v>129</v>
      </c>
      <c r="G17" s="398"/>
      <c r="H17" s="192">
        <v>2</v>
      </c>
      <c r="I17" s="199">
        <v>1</v>
      </c>
      <c r="J17" s="200">
        <v>1</v>
      </c>
      <c r="K17" s="194" t="s">
        <v>84</v>
      </c>
      <c r="L17" s="192">
        <v>2</v>
      </c>
      <c r="M17" s="199">
        <v>1</v>
      </c>
      <c r="N17" s="200" t="s">
        <v>177</v>
      </c>
      <c r="O17" s="194" t="s">
        <v>84</v>
      </c>
      <c r="P17" s="200">
        <v>123</v>
      </c>
      <c r="Q17" s="191">
        <v>9</v>
      </c>
    </row>
    <row r="18" spans="1:17" s="17" customFormat="1" ht="24.75" customHeight="1">
      <c r="A18" s="180" t="s">
        <v>85</v>
      </c>
      <c r="B18" s="414">
        <f>IF(SUM(D18:G18)=0,"-",SUM(D18:G18))</f>
        <v>745</v>
      </c>
      <c r="C18" s="415"/>
      <c r="D18" s="399">
        <f>IF(SUM(H18,J18,L18,N18,P18,B25,D25,F25,H25,J25,L25,N25,P25,B32,D32,F32,H32,J32,L32)=0,"-",SUM(L32,J32,H32,F32,D32,B32,P25,N25,J25,L25,H25,F25,D25,B25,P18,N18,L18,J18,H18))</f>
        <v>708</v>
      </c>
      <c r="E18" s="399"/>
      <c r="F18" s="399">
        <f>IF(SUM(I18,K18,M18,O18,Q18,C25,E25,G25,I25,K25,M25,O25,Q25,C32,E32,G32,I32,K32,M32)=0,"-",SUM(I18,K18,M18,O18,Q18,C25,E25,G25,I25,K25,M25,O25,Q25,C32,E32,G32,I32,K32,M32))</f>
        <v>37</v>
      </c>
      <c r="G18" s="400"/>
      <c r="H18" s="181">
        <v>4</v>
      </c>
      <c r="I18" s="201" t="s">
        <v>178</v>
      </c>
      <c r="J18" s="202" t="s">
        <v>177</v>
      </c>
      <c r="K18" s="195" t="s">
        <v>84</v>
      </c>
      <c r="L18" s="181" t="s">
        <v>84</v>
      </c>
      <c r="M18" s="201" t="s">
        <v>84</v>
      </c>
      <c r="N18" s="202">
        <v>1</v>
      </c>
      <c r="O18" s="195" t="s">
        <v>84</v>
      </c>
      <c r="P18" s="202">
        <v>16</v>
      </c>
      <c r="Q18" s="183" t="s">
        <v>84</v>
      </c>
    </row>
    <row r="19" spans="1:17" s="17" customFormat="1" ht="24.75" customHeight="1" thickBot="1">
      <c r="A19" s="84" t="s">
        <v>71</v>
      </c>
      <c r="B19" s="436">
        <f>IF(SUM(B17:C18)=0,"-",SUM(B17:C18))</f>
        <v>1713</v>
      </c>
      <c r="C19" s="437"/>
      <c r="D19" s="410">
        <f>IF(SUM(D17:E18)=0,"-",SUM(D17:E18))</f>
        <v>1547</v>
      </c>
      <c r="E19" s="410"/>
      <c r="F19" s="410">
        <f>IF(SUM(F17:G18)=0,"-",SUM(F17:G18))</f>
        <v>166</v>
      </c>
      <c r="G19" s="411"/>
      <c r="H19" s="182">
        <f>IF(SUM(H17:H18)=0,"-",SUM(H17:H18))</f>
        <v>6</v>
      </c>
      <c r="I19" s="203">
        <f aca="true" t="shared" si="2" ref="I19:Q19">IF(SUM(I17:I18)=0,"-",SUM(I17:I18))</f>
        <v>1</v>
      </c>
      <c r="J19" s="204">
        <f t="shared" si="2"/>
        <v>1</v>
      </c>
      <c r="K19" s="18" t="str">
        <f t="shared" si="2"/>
        <v>-</v>
      </c>
      <c r="L19" s="182">
        <f t="shared" si="2"/>
        <v>2</v>
      </c>
      <c r="M19" s="203">
        <f t="shared" si="2"/>
        <v>1</v>
      </c>
      <c r="N19" s="205">
        <f t="shared" si="2"/>
        <v>1</v>
      </c>
      <c r="O19" s="18" t="str">
        <f t="shared" si="2"/>
        <v>-</v>
      </c>
      <c r="P19" s="205">
        <f t="shared" si="2"/>
        <v>139</v>
      </c>
      <c r="Q19" s="22">
        <f t="shared" si="2"/>
        <v>9</v>
      </c>
    </row>
    <row r="20" ht="13.5" customHeight="1" thickBot="1"/>
    <row r="21" spans="1:29" ht="24.75" customHeight="1">
      <c r="A21" s="386" t="s">
        <v>86</v>
      </c>
      <c r="B21" s="412" t="s">
        <v>95</v>
      </c>
      <c r="C21" s="438"/>
      <c r="D21" s="424" t="s">
        <v>98</v>
      </c>
      <c r="E21" s="402"/>
      <c r="F21" s="391" t="s">
        <v>99</v>
      </c>
      <c r="G21" s="392"/>
      <c r="H21" s="391" t="s">
        <v>100</v>
      </c>
      <c r="I21" s="392"/>
      <c r="J21" s="391" t="s">
        <v>101</v>
      </c>
      <c r="K21" s="392"/>
      <c r="L21" s="376" t="s">
        <v>102</v>
      </c>
      <c r="M21" s="435"/>
      <c r="N21" s="391" t="s">
        <v>103</v>
      </c>
      <c r="O21" s="392"/>
      <c r="P21" s="422" t="s">
        <v>104</v>
      </c>
      <c r="Q21" s="423"/>
      <c r="AB21" s="19"/>
      <c r="AC21" s="19"/>
    </row>
    <row r="22" spans="1:29" ht="24.75" customHeight="1">
      <c r="A22" s="387"/>
      <c r="B22" s="420" t="s">
        <v>96</v>
      </c>
      <c r="C22" s="433" t="s">
        <v>97</v>
      </c>
      <c r="D22" s="425" t="s">
        <v>96</v>
      </c>
      <c r="E22" s="405" t="s">
        <v>97</v>
      </c>
      <c r="F22" s="384" t="s">
        <v>96</v>
      </c>
      <c r="G22" s="382" t="s">
        <v>97</v>
      </c>
      <c r="H22" s="389" t="s">
        <v>96</v>
      </c>
      <c r="I22" s="393" t="s">
        <v>97</v>
      </c>
      <c r="J22" s="384" t="s">
        <v>96</v>
      </c>
      <c r="K22" s="382" t="s">
        <v>97</v>
      </c>
      <c r="L22" s="389" t="s">
        <v>96</v>
      </c>
      <c r="M22" s="393" t="s">
        <v>97</v>
      </c>
      <c r="N22" s="384" t="s">
        <v>96</v>
      </c>
      <c r="O22" s="382" t="s">
        <v>97</v>
      </c>
      <c r="P22" s="389" t="s">
        <v>96</v>
      </c>
      <c r="Q22" s="395" t="s">
        <v>97</v>
      </c>
      <c r="AB22" s="19"/>
      <c r="AC22" s="19"/>
    </row>
    <row r="23" spans="1:29" ht="24.75" customHeight="1">
      <c r="A23" s="388"/>
      <c r="B23" s="421"/>
      <c r="C23" s="434"/>
      <c r="D23" s="426"/>
      <c r="E23" s="406"/>
      <c r="F23" s="385"/>
      <c r="G23" s="383"/>
      <c r="H23" s="390"/>
      <c r="I23" s="394"/>
      <c r="J23" s="385"/>
      <c r="K23" s="383"/>
      <c r="L23" s="390"/>
      <c r="M23" s="394"/>
      <c r="N23" s="385"/>
      <c r="O23" s="383"/>
      <c r="P23" s="390"/>
      <c r="Q23" s="396"/>
      <c r="AB23" s="19"/>
      <c r="AC23" s="19"/>
    </row>
    <row r="24" spans="1:29" s="17" customFormat="1" ht="24.75" customHeight="1">
      <c r="A24" s="188" t="s">
        <v>83</v>
      </c>
      <c r="B24" s="193">
        <v>458</v>
      </c>
      <c r="C24" s="199">
        <v>35</v>
      </c>
      <c r="D24" s="208">
        <v>12</v>
      </c>
      <c r="E24" s="194">
        <v>15</v>
      </c>
      <c r="F24" s="192">
        <v>3</v>
      </c>
      <c r="G24" s="199" t="s">
        <v>177</v>
      </c>
      <c r="H24" s="200">
        <v>24</v>
      </c>
      <c r="I24" s="194">
        <v>16</v>
      </c>
      <c r="J24" s="192">
        <v>75</v>
      </c>
      <c r="K24" s="199">
        <v>5</v>
      </c>
      <c r="L24" s="200">
        <v>1</v>
      </c>
      <c r="M24" s="194" t="s">
        <v>84</v>
      </c>
      <c r="N24" s="192" t="s">
        <v>84</v>
      </c>
      <c r="O24" s="199" t="s">
        <v>84</v>
      </c>
      <c r="P24" s="200">
        <v>21</v>
      </c>
      <c r="Q24" s="191">
        <v>4</v>
      </c>
      <c r="AB24" s="20"/>
      <c r="AC24" s="20"/>
    </row>
    <row r="25" spans="1:29" s="17" customFormat="1" ht="24.75" customHeight="1">
      <c r="A25" s="180" t="s">
        <v>85</v>
      </c>
      <c r="B25" s="78">
        <v>276</v>
      </c>
      <c r="C25" s="201">
        <v>5</v>
      </c>
      <c r="D25" s="209">
        <v>4</v>
      </c>
      <c r="E25" s="195">
        <v>1</v>
      </c>
      <c r="F25" s="181">
        <v>3</v>
      </c>
      <c r="G25" s="201">
        <v>2</v>
      </c>
      <c r="H25" s="202">
        <v>7</v>
      </c>
      <c r="I25" s="195">
        <v>8</v>
      </c>
      <c r="J25" s="181">
        <v>144</v>
      </c>
      <c r="K25" s="201">
        <v>3</v>
      </c>
      <c r="L25" s="202">
        <v>23</v>
      </c>
      <c r="M25" s="195">
        <v>2</v>
      </c>
      <c r="N25" s="181">
        <v>1</v>
      </c>
      <c r="O25" s="201" t="s">
        <v>178</v>
      </c>
      <c r="P25" s="202">
        <v>34</v>
      </c>
      <c r="Q25" s="183">
        <v>3</v>
      </c>
      <c r="AB25" s="20"/>
      <c r="AC25" s="20"/>
    </row>
    <row r="26" spans="1:29" s="17" customFormat="1" ht="24.75" customHeight="1" thickBot="1">
      <c r="A26" s="84" t="s">
        <v>71</v>
      </c>
      <c r="B26" s="21">
        <f aca="true" t="shared" si="3" ref="B26:Q26">IF(SUM(B24:B25)=0,"-",SUM(B24:B25))</f>
        <v>734</v>
      </c>
      <c r="C26" s="207">
        <f t="shared" si="3"/>
        <v>40</v>
      </c>
      <c r="D26" s="206">
        <f t="shared" si="3"/>
        <v>16</v>
      </c>
      <c r="E26" s="196">
        <f t="shared" si="3"/>
        <v>16</v>
      </c>
      <c r="F26" s="22">
        <f t="shared" si="3"/>
        <v>6</v>
      </c>
      <c r="G26" s="203">
        <f t="shared" si="3"/>
        <v>2</v>
      </c>
      <c r="H26" s="206">
        <f t="shared" si="3"/>
        <v>31</v>
      </c>
      <c r="I26" s="196">
        <f t="shared" si="3"/>
        <v>24</v>
      </c>
      <c r="J26" s="22">
        <f t="shared" si="3"/>
        <v>219</v>
      </c>
      <c r="K26" s="207">
        <f t="shared" si="3"/>
        <v>8</v>
      </c>
      <c r="L26" s="206">
        <f t="shared" si="3"/>
        <v>24</v>
      </c>
      <c r="M26" s="196">
        <f t="shared" si="3"/>
        <v>2</v>
      </c>
      <c r="N26" s="74">
        <f t="shared" si="3"/>
        <v>1</v>
      </c>
      <c r="O26" s="203" t="str">
        <f t="shared" si="3"/>
        <v>-</v>
      </c>
      <c r="P26" s="206">
        <f t="shared" si="3"/>
        <v>55</v>
      </c>
      <c r="Q26" s="22">
        <f t="shared" si="3"/>
        <v>7</v>
      </c>
      <c r="AB26" s="20"/>
      <c r="AC26" s="20"/>
    </row>
    <row r="27" ht="13.5" customHeight="1" thickBot="1"/>
    <row r="28" spans="1:15" ht="24.75" customHeight="1">
      <c r="A28" s="386" t="s">
        <v>86</v>
      </c>
      <c r="B28" s="391" t="s">
        <v>105</v>
      </c>
      <c r="C28" s="392"/>
      <c r="D28" s="402" t="s">
        <v>179</v>
      </c>
      <c r="E28" s="402"/>
      <c r="F28" s="401" t="s">
        <v>106</v>
      </c>
      <c r="G28" s="402"/>
      <c r="H28" s="407" t="s">
        <v>107</v>
      </c>
      <c r="I28" s="407"/>
      <c r="J28" s="431" t="s">
        <v>108</v>
      </c>
      <c r="K28" s="432"/>
      <c r="L28" s="376" t="s">
        <v>109</v>
      </c>
      <c r="M28" s="377"/>
      <c r="N28" s="378" t="s">
        <v>180</v>
      </c>
      <c r="O28" s="379"/>
    </row>
    <row r="29" spans="1:15" ht="24.75" customHeight="1">
      <c r="A29" s="387"/>
      <c r="B29" s="384" t="s">
        <v>96</v>
      </c>
      <c r="C29" s="382" t="s">
        <v>97</v>
      </c>
      <c r="D29" s="403" t="s">
        <v>96</v>
      </c>
      <c r="E29" s="405" t="s">
        <v>97</v>
      </c>
      <c r="F29" s="395" t="s">
        <v>96</v>
      </c>
      <c r="G29" s="382" t="s">
        <v>97</v>
      </c>
      <c r="H29" s="389" t="s">
        <v>96</v>
      </c>
      <c r="I29" s="393" t="s">
        <v>97</v>
      </c>
      <c r="J29" s="384" t="s">
        <v>96</v>
      </c>
      <c r="K29" s="382" t="s">
        <v>97</v>
      </c>
      <c r="L29" s="389" t="s">
        <v>96</v>
      </c>
      <c r="M29" s="393" t="s">
        <v>97</v>
      </c>
      <c r="N29" s="380"/>
      <c r="O29" s="381"/>
    </row>
    <row r="30" spans="1:15" ht="24.75" customHeight="1">
      <c r="A30" s="388"/>
      <c r="B30" s="385"/>
      <c r="C30" s="383"/>
      <c r="D30" s="404"/>
      <c r="E30" s="406"/>
      <c r="F30" s="396"/>
      <c r="G30" s="383"/>
      <c r="H30" s="390"/>
      <c r="I30" s="394"/>
      <c r="J30" s="385"/>
      <c r="K30" s="383"/>
      <c r="L30" s="390"/>
      <c r="M30" s="394"/>
      <c r="N30" s="380"/>
      <c r="O30" s="381"/>
    </row>
    <row r="31" spans="1:15" s="17" customFormat="1" ht="24.75" customHeight="1">
      <c r="A31" s="188" t="s">
        <v>83</v>
      </c>
      <c r="B31" s="192">
        <v>9</v>
      </c>
      <c r="C31" s="199" t="s">
        <v>177</v>
      </c>
      <c r="D31" s="200" t="s">
        <v>177</v>
      </c>
      <c r="E31" s="194" t="s">
        <v>177</v>
      </c>
      <c r="F31" s="191">
        <v>20</v>
      </c>
      <c r="G31" s="199">
        <v>2</v>
      </c>
      <c r="H31" s="200">
        <v>62</v>
      </c>
      <c r="I31" s="194">
        <v>19</v>
      </c>
      <c r="J31" s="192">
        <v>19</v>
      </c>
      <c r="K31" s="199">
        <v>16</v>
      </c>
      <c r="L31" s="200">
        <v>7</v>
      </c>
      <c r="M31" s="197">
        <v>6</v>
      </c>
      <c r="N31" s="370">
        <v>13.3</v>
      </c>
      <c r="O31" s="371"/>
    </row>
    <row r="32" spans="1:15" s="17" customFormat="1" ht="24.75" customHeight="1">
      <c r="A32" s="180" t="s">
        <v>85</v>
      </c>
      <c r="B32" s="181">
        <v>67</v>
      </c>
      <c r="C32" s="201">
        <v>1</v>
      </c>
      <c r="D32" s="202" t="s">
        <v>177</v>
      </c>
      <c r="E32" s="195" t="s">
        <v>177</v>
      </c>
      <c r="F32" s="183">
        <v>34</v>
      </c>
      <c r="G32" s="201">
        <v>4</v>
      </c>
      <c r="H32" s="202">
        <v>78</v>
      </c>
      <c r="I32" s="195">
        <v>4</v>
      </c>
      <c r="J32" s="181">
        <v>3</v>
      </c>
      <c r="K32" s="201">
        <v>2</v>
      </c>
      <c r="L32" s="202">
        <v>13</v>
      </c>
      <c r="M32" s="79">
        <v>2</v>
      </c>
      <c r="N32" s="372">
        <v>5</v>
      </c>
      <c r="O32" s="373"/>
    </row>
    <row r="33" spans="1:15" s="17" customFormat="1" ht="24.75" customHeight="1" thickBot="1">
      <c r="A33" s="84" t="s">
        <v>71</v>
      </c>
      <c r="B33" s="22">
        <f>IF(SUM(B31:B32)=0,"-",SUM(B31:B32))</f>
        <v>76</v>
      </c>
      <c r="C33" s="207">
        <f>IF(SUM(C31:C32)=0,"-",SUM(C31:C32))</f>
        <v>1</v>
      </c>
      <c r="D33" s="205" t="str">
        <f>IF(SUM(D31:D32)=0,"-",SUM(D31:D32))</f>
        <v>-</v>
      </c>
      <c r="E33" s="196" t="str">
        <f>IF(SUM(E31:E32)=0,"-",SUM(E31:E32))</f>
        <v>-</v>
      </c>
      <c r="F33" s="22">
        <f>IF(SUM(F31:F32)=0,"-",SUM(F31:F32))</f>
        <v>54</v>
      </c>
      <c r="G33" s="207">
        <f aca="true" t="shared" si="4" ref="G33:M33">IF(SUM(G31:G32)=0,"-",SUM(G31:G32))</f>
        <v>6</v>
      </c>
      <c r="H33" s="205">
        <f t="shared" si="4"/>
        <v>140</v>
      </c>
      <c r="I33" s="196">
        <f t="shared" si="4"/>
        <v>23</v>
      </c>
      <c r="J33" s="182">
        <f t="shared" si="4"/>
        <v>22</v>
      </c>
      <c r="K33" s="207">
        <f t="shared" si="4"/>
        <v>18</v>
      </c>
      <c r="L33" s="205">
        <f t="shared" si="4"/>
        <v>20</v>
      </c>
      <c r="M33" s="198">
        <f t="shared" si="4"/>
        <v>8</v>
      </c>
      <c r="N33" s="374">
        <v>9.7</v>
      </c>
      <c r="O33" s="375"/>
    </row>
  </sheetData>
  <mergeCells count="81">
    <mergeCell ref="B3:C3"/>
    <mergeCell ref="B4:C4"/>
    <mergeCell ref="B5:C5"/>
    <mergeCell ref="B6:C6"/>
    <mergeCell ref="L14:M14"/>
    <mergeCell ref="A14:A16"/>
    <mergeCell ref="B15:C16"/>
    <mergeCell ref="D15:E16"/>
    <mergeCell ref="H14:I14"/>
    <mergeCell ref="I15:I16"/>
    <mergeCell ref="J15:J16"/>
    <mergeCell ref="K15:K16"/>
    <mergeCell ref="B19:C19"/>
    <mergeCell ref="N14:O14"/>
    <mergeCell ref="P14:Q14"/>
    <mergeCell ref="B21:C21"/>
    <mergeCell ref="L15:L16"/>
    <mergeCell ref="M15:M16"/>
    <mergeCell ref="N15:N16"/>
    <mergeCell ref="O15:O16"/>
    <mergeCell ref="P15:P16"/>
    <mergeCell ref="J14:K14"/>
    <mergeCell ref="Q15:Q16"/>
    <mergeCell ref="H15:H16"/>
    <mergeCell ref="J28:K28"/>
    <mergeCell ref="C22:C23"/>
    <mergeCell ref="Q22:Q23"/>
    <mergeCell ref="N22:N23"/>
    <mergeCell ref="K22:K23"/>
    <mergeCell ref="O22:O23"/>
    <mergeCell ref="J22:J23"/>
    <mergeCell ref="L21:M21"/>
    <mergeCell ref="A21:A23"/>
    <mergeCell ref="H21:I21"/>
    <mergeCell ref="J21:K21"/>
    <mergeCell ref="D21:E21"/>
    <mergeCell ref="F21:G21"/>
    <mergeCell ref="D22:D23"/>
    <mergeCell ref="E22:E23"/>
    <mergeCell ref="F22:F23"/>
    <mergeCell ref="H22:H23"/>
    <mergeCell ref="I22:I23"/>
    <mergeCell ref="J29:J30"/>
    <mergeCell ref="K29:K30"/>
    <mergeCell ref="L29:L30"/>
    <mergeCell ref="M29:M30"/>
    <mergeCell ref="L22:L23"/>
    <mergeCell ref="M22:M23"/>
    <mergeCell ref="P22:P23"/>
    <mergeCell ref="N21:O21"/>
    <mergeCell ref="P21:Q21"/>
    <mergeCell ref="B17:C17"/>
    <mergeCell ref="F19:G19"/>
    <mergeCell ref="B14:G14"/>
    <mergeCell ref="D28:E28"/>
    <mergeCell ref="D18:E18"/>
    <mergeCell ref="D19:E19"/>
    <mergeCell ref="B18:C18"/>
    <mergeCell ref="F15:G16"/>
    <mergeCell ref="G22:G23"/>
    <mergeCell ref="B22:B23"/>
    <mergeCell ref="I29:I30"/>
    <mergeCell ref="F29:F30"/>
    <mergeCell ref="G29:G30"/>
    <mergeCell ref="D17:E17"/>
    <mergeCell ref="F17:G17"/>
    <mergeCell ref="F18:G18"/>
    <mergeCell ref="F28:G28"/>
    <mergeCell ref="D29:D30"/>
    <mergeCell ref="E29:E30"/>
    <mergeCell ref="H28:I28"/>
    <mergeCell ref="C29:C30"/>
    <mergeCell ref="B29:B30"/>
    <mergeCell ref="A28:A30"/>
    <mergeCell ref="H29:H30"/>
    <mergeCell ref="B28:C28"/>
    <mergeCell ref="N31:O31"/>
    <mergeCell ref="N32:O32"/>
    <mergeCell ref="N33:O33"/>
    <mergeCell ref="L28:M28"/>
    <mergeCell ref="N28:O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&amp;L&amp;11卒業後・高校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 </cp:lastModifiedBy>
  <cp:lastPrinted>2006-11-02T04:58:06Z</cp:lastPrinted>
  <dcterms:created xsi:type="dcterms:W3CDTF">2005-08-30T07:30:53Z</dcterms:created>
  <dcterms:modified xsi:type="dcterms:W3CDTF">2006-11-02T04:58:08Z</dcterms:modified>
  <cp:category/>
  <cp:version/>
  <cp:contentType/>
  <cp:contentStatus/>
</cp:coreProperties>
</file>