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370" activeTab="0"/>
  </bookViews>
  <sheets>
    <sheet name="93" sheetId="1" r:id="rId1"/>
    <sheet name="94-1" sheetId="2" r:id="rId2"/>
    <sheet name="94-2" sheetId="3" r:id="rId3"/>
    <sheet name="95～99" sheetId="4" r:id="rId4"/>
    <sheet name="100～103" sheetId="5" r:id="rId5"/>
    <sheet name="104-1" sheetId="6" r:id="rId6"/>
    <sheet name="104-2" sheetId="7" r:id="rId7"/>
  </sheets>
  <definedNames>
    <definedName name="_xlnm.Print_Area" localSheetId="4">'100～103'!$A$1:$U$41</definedName>
    <definedName name="_xlnm.Print_Area" localSheetId="5">'104-1'!$A$1:$P$30</definedName>
    <definedName name="_xlnm.Print_Area" localSheetId="6">'104-2'!$A$1:$M$30</definedName>
    <definedName name="_xlnm.Print_Area" localSheetId="0">'93'!$A$1:$V$28</definedName>
    <definedName name="_xlnm.Print_Area" localSheetId="1">'94-1'!$A$1:$Q$29</definedName>
    <definedName name="_xlnm.Print_Area" localSheetId="2">'94-2'!$A$1:$Q$28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<sst xmlns="http://schemas.openxmlformats.org/spreadsheetml/2006/main" count="1008" uniqueCount="223">
  <si>
    <t xml:space="preserve">   職員数</t>
  </si>
  <si>
    <t xml:space="preserve"> 就</t>
  </si>
  <si>
    <t xml:space="preserve"> （本務者）</t>
  </si>
  <si>
    <t xml:space="preserve"> 園</t>
  </si>
  <si>
    <t>計</t>
  </si>
  <si>
    <t xml:space="preserve"> 率(%)</t>
  </si>
  <si>
    <t>-</t>
  </si>
  <si>
    <t>-</t>
  </si>
  <si>
    <t>あわら市</t>
  </si>
  <si>
    <t>計</t>
  </si>
  <si>
    <t>男</t>
  </si>
  <si>
    <t>女</t>
  </si>
  <si>
    <t>-</t>
  </si>
  <si>
    <t>勝山市</t>
  </si>
  <si>
    <t>鯖江市</t>
  </si>
  <si>
    <t>-</t>
  </si>
  <si>
    <t>池田町</t>
  </si>
  <si>
    <t>-</t>
  </si>
  <si>
    <t>美浜町</t>
  </si>
  <si>
    <t>学級数</t>
  </si>
  <si>
    <t xml:space="preserve">    幼稚園数</t>
  </si>
  <si>
    <t>（私立）</t>
  </si>
  <si>
    <t>幼稚園数</t>
  </si>
  <si>
    <t>園児数</t>
  </si>
  <si>
    <t>修了者数</t>
  </si>
  <si>
    <t xml:space="preserve">        園児数</t>
  </si>
  <si>
    <t xml:space="preserve">       修了者数</t>
  </si>
  <si>
    <t>計</t>
  </si>
  <si>
    <t>男</t>
  </si>
  <si>
    <t>女</t>
  </si>
  <si>
    <t>福井市</t>
  </si>
  <si>
    <t>敦賀市</t>
  </si>
  <si>
    <t>小浜市</t>
  </si>
  <si>
    <t>大野市</t>
  </si>
  <si>
    <t>永平寺町</t>
  </si>
  <si>
    <t>越前町</t>
  </si>
  <si>
    <t>高浜町</t>
  </si>
  <si>
    <t>-</t>
  </si>
  <si>
    <t>区　分</t>
  </si>
  <si>
    <t>計</t>
  </si>
  <si>
    <t>国　立</t>
  </si>
  <si>
    <t>公　　　　　立</t>
  </si>
  <si>
    <t>私　　　　　　立</t>
  </si>
  <si>
    <t>市 立</t>
  </si>
  <si>
    <t>町 立</t>
  </si>
  <si>
    <t>学　校</t>
  </si>
  <si>
    <t>宗　教</t>
  </si>
  <si>
    <t>個人立</t>
  </si>
  <si>
    <t>法人立</t>
  </si>
  <si>
    <t>本　　園</t>
  </si>
  <si>
    <t>分　　園</t>
  </si>
  <si>
    <t>13
以上</t>
  </si>
  <si>
    <t>公　立</t>
  </si>
  <si>
    <t>私　立</t>
  </si>
  <si>
    <t>１～
　50人</t>
  </si>
  <si>
    <t>51～
100人</t>
  </si>
  <si>
    <t>101～
150人</t>
  </si>
  <si>
    <t>151～
200人</t>
  </si>
  <si>
    <t>201～
250人</t>
  </si>
  <si>
    <t>251～
300人</t>
  </si>
  <si>
    <t>301～
400人</t>
  </si>
  <si>
    <t>401人
　以上</t>
  </si>
  <si>
    <t>区　　　　　　分</t>
  </si>
  <si>
    <t>幼　稚　園　数</t>
  </si>
  <si>
    <t>学　級　数</t>
  </si>
  <si>
    <t>国 立</t>
  </si>
  <si>
    <t>公 立</t>
  </si>
  <si>
    <t>私 立</t>
  </si>
  <si>
    <t>３　歳　児　の　み</t>
  </si>
  <si>
    <t>４　歳　児　の　み</t>
  </si>
  <si>
    <t>５　歳　児　の　み</t>
  </si>
  <si>
    <t>３ 歳 児 と ４ 歳 児</t>
  </si>
  <si>
    <t>-</t>
  </si>
  <si>
    <t>３ 歳 児 と ５ 歳 児</t>
  </si>
  <si>
    <t>４ 歳 児 と ５ 歳 児</t>
  </si>
  <si>
    <t>３歳児と４歳児と５歳児</t>
  </si>
  <si>
    <t>16～
　20人</t>
  </si>
  <si>
    <t>21～
　25人</t>
  </si>
  <si>
    <t>26～
　30人</t>
  </si>
  <si>
    <t>31～
　35人</t>
  </si>
  <si>
    <t>36～
　40人</t>
  </si>
  <si>
    <t>41～
　45人</t>
  </si>
  <si>
    <t>46～
　50人</t>
  </si>
  <si>
    <t>51～
　55人</t>
  </si>
  <si>
    <t>56人
　以上</t>
  </si>
  <si>
    <t>国　立</t>
  </si>
  <si>
    <t>区　　　分</t>
  </si>
  <si>
    <t>３　歳　児</t>
  </si>
  <si>
    <t>４　歳　児</t>
  </si>
  <si>
    <t>５　歳　児</t>
  </si>
  <si>
    <t>男</t>
  </si>
  <si>
    <t>女</t>
  </si>
  <si>
    <t>国　　　　立</t>
  </si>
  <si>
    <t>公　　　　立</t>
  </si>
  <si>
    <t>学校法人立</t>
  </si>
  <si>
    <t>園長</t>
  </si>
  <si>
    <t>教頭</t>
  </si>
  <si>
    <t>教諭</t>
  </si>
  <si>
    <t>助教諭</t>
  </si>
  <si>
    <t>養護
教諭</t>
  </si>
  <si>
    <t>養　護
助教諭</t>
  </si>
  <si>
    <t>講師</t>
  </si>
  <si>
    <t>教育
補助員</t>
  </si>
  <si>
    <t>国
立</t>
  </si>
  <si>
    <t>本務者</t>
  </si>
  <si>
    <t>兼務者</t>
  </si>
  <si>
    <t>公
立</t>
  </si>
  <si>
    <t>私
立</t>
  </si>
  <si>
    <t>事務職員</t>
  </si>
  <si>
    <t>用務員・警備員・その他</t>
  </si>
  <si>
    <t>国　　立</t>
  </si>
  <si>
    <t>公　　立</t>
  </si>
  <si>
    <t>私　　立</t>
  </si>
  <si>
    <t xml:space="preserve">          計</t>
  </si>
  <si>
    <t>-</t>
  </si>
  <si>
    <t>区    分</t>
  </si>
  <si>
    <t>池田町</t>
  </si>
  <si>
    <t>南越前町</t>
  </si>
  <si>
    <t>越前町</t>
  </si>
  <si>
    <t>美浜町</t>
  </si>
  <si>
    <t>高浜町</t>
  </si>
  <si>
    <t>若狭町</t>
  </si>
  <si>
    <t>幼稚園数</t>
  </si>
  <si>
    <t>本
園</t>
  </si>
  <si>
    <t>分
園</t>
  </si>
  <si>
    <t>学
級
数</t>
  </si>
  <si>
    <t>教員数</t>
  </si>
  <si>
    <t>修了者</t>
  </si>
  <si>
    <t>（国立・公立）</t>
  </si>
  <si>
    <t>-</t>
  </si>
  <si>
    <t>0
学級</t>
  </si>
  <si>
    <t>南越前町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</si>
  <si>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</si>
  <si>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</si>
  <si>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</si>
  <si>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</si>
  <si>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</si>
  <si>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</si>
  <si>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</si>
  <si>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</si>
  <si>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</si>
  <si>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越前町</t>
  </si>
  <si>
    <t>美浜町</t>
  </si>
  <si>
    <t>高浜町</t>
  </si>
  <si>
    <t>若狭町</t>
  </si>
  <si>
    <t>３　歳　在　園　者</t>
  </si>
  <si>
    <t>４　歳　</t>
  </si>
  <si>
    <t>５　歳　在　園　者</t>
  </si>
  <si>
    <t>-</t>
  </si>
  <si>
    <t>区　   分</t>
  </si>
  <si>
    <t>国　立　計</t>
  </si>
  <si>
    <t>公　立　計</t>
  </si>
  <si>
    <t>私　立　計</t>
  </si>
  <si>
    <t>福井市</t>
  </si>
  <si>
    <t>敦賀市</t>
  </si>
  <si>
    <t>小浜市</t>
  </si>
  <si>
    <t>大野市</t>
  </si>
  <si>
    <t>勝山市</t>
  </si>
  <si>
    <t>鯖江市</t>
  </si>
  <si>
    <t>幼      稚      園</t>
  </si>
  <si>
    <t>(公立の内訳)</t>
  </si>
  <si>
    <t>区分</t>
  </si>
  <si>
    <t>教員数
（本務者）</t>
  </si>
  <si>
    <t>職員数
（本務者）</t>
  </si>
  <si>
    <t>学
級
数</t>
  </si>
  <si>
    <t>(私立の内訳)</t>
  </si>
  <si>
    <t>本園</t>
  </si>
  <si>
    <t>分園</t>
  </si>
  <si>
    <t>-</t>
  </si>
  <si>
    <t>-</t>
  </si>
  <si>
    <t>-</t>
  </si>
  <si>
    <t>-</t>
  </si>
  <si>
    <t>-</t>
  </si>
  <si>
    <t>本年度入園者計
(再掲)</t>
  </si>
  <si>
    <t>本園</t>
  </si>
  <si>
    <t>分園</t>
  </si>
  <si>
    <t>国立計</t>
  </si>
  <si>
    <t>公立計</t>
  </si>
  <si>
    <t>私立計</t>
  </si>
  <si>
    <t>国立計</t>
  </si>
  <si>
    <t>（つづき）</t>
  </si>
  <si>
    <t>平成18年度</t>
  </si>
  <si>
    <t>越前市</t>
  </si>
  <si>
    <t>永平寺町</t>
  </si>
  <si>
    <t>坂井市</t>
  </si>
  <si>
    <t>おおい町</t>
  </si>
  <si>
    <t>越前市</t>
  </si>
  <si>
    <t>おおい町</t>
  </si>
  <si>
    <t>越前市</t>
  </si>
  <si>
    <t>平成18年度</t>
  </si>
  <si>
    <t>(公立･私立の内訳)</t>
  </si>
  <si>
    <t>(公立･私立の内訳)</t>
  </si>
  <si>
    <t>(公立･私立の内訳)</t>
  </si>
  <si>
    <t>平成19年度</t>
  </si>
  <si>
    <t>-</t>
  </si>
  <si>
    <t>平成19年度</t>
  </si>
  <si>
    <t>４歳入園</t>
  </si>
  <si>
    <t>（本年度入園者）</t>
  </si>
  <si>
    <t>５歳入園</t>
  </si>
  <si>
    <t>（本年度入園者）</t>
  </si>
  <si>
    <t>在　園　者</t>
  </si>
  <si>
    <t>３歳入園</t>
  </si>
  <si>
    <t>本年度満３歳入園</t>
  </si>
  <si>
    <r>
      <t xml:space="preserve">第 </t>
    </r>
    <r>
      <rPr>
        <sz val="10.5"/>
        <rFont val="ＭＳ ゴシック"/>
        <family val="3"/>
      </rPr>
      <t>93</t>
    </r>
    <r>
      <rPr>
        <sz val="10.5"/>
        <rFont val="ＭＳ ゴシック"/>
        <family val="3"/>
      </rPr>
      <t xml:space="preserve"> 表   幼稚園総括表</t>
    </r>
  </si>
  <si>
    <t xml:space="preserve">    本務者</t>
  </si>
  <si>
    <t xml:space="preserve">    兼務者</t>
  </si>
  <si>
    <r>
      <t xml:space="preserve">第 </t>
    </r>
    <r>
      <rPr>
        <sz val="10.5"/>
        <rFont val="ＭＳ ゴシック"/>
        <family val="3"/>
      </rPr>
      <t>94</t>
    </r>
    <r>
      <rPr>
        <sz val="10.5"/>
        <rFont val="ＭＳ ゴシック"/>
        <family val="3"/>
      </rPr>
      <t xml:space="preserve"> 表  国立・公立・私立別幼稚園数、園児数、教職員数等  </t>
    </r>
  </si>
  <si>
    <t>０人</t>
  </si>
  <si>
    <r>
      <t>第 95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設置者別幼稚園数</t>
    </r>
  </si>
  <si>
    <r>
      <t>第 96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学級数別幼稚園数</t>
    </r>
  </si>
  <si>
    <r>
      <t>第 97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在園者数別幼稚園数</t>
    </r>
  </si>
  <si>
    <r>
      <t xml:space="preserve">第 </t>
    </r>
    <r>
      <rPr>
        <sz val="10.5"/>
        <rFont val="ＭＳ ゴシック"/>
        <family val="3"/>
      </rPr>
      <t>98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編制方式別幼稚園数、学級数</t>
    </r>
  </si>
  <si>
    <r>
      <t xml:space="preserve">第 </t>
    </r>
    <r>
      <rPr>
        <sz val="10.5"/>
        <rFont val="ＭＳ ゴシック"/>
        <family val="3"/>
      </rPr>
      <t>99</t>
    </r>
    <r>
      <rPr>
        <sz val="10.5"/>
        <rFont val="ＭＳ ゴシック"/>
        <family val="3"/>
      </rPr>
      <t xml:space="preserve"> 表</t>
    </r>
    <r>
      <rPr>
        <sz val="10.5"/>
        <rFont val="ＭＳ ゴシック"/>
        <family val="3"/>
      </rPr>
      <t xml:space="preserve">  </t>
    </r>
    <r>
      <rPr>
        <sz val="10.5"/>
        <rFont val="ＭＳ ゴシック"/>
        <family val="3"/>
      </rPr>
      <t>収容人員別学級数</t>
    </r>
  </si>
  <si>
    <t>１～
　15人</t>
  </si>
  <si>
    <t>私　立</t>
  </si>
  <si>
    <t>合　　計</t>
  </si>
  <si>
    <t>区分</t>
  </si>
  <si>
    <r>
      <t xml:space="preserve">第 </t>
    </r>
    <r>
      <rPr>
        <sz val="10.5"/>
        <rFont val="ＭＳ ゴシック"/>
        <family val="3"/>
      </rPr>
      <t>100</t>
    </r>
    <r>
      <rPr>
        <sz val="10.5"/>
        <rFont val="ＭＳ ゴシック"/>
        <family val="3"/>
      </rPr>
      <t xml:space="preserve"> 表　設置者別在園者数</t>
    </r>
  </si>
  <si>
    <r>
      <t xml:space="preserve">第 </t>
    </r>
    <r>
      <rPr>
        <sz val="10.5"/>
        <rFont val="ＭＳ ゴシック"/>
        <family val="3"/>
      </rPr>
      <t>101</t>
    </r>
    <r>
      <rPr>
        <sz val="10.5"/>
        <rFont val="ＭＳ ゴシック"/>
        <family val="3"/>
      </rPr>
      <t xml:space="preserve"> 表　設置者別入園者数</t>
    </r>
  </si>
  <si>
    <r>
      <t xml:space="preserve">第 </t>
    </r>
    <r>
      <rPr>
        <sz val="10.5"/>
        <rFont val="ＭＳ ゴシック"/>
        <family val="3"/>
      </rPr>
      <t>102</t>
    </r>
    <r>
      <rPr>
        <sz val="10.5"/>
        <rFont val="ＭＳ ゴシック"/>
        <family val="3"/>
      </rPr>
      <t xml:space="preserve"> 表　職名別教員数</t>
    </r>
  </si>
  <si>
    <r>
      <t xml:space="preserve">第 </t>
    </r>
    <r>
      <rPr>
        <sz val="10.5"/>
        <rFont val="ＭＳ ゴシック"/>
        <family val="3"/>
      </rPr>
      <t>103</t>
    </r>
    <r>
      <rPr>
        <sz val="10.5"/>
        <rFont val="ＭＳ ゴシック"/>
        <family val="3"/>
      </rPr>
      <t xml:space="preserve"> 表　職員数（本務者）</t>
    </r>
  </si>
  <si>
    <r>
      <t xml:space="preserve">第 </t>
    </r>
    <r>
      <rPr>
        <sz val="10.5"/>
        <rFont val="ＭＳ ゴシック"/>
        <family val="3"/>
      </rPr>
      <t xml:space="preserve">104 </t>
    </r>
    <r>
      <rPr>
        <sz val="10.5"/>
        <rFont val="ＭＳ ゴシック"/>
        <family val="3"/>
      </rPr>
      <t>表　市町村別在園者数・入園者数</t>
    </r>
  </si>
  <si>
    <t>小学校１年児童数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</si>
</sst>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00_ "/>
    <numFmt numFmtId="181" formatCode="0.0_ "/>
    <numFmt numFmtId="182" formatCode="0_ "/>
    <numFmt numFmtId="183" formatCode="#,##0_ "/>
    <numFmt numFmtId="184" formatCode="#,##0_);[Red]\(#,##0\)"/>
    <numFmt numFmtId="185" formatCode="#,##0.0_);[Red]\(#,##0.0\)"/>
  </numFmts>
  <fonts count="14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Ｐ明朝"/>
      <family val="1"/>
    </font>
    <font>
      <sz val="10"/>
      <name val="ＭＳ 明朝"/>
      <family val="1"/>
    </font>
    <font>
      <b/>
      <u val="single"/>
      <sz val="22"/>
      <name val="ＭＳ ゴシック"/>
      <family val="3"/>
    </font>
  </fonts>
  <fills count="2">
    <fill>
      <patternFill/>
    </fill>
    <fill>
      <patternFill patternType="gray125"/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>
        <color indexed="23"/>
      </right>
      <top>
        <color indexed="63"/>
      </top>
      <bottom style="medium"/>
    </border>
    <border>
      <left style="hair"/>
      <right style="thin">
        <color indexed="23"/>
      </right>
      <top>
        <color indexed="63"/>
      </top>
      <bottom>
        <color indexed="63"/>
      </bottom>
    </border>
    <border>
      <left style="hair"/>
      <right style="thin">
        <color indexed="23"/>
      </right>
      <top>
        <color indexed="63"/>
      </top>
      <bottom style="thin"/>
    </border>
    <border>
      <left style="hair"/>
      <right style="thin">
        <color indexed="23"/>
      </right>
      <top style="thin"/>
      <bottom>
        <color indexed="63"/>
      </bottom>
    </border>
    <border>
      <left style="hair"/>
      <right style="thin">
        <color indexed="23"/>
      </right>
      <top>
        <color indexed="63"/>
      </top>
      <bottom style="hair"/>
    </border>
    <border>
      <left style="hair"/>
      <right style="thin">
        <color indexed="23"/>
      </right>
      <top style="hair"/>
      <bottom style="hair"/>
    </border>
    <border>
      <left style="hair"/>
      <right style="thin">
        <color indexed="23"/>
      </right>
      <top style="hair"/>
      <bottom style="medium"/>
    </border>
    <border>
      <left style="thin">
        <color indexed="23"/>
      </left>
      <right style="hair"/>
      <top>
        <color indexed="63"/>
      </top>
      <bottom style="medium"/>
    </border>
    <border>
      <left style="thin">
        <color indexed="23"/>
      </left>
      <right style="hair"/>
      <top style="medium"/>
      <bottom>
        <color indexed="63"/>
      </bottom>
    </border>
    <border>
      <left style="thin">
        <color indexed="23"/>
      </left>
      <right style="hair"/>
      <top>
        <color indexed="63"/>
      </top>
      <bottom style="thin"/>
    </border>
    <border>
      <left style="thin">
        <color indexed="23"/>
      </left>
      <right style="hair"/>
      <top>
        <color indexed="63"/>
      </top>
      <bottom>
        <color indexed="63"/>
      </bottom>
    </border>
    <border>
      <left style="thin">
        <color indexed="23"/>
      </left>
      <right style="hair"/>
      <top style="thin"/>
      <bottom>
        <color indexed="63"/>
      </bottom>
    </border>
    <border>
      <left style="thin">
        <color indexed="23"/>
      </left>
      <right style="hair"/>
      <top>
        <color indexed="63"/>
      </top>
      <bottom style="hair"/>
    </border>
    <border>
      <left style="thin">
        <color indexed="23"/>
      </left>
      <right style="hair"/>
      <top style="hair"/>
      <bottom style="hair"/>
    </border>
    <border>
      <left style="thin">
        <color indexed="23"/>
      </left>
      <right style="hair"/>
      <top style="hair"/>
      <bottom style="medium"/>
    </border>
    <border>
      <left style="thin"/>
      <right>
        <color indexed="6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4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38" fontId="5" fillId="0" borderId="7" xfId="16" applyFont="1" applyBorder="1" applyAlignment="1">
      <alignment horizontal="distributed" vertical="center"/>
    </xf>
    <xf numFmtId="38" fontId="5" fillId="0" borderId="1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6" xfId="16" applyFont="1" applyBorder="1" applyAlignment="1">
      <alignment horizontal="distributed" vertical="center"/>
    </xf>
    <xf numFmtId="38" fontId="5" fillId="0" borderId="9" xfId="16" applyFont="1" applyBorder="1" applyAlignment="1">
      <alignment horizontal="distributed" vertical="center"/>
    </xf>
    <xf numFmtId="38" fontId="5" fillId="0" borderId="10" xfId="16" applyFont="1" applyBorder="1" applyAlignment="1">
      <alignment horizontal="distributed" vertical="center"/>
    </xf>
    <xf numFmtId="38" fontId="5" fillId="0" borderId="11" xfId="16" applyFont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0" borderId="26" xfId="16" applyFont="1" applyBorder="1" applyAlignment="1">
      <alignment horizontal="distributed" vertical="center"/>
    </xf>
    <xf numFmtId="38" fontId="9" fillId="0" borderId="7" xfId="16" applyFont="1" applyBorder="1" applyAlignment="1">
      <alignment horizontal="left" vertical="center"/>
    </xf>
    <xf numFmtId="38" fontId="5" fillId="0" borderId="27" xfId="16" applyFont="1" applyBorder="1" applyAlignment="1">
      <alignment horizontal="distributed" vertical="center"/>
    </xf>
    <xf numFmtId="0" fontId="11" fillId="0" borderId="0" xfId="20" applyFont="1">
      <alignment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0" xfId="20" applyFont="1" applyBorder="1">
      <alignment/>
      <protection/>
    </xf>
    <xf numFmtId="38" fontId="11" fillId="0" borderId="0" xfId="16" applyFont="1" applyBorder="1" applyAlignment="1">
      <alignment vertical="center"/>
    </xf>
    <xf numFmtId="0" fontId="0" fillId="0" borderId="0" xfId="20" applyFont="1">
      <alignment/>
      <protection/>
    </xf>
    <xf numFmtId="0" fontId="11" fillId="0" borderId="0" xfId="20" applyFont="1" applyBorder="1" applyAlignment="1">
      <alignment horizontal="center"/>
      <protection/>
    </xf>
    <xf numFmtId="0" fontId="5" fillId="0" borderId="13" xfId="20" applyFont="1" applyBorder="1" applyAlignment="1">
      <alignment horizontal="right" vertical="center"/>
      <protection/>
    </xf>
    <xf numFmtId="0" fontId="5" fillId="0" borderId="20" xfId="20" applyFont="1" applyBorder="1" applyAlignment="1">
      <alignment horizontal="right" vertical="center"/>
      <protection/>
    </xf>
    <xf numFmtId="0" fontId="5" fillId="0" borderId="28" xfId="20" applyFont="1" applyBorder="1" applyAlignment="1">
      <alignment horizontal="right" vertical="center"/>
      <protection/>
    </xf>
    <xf numFmtId="0" fontId="5" fillId="0" borderId="19" xfId="20" applyFont="1" applyBorder="1" applyAlignment="1">
      <alignment horizontal="right" vertical="center"/>
      <protection/>
    </xf>
    <xf numFmtId="0" fontId="5" fillId="0" borderId="1" xfId="20" applyFont="1" applyBorder="1" applyAlignment="1">
      <alignment horizontal="right" vertical="center"/>
      <protection/>
    </xf>
    <xf numFmtId="0" fontId="5" fillId="0" borderId="29" xfId="20" applyFont="1" applyBorder="1" applyAlignment="1">
      <alignment horizontal="right" vertical="center"/>
      <protection/>
    </xf>
    <xf numFmtId="0" fontId="5" fillId="0" borderId="14" xfId="20" applyFont="1" applyBorder="1" applyAlignment="1">
      <alignment horizontal="right" vertical="center"/>
      <protection/>
    </xf>
    <xf numFmtId="0" fontId="5" fillId="0" borderId="30" xfId="20" applyFont="1" applyBorder="1" applyAlignment="1">
      <alignment horizontal="right" vertical="center"/>
      <protection/>
    </xf>
    <xf numFmtId="0" fontId="5" fillId="0" borderId="31" xfId="20" applyFont="1" applyBorder="1" applyAlignment="1">
      <alignment horizontal="right" vertical="center"/>
      <protection/>
    </xf>
    <xf numFmtId="0" fontId="5" fillId="0" borderId="17" xfId="20" applyFont="1" applyBorder="1" applyAlignment="1">
      <alignment horizontal="right" vertical="center"/>
      <protection/>
    </xf>
    <xf numFmtId="0" fontId="5" fillId="0" borderId="32" xfId="20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5" fillId="0" borderId="33" xfId="20" applyFont="1" applyBorder="1" applyAlignment="1">
      <alignment horizontal="right" vertical="center"/>
      <protection/>
    </xf>
    <xf numFmtId="0" fontId="5" fillId="0" borderId="22" xfId="20" applyFont="1" applyBorder="1" applyAlignment="1">
      <alignment horizontal="right" vertical="center"/>
      <protection/>
    </xf>
    <xf numFmtId="0" fontId="5" fillId="0" borderId="34" xfId="20" applyFont="1" applyBorder="1" applyAlignment="1">
      <alignment horizontal="right" vertical="center"/>
      <protection/>
    </xf>
    <xf numFmtId="0" fontId="5" fillId="0" borderId="35" xfId="20" applyFont="1" applyBorder="1" applyAlignment="1">
      <alignment horizontal="right" vertical="center"/>
      <protection/>
    </xf>
    <xf numFmtId="0" fontId="5" fillId="0" borderId="36" xfId="20" applyFont="1" applyBorder="1" applyAlignment="1">
      <alignment horizontal="right" vertical="center"/>
      <protection/>
    </xf>
    <xf numFmtId="0" fontId="5" fillId="0" borderId="37" xfId="20" applyFont="1" applyBorder="1" applyAlignment="1">
      <alignment horizontal="right" vertical="center"/>
      <protection/>
    </xf>
    <xf numFmtId="0" fontId="5" fillId="0" borderId="38" xfId="20" applyFont="1" applyBorder="1" applyAlignment="1">
      <alignment horizontal="right" vertical="center"/>
      <protection/>
    </xf>
    <xf numFmtId="0" fontId="5" fillId="0" borderId="39" xfId="20" applyFont="1" applyBorder="1" applyAlignment="1">
      <alignment horizontal="right" vertical="center"/>
      <protection/>
    </xf>
    <xf numFmtId="0" fontId="5" fillId="0" borderId="40" xfId="20" applyFont="1" applyBorder="1" applyAlignment="1">
      <alignment horizontal="right" vertical="center"/>
      <protection/>
    </xf>
    <xf numFmtId="38" fontId="12" fillId="0" borderId="30" xfId="16" applyFont="1" applyBorder="1" applyAlignment="1">
      <alignment vertical="center"/>
    </xf>
    <xf numFmtId="38" fontId="12" fillId="0" borderId="22" xfId="16" applyFont="1" applyBorder="1" applyAlignment="1">
      <alignment vertical="center"/>
    </xf>
    <xf numFmtId="38" fontId="12" fillId="0" borderId="17" xfId="16" applyFont="1" applyBorder="1" applyAlignment="1">
      <alignment vertical="center"/>
    </xf>
    <xf numFmtId="38" fontId="12" fillId="0" borderId="31" xfId="16" applyFont="1" applyBorder="1" applyAlignment="1">
      <alignment vertical="center"/>
    </xf>
    <xf numFmtId="38" fontId="12" fillId="0" borderId="0" xfId="16" applyFont="1" applyBorder="1" applyAlignment="1">
      <alignment vertical="center"/>
    </xf>
    <xf numFmtId="38" fontId="12" fillId="0" borderId="38" xfId="16" applyFont="1" applyBorder="1" applyAlignment="1">
      <alignment vertical="center"/>
    </xf>
    <xf numFmtId="38" fontId="12" fillId="0" borderId="40" xfId="16" applyFont="1" applyBorder="1" applyAlignment="1">
      <alignment vertical="center"/>
    </xf>
    <xf numFmtId="38" fontId="12" fillId="0" borderId="34" xfId="16" applyFont="1" applyBorder="1" applyAlignment="1">
      <alignment vertical="center"/>
    </xf>
    <xf numFmtId="38" fontId="12" fillId="0" borderId="35" xfId="16" applyFont="1" applyBorder="1" applyAlignment="1">
      <alignment vertical="center"/>
    </xf>
    <xf numFmtId="38" fontId="12" fillId="0" borderId="37" xfId="16" applyFont="1" applyBorder="1" applyAlignment="1">
      <alignment vertical="center"/>
    </xf>
    <xf numFmtId="38" fontId="5" fillId="0" borderId="2" xfId="16" applyFont="1" applyBorder="1" applyAlignment="1">
      <alignment horizontal="distributed" vertical="center"/>
    </xf>
    <xf numFmtId="38" fontId="5" fillId="0" borderId="4" xfId="16" applyFont="1" applyBorder="1" applyAlignment="1">
      <alignment horizontal="distributed" vertical="center"/>
    </xf>
    <xf numFmtId="38" fontId="5" fillId="0" borderId="41" xfId="16" applyFont="1" applyBorder="1" applyAlignment="1">
      <alignment horizontal="distributed" vertical="center"/>
    </xf>
    <xf numFmtId="38" fontId="5" fillId="0" borderId="42" xfId="16" applyFont="1" applyBorder="1" applyAlignment="1">
      <alignment horizontal="distributed" vertical="center"/>
    </xf>
    <xf numFmtId="38" fontId="5" fillId="0" borderId="43" xfId="16" applyFont="1" applyBorder="1" applyAlignment="1">
      <alignment horizontal="distributed" vertical="center"/>
    </xf>
    <xf numFmtId="38" fontId="1" fillId="0" borderId="26" xfId="16" applyFont="1" applyBorder="1" applyAlignment="1">
      <alignment horizontal="distributed" vertical="center"/>
    </xf>
    <xf numFmtId="38" fontId="5" fillId="0" borderId="2" xfId="16" applyFont="1" applyBorder="1" applyAlignment="1">
      <alignment vertical="center"/>
    </xf>
    <xf numFmtId="38" fontId="5" fillId="0" borderId="21" xfId="16" applyFont="1" applyBorder="1" applyAlignment="1">
      <alignment vertical="center"/>
    </xf>
    <xf numFmtId="38" fontId="5" fillId="0" borderId="44" xfId="16" applyFont="1" applyBorder="1" applyAlignment="1">
      <alignment vertical="center"/>
    </xf>
    <xf numFmtId="38" fontId="5" fillId="0" borderId="23" xfId="16" applyFont="1" applyBorder="1" applyAlignment="1">
      <alignment vertical="center"/>
    </xf>
    <xf numFmtId="38" fontId="5" fillId="0" borderId="45" xfId="16" applyFont="1" applyBorder="1" applyAlignment="1">
      <alignment vertical="center"/>
    </xf>
    <xf numFmtId="38" fontId="1" fillId="0" borderId="46" xfId="16" applyFont="1" applyBorder="1" applyAlignment="1">
      <alignment horizontal="right" vertical="center"/>
    </xf>
    <xf numFmtId="38" fontId="1" fillId="0" borderId="38" xfId="16" applyFont="1" applyBorder="1" applyAlignment="1">
      <alignment horizontal="right" vertical="center"/>
    </xf>
    <xf numFmtId="38" fontId="1" fillId="0" borderId="40" xfId="16" applyFont="1" applyBorder="1" applyAlignment="1">
      <alignment horizontal="right" vertical="center"/>
    </xf>
    <xf numFmtId="38" fontId="1" fillId="0" borderId="39" xfId="16" applyFont="1" applyBorder="1" applyAlignment="1">
      <alignment horizontal="right" vertical="center"/>
    </xf>
    <xf numFmtId="38" fontId="1" fillId="0" borderId="47" xfId="16" applyFont="1" applyBorder="1" applyAlignment="1">
      <alignment horizontal="right" vertical="center"/>
    </xf>
    <xf numFmtId="38" fontId="1" fillId="0" borderId="36" xfId="16" applyFont="1" applyBorder="1" applyAlignment="1">
      <alignment horizontal="right" vertical="center"/>
    </xf>
    <xf numFmtId="38" fontId="1" fillId="0" borderId="35" xfId="16" applyFont="1" applyBorder="1" applyAlignment="1">
      <alignment horizontal="right" vertical="center"/>
    </xf>
    <xf numFmtId="38" fontId="5" fillId="0" borderId="48" xfId="16" applyFont="1" applyBorder="1" applyAlignment="1">
      <alignment horizontal="right" vertical="center"/>
    </xf>
    <xf numFmtId="38" fontId="5" fillId="0" borderId="30" xfId="16" applyFont="1" applyBorder="1" applyAlignment="1">
      <alignment horizontal="right" vertical="center"/>
    </xf>
    <xf numFmtId="38" fontId="5" fillId="0" borderId="22" xfId="16" applyFont="1" applyBorder="1" applyAlignment="1">
      <alignment horizontal="right" vertical="center"/>
    </xf>
    <xf numFmtId="38" fontId="5" fillId="0" borderId="33" xfId="16" applyFont="1" applyBorder="1" applyAlignment="1">
      <alignment horizontal="right" vertical="center"/>
    </xf>
    <xf numFmtId="38" fontId="5" fillId="0" borderId="49" xfId="16" applyFont="1" applyBorder="1" applyAlignment="1">
      <alignment horizontal="right" vertical="center"/>
    </xf>
    <xf numFmtId="38" fontId="5" fillId="0" borderId="32" xfId="16" applyFont="1" applyBorder="1" applyAlignment="1">
      <alignment horizontal="right" vertical="center"/>
    </xf>
    <xf numFmtId="38" fontId="5" fillId="0" borderId="31" xfId="16" applyFont="1" applyBorder="1" applyAlignment="1">
      <alignment horizontal="right" vertical="center"/>
    </xf>
    <xf numFmtId="38" fontId="5" fillId="0" borderId="50" xfId="16" applyFont="1" applyBorder="1" applyAlignment="1">
      <alignment horizontal="right" vertical="center"/>
    </xf>
    <xf numFmtId="38" fontId="5" fillId="0" borderId="51" xfId="16" applyFont="1" applyBorder="1" applyAlignment="1">
      <alignment horizontal="right" vertical="center"/>
    </xf>
    <xf numFmtId="38" fontId="5" fillId="0" borderId="21" xfId="16" applyFont="1" applyBorder="1" applyAlignment="1">
      <alignment horizontal="right" vertical="center"/>
    </xf>
    <xf numFmtId="38" fontId="5" fillId="0" borderId="44" xfId="16" applyFont="1" applyBorder="1" applyAlignment="1">
      <alignment horizontal="right" vertical="center"/>
    </xf>
    <xf numFmtId="38" fontId="5" fillId="0" borderId="52" xfId="16" applyFont="1" applyBorder="1" applyAlignment="1">
      <alignment horizontal="right" vertical="center"/>
    </xf>
    <xf numFmtId="38" fontId="5" fillId="0" borderId="53" xfId="16" applyFont="1" applyBorder="1" applyAlignment="1">
      <alignment horizontal="right" vertical="center"/>
    </xf>
    <xf numFmtId="38" fontId="5" fillId="0" borderId="45" xfId="16" applyFont="1" applyBorder="1" applyAlignment="1">
      <alignment horizontal="right" vertical="center"/>
    </xf>
    <xf numFmtId="38" fontId="5" fillId="0" borderId="54" xfId="16" applyFont="1" applyBorder="1" applyAlignment="1">
      <alignment horizontal="right" vertical="center"/>
    </xf>
    <xf numFmtId="38" fontId="5" fillId="0" borderId="55" xfId="16" applyFont="1" applyBorder="1" applyAlignment="1">
      <alignment horizontal="right" vertical="center"/>
    </xf>
    <xf numFmtId="38" fontId="5" fillId="0" borderId="56" xfId="16" applyFont="1" applyBorder="1" applyAlignment="1">
      <alignment horizontal="right" vertical="center"/>
    </xf>
    <xf numFmtId="38" fontId="5" fillId="0" borderId="57" xfId="16" applyFont="1" applyBorder="1" applyAlignment="1">
      <alignment horizontal="right" vertical="center"/>
    </xf>
    <xf numFmtId="38" fontId="5" fillId="0" borderId="58" xfId="16" applyFont="1" applyBorder="1" applyAlignment="1">
      <alignment horizontal="right" vertical="center"/>
    </xf>
    <xf numFmtId="38" fontId="5" fillId="0" borderId="59" xfId="16" applyFont="1" applyBorder="1" applyAlignment="1">
      <alignment horizontal="right" vertical="center"/>
    </xf>
    <xf numFmtId="38" fontId="5" fillId="0" borderId="60" xfId="16" applyFont="1" applyBorder="1" applyAlignment="1">
      <alignment horizontal="right" vertical="center"/>
    </xf>
    <xf numFmtId="38" fontId="5" fillId="0" borderId="61" xfId="16" applyFont="1" applyBorder="1" applyAlignment="1">
      <alignment horizontal="right" vertical="center"/>
    </xf>
    <xf numFmtId="38" fontId="5" fillId="0" borderId="62" xfId="16" applyFont="1" applyBorder="1" applyAlignment="1">
      <alignment horizontal="right" vertical="center"/>
    </xf>
    <xf numFmtId="38" fontId="5" fillId="0" borderId="63" xfId="16" applyFont="1" applyBorder="1" applyAlignment="1">
      <alignment horizontal="right" vertical="center"/>
    </xf>
    <xf numFmtId="38" fontId="5" fillId="0" borderId="64" xfId="16" applyFont="1" applyBorder="1" applyAlignment="1">
      <alignment horizontal="right" vertical="center"/>
    </xf>
    <xf numFmtId="38" fontId="5" fillId="0" borderId="65" xfId="16" applyFont="1" applyBorder="1" applyAlignment="1">
      <alignment horizontal="right" vertical="center"/>
    </xf>
    <xf numFmtId="38" fontId="5" fillId="0" borderId="66" xfId="16" applyFont="1" applyBorder="1" applyAlignment="1">
      <alignment horizontal="right" vertical="center"/>
    </xf>
    <xf numFmtId="38" fontId="5" fillId="0" borderId="67" xfId="16" applyFont="1" applyBorder="1" applyAlignment="1">
      <alignment horizontal="right" vertical="center"/>
    </xf>
    <xf numFmtId="38" fontId="5" fillId="0" borderId="68" xfId="16" applyFont="1" applyBorder="1" applyAlignment="1">
      <alignment horizontal="right" vertical="center"/>
    </xf>
    <xf numFmtId="38" fontId="5" fillId="0" borderId="69" xfId="16" applyFont="1" applyBorder="1" applyAlignment="1">
      <alignment horizontal="right" vertical="center"/>
    </xf>
    <xf numFmtId="38" fontId="5" fillId="0" borderId="70" xfId="16" applyFont="1" applyBorder="1" applyAlignment="1">
      <alignment horizontal="right" vertical="center"/>
    </xf>
    <xf numFmtId="38" fontId="5" fillId="0" borderId="71" xfId="16" applyFont="1" applyBorder="1" applyAlignment="1">
      <alignment horizontal="right" vertical="center"/>
    </xf>
    <xf numFmtId="38" fontId="5" fillId="0" borderId="72" xfId="16" applyFont="1" applyBorder="1" applyAlignment="1">
      <alignment horizontal="right" vertical="center"/>
    </xf>
    <xf numFmtId="38" fontId="5" fillId="0" borderId="73" xfId="16" applyFont="1" applyBorder="1" applyAlignment="1">
      <alignment horizontal="right" vertical="center"/>
    </xf>
    <xf numFmtId="38" fontId="5" fillId="0" borderId="74" xfId="16" applyFont="1" applyBorder="1" applyAlignment="1">
      <alignment horizontal="right" vertical="center"/>
    </xf>
    <xf numFmtId="38" fontId="5" fillId="0" borderId="75" xfId="16" applyFont="1" applyBorder="1" applyAlignment="1">
      <alignment horizontal="right" vertical="center"/>
    </xf>
    <xf numFmtId="38" fontId="5" fillId="0" borderId="76" xfId="16" applyFont="1" applyBorder="1" applyAlignment="1">
      <alignment horizontal="right" vertical="center"/>
    </xf>
    <xf numFmtId="38" fontId="5" fillId="0" borderId="77" xfId="16" applyFont="1" applyBorder="1" applyAlignment="1">
      <alignment horizontal="right" vertical="center"/>
    </xf>
    <xf numFmtId="38" fontId="5" fillId="0" borderId="78" xfId="16" applyFont="1" applyBorder="1" applyAlignment="1">
      <alignment horizontal="right" vertical="center"/>
    </xf>
    <xf numFmtId="178" fontId="5" fillId="0" borderId="21" xfId="0" applyNumberFormat="1" applyFont="1" applyBorder="1" applyAlignment="1">
      <alignment vertical="center"/>
    </xf>
    <xf numFmtId="178" fontId="1" fillId="0" borderId="40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5" fillId="0" borderId="56" xfId="0" applyNumberFormat="1" applyFont="1" applyBorder="1" applyAlignment="1">
      <alignment horizontal="right" vertical="center"/>
    </xf>
    <xf numFmtId="178" fontId="5" fillId="0" borderId="63" xfId="0" applyNumberFormat="1" applyFont="1" applyBorder="1" applyAlignment="1">
      <alignment horizontal="right" vertical="center"/>
    </xf>
    <xf numFmtId="38" fontId="5" fillId="0" borderId="4" xfId="16" applyFont="1" applyBorder="1" applyAlignment="1">
      <alignment vertical="center"/>
    </xf>
    <xf numFmtId="38" fontId="5" fillId="0" borderId="22" xfId="16" applyFont="1" applyBorder="1" applyAlignment="1">
      <alignment vertical="center"/>
    </xf>
    <xf numFmtId="38" fontId="5" fillId="0" borderId="33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17" xfId="16" applyFont="1" applyBorder="1" applyAlignment="1">
      <alignment vertical="center"/>
    </xf>
    <xf numFmtId="38" fontId="5" fillId="0" borderId="31" xfId="16" applyFont="1" applyBorder="1" applyAlignment="1">
      <alignment vertical="center"/>
    </xf>
    <xf numFmtId="38" fontId="5" fillId="0" borderId="79" xfId="16" applyFont="1" applyBorder="1" applyAlignment="1">
      <alignment horizontal="right" vertical="center"/>
    </xf>
    <xf numFmtId="38" fontId="5" fillId="0" borderId="40" xfId="16" applyFont="1" applyBorder="1" applyAlignment="1">
      <alignment horizontal="right" vertical="center"/>
    </xf>
    <xf numFmtId="38" fontId="5" fillId="0" borderId="39" xfId="16" applyFont="1" applyBorder="1" applyAlignment="1">
      <alignment horizontal="right" vertical="center"/>
    </xf>
    <xf numFmtId="38" fontId="5" fillId="0" borderId="37" xfId="16" applyFont="1" applyBorder="1" applyAlignment="1">
      <alignment horizontal="right" vertical="center"/>
    </xf>
    <xf numFmtId="38" fontId="5" fillId="0" borderId="34" xfId="16" applyFont="1" applyBorder="1" applyAlignment="1">
      <alignment horizontal="right" vertical="center"/>
    </xf>
    <xf numFmtId="38" fontId="5" fillId="0" borderId="35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38" fontId="5" fillId="0" borderId="0" xfId="16" applyFont="1" applyBorder="1" applyAlignment="1">
      <alignment horizontal="right" vertical="center"/>
    </xf>
    <xf numFmtId="38" fontId="5" fillId="0" borderId="17" xfId="16" applyFont="1" applyBorder="1" applyAlignment="1">
      <alignment horizontal="right" vertical="center"/>
    </xf>
    <xf numFmtId="38" fontId="5" fillId="0" borderId="80" xfId="16" applyFont="1" applyBorder="1" applyAlignment="1">
      <alignment horizontal="right" vertical="center"/>
    </xf>
    <xf numFmtId="38" fontId="5" fillId="0" borderId="81" xfId="16" applyFont="1" applyBorder="1" applyAlignment="1">
      <alignment horizontal="right" vertical="center"/>
    </xf>
    <xf numFmtId="38" fontId="5" fillId="0" borderId="82" xfId="16" applyFont="1" applyBorder="1" applyAlignment="1">
      <alignment horizontal="right" vertical="center"/>
    </xf>
    <xf numFmtId="38" fontId="1" fillId="0" borderId="79" xfId="16" applyFont="1" applyBorder="1" applyAlignment="1">
      <alignment horizontal="right" vertical="center"/>
    </xf>
    <xf numFmtId="38" fontId="1" fillId="0" borderId="37" xfId="16" applyFont="1" applyBorder="1" applyAlignment="1">
      <alignment horizontal="right" vertical="center"/>
    </xf>
    <xf numFmtId="38" fontId="1" fillId="0" borderId="34" xfId="16" applyFont="1" applyBorder="1" applyAlignment="1">
      <alignment horizontal="right" vertical="center"/>
    </xf>
    <xf numFmtId="38" fontId="5" fillId="0" borderId="83" xfId="16" applyFont="1" applyBorder="1" applyAlignment="1">
      <alignment horizontal="right" vertical="center"/>
    </xf>
    <xf numFmtId="38" fontId="5" fillId="0" borderId="84" xfId="16" applyFont="1" applyBorder="1" applyAlignment="1">
      <alignment horizontal="right" vertical="center"/>
    </xf>
    <xf numFmtId="38" fontId="5" fillId="0" borderId="85" xfId="16" applyFont="1" applyBorder="1" applyAlignment="1">
      <alignment horizontal="right" vertical="center"/>
    </xf>
    <xf numFmtId="38" fontId="5" fillId="0" borderId="86" xfId="16" applyFont="1" applyBorder="1" applyAlignment="1">
      <alignment horizontal="right" vertical="center"/>
    </xf>
    <xf numFmtId="38" fontId="5" fillId="0" borderId="87" xfId="16" applyFont="1" applyBorder="1" applyAlignment="1">
      <alignment horizontal="right" vertical="center"/>
    </xf>
    <xf numFmtId="38" fontId="5" fillId="0" borderId="88" xfId="16" applyFont="1" applyBorder="1" applyAlignment="1">
      <alignment horizontal="right" vertical="center"/>
    </xf>
    <xf numFmtId="38" fontId="5" fillId="0" borderId="89" xfId="16" applyFont="1" applyBorder="1" applyAlignment="1">
      <alignment horizontal="right" vertical="center"/>
    </xf>
    <xf numFmtId="38" fontId="5" fillId="0" borderId="90" xfId="16" applyFont="1" applyBorder="1" applyAlignment="1">
      <alignment horizontal="right" vertical="center"/>
    </xf>
    <xf numFmtId="38" fontId="5" fillId="0" borderId="91" xfId="16" applyFont="1" applyBorder="1" applyAlignment="1">
      <alignment horizontal="right" vertical="center"/>
    </xf>
    <xf numFmtId="38" fontId="1" fillId="0" borderId="79" xfId="16" applyFont="1" applyBorder="1" applyAlignment="1">
      <alignment horizontal="distributed" vertical="center"/>
    </xf>
    <xf numFmtId="38" fontId="5" fillId="0" borderId="92" xfId="16" applyFont="1" applyBorder="1" applyAlignment="1">
      <alignment horizontal="right" vertical="center"/>
    </xf>
    <xf numFmtId="38" fontId="1" fillId="0" borderId="93" xfId="16" applyFont="1" applyBorder="1" applyAlignment="1">
      <alignment horizontal="right" vertical="center"/>
    </xf>
    <xf numFmtId="38" fontId="5" fillId="0" borderId="94" xfId="16" applyFont="1" applyBorder="1" applyAlignment="1">
      <alignment horizontal="right" vertical="center"/>
    </xf>
    <xf numFmtId="38" fontId="5" fillId="0" borderId="95" xfId="16" applyFont="1" applyBorder="1" applyAlignment="1">
      <alignment horizontal="right" vertical="center"/>
    </xf>
    <xf numFmtId="38" fontId="5" fillId="0" borderId="96" xfId="16" applyFont="1" applyBorder="1" applyAlignment="1">
      <alignment horizontal="right" vertical="center"/>
    </xf>
    <xf numFmtId="38" fontId="5" fillId="0" borderId="97" xfId="16" applyFont="1" applyBorder="1" applyAlignment="1">
      <alignment horizontal="right" vertical="center"/>
    </xf>
    <xf numFmtId="0" fontId="0" fillId="0" borderId="1" xfId="0" applyFont="1" applyBorder="1" applyAlignment="1">
      <alignment/>
    </xf>
    <xf numFmtId="178" fontId="5" fillId="0" borderId="98" xfId="0" applyNumberFormat="1" applyFont="1" applyBorder="1" applyAlignment="1">
      <alignment horizontal="right" vertical="center"/>
    </xf>
    <xf numFmtId="0" fontId="11" fillId="0" borderId="0" xfId="20" applyFont="1" applyAlignment="1">
      <alignment horizontal="right"/>
      <protection/>
    </xf>
    <xf numFmtId="38" fontId="10" fillId="0" borderId="99" xfId="16" applyFont="1" applyBorder="1" applyAlignment="1">
      <alignment horizontal="center" vertical="center"/>
    </xf>
    <xf numFmtId="38" fontId="10" fillId="0" borderId="100" xfId="16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8" fontId="5" fillId="0" borderId="74" xfId="0" applyNumberFormat="1" applyFont="1" applyBorder="1" applyAlignment="1">
      <alignment horizontal="right" vertical="center"/>
    </xf>
    <xf numFmtId="38" fontId="5" fillId="0" borderId="0" xfId="0" applyNumberFormat="1" applyFont="1" applyAlignment="1">
      <alignment/>
    </xf>
    <xf numFmtId="0" fontId="9" fillId="0" borderId="74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5" fillId="0" borderId="0" xfId="20" applyFont="1">
      <alignment/>
      <protection/>
    </xf>
    <xf numFmtId="0" fontId="5" fillId="0" borderId="0" xfId="20" applyFont="1" applyBorder="1" applyAlignment="1">
      <alignment horizontal="center" vertical="center"/>
      <protection/>
    </xf>
    <xf numFmtId="0" fontId="9" fillId="0" borderId="69" xfId="20" applyFont="1" applyBorder="1" applyAlignment="1">
      <alignment horizontal="center" vertical="center"/>
      <protection/>
    </xf>
    <xf numFmtId="0" fontId="9" fillId="0" borderId="36" xfId="20" applyFont="1" applyBorder="1" applyAlignment="1">
      <alignment horizontal="center" vertical="center"/>
      <protection/>
    </xf>
    <xf numFmtId="0" fontId="9" fillId="0" borderId="38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vertical="center"/>
      <protection/>
    </xf>
    <xf numFmtId="0" fontId="5" fillId="0" borderId="30" xfId="20" applyFont="1" applyBorder="1" applyAlignment="1">
      <alignment vertical="center"/>
      <protection/>
    </xf>
    <xf numFmtId="0" fontId="5" fillId="0" borderId="22" xfId="20" applyFont="1" applyBorder="1" applyAlignment="1">
      <alignment vertical="center"/>
      <protection/>
    </xf>
    <xf numFmtId="0" fontId="5" fillId="0" borderId="34" xfId="20" applyFont="1" applyBorder="1" applyAlignment="1">
      <alignment vertical="center"/>
      <protection/>
    </xf>
    <xf numFmtId="0" fontId="5" fillId="0" borderId="38" xfId="20" applyFont="1" applyBorder="1" applyAlignment="1">
      <alignment vertical="center"/>
      <protection/>
    </xf>
    <xf numFmtId="0" fontId="5" fillId="0" borderId="0" xfId="20" applyFont="1" applyBorder="1">
      <alignment/>
      <protection/>
    </xf>
    <xf numFmtId="0" fontId="5" fillId="0" borderId="28" xfId="20" applyFont="1" applyBorder="1" applyAlignment="1">
      <alignment vertical="center"/>
      <protection/>
    </xf>
    <xf numFmtId="0" fontId="5" fillId="0" borderId="13" xfId="20" applyFont="1" applyBorder="1" applyAlignment="1">
      <alignment vertical="center"/>
      <protection/>
    </xf>
    <xf numFmtId="0" fontId="5" fillId="0" borderId="14" xfId="20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30" xfId="20" applyFont="1" applyBorder="1" applyAlignment="1">
      <alignment horizontal="right"/>
      <protection/>
    </xf>
    <xf numFmtId="0" fontId="5" fillId="0" borderId="0" xfId="20" applyFont="1" applyBorder="1" applyAlignment="1">
      <alignment horizontal="right"/>
      <protection/>
    </xf>
    <xf numFmtId="0" fontId="5" fillId="0" borderId="32" xfId="20" applyFont="1" applyBorder="1" applyAlignment="1">
      <alignment vertical="center"/>
      <protection/>
    </xf>
    <xf numFmtId="0" fontId="5" fillId="0" borderId="101" xfId="20" applyFont="1" applyBorder="1" applyAlignment="1">
      <alignment vertical="center"/>
      <protection/>
    </xf>
    <xf numFmtId="0" fontId="5" fillId="0" borderId="102" xfId="20" applyFont="1" applyBorder="1" applyAlignment="1">
      <alignment vertical="center"/>
      <protection/>
    </xf>
    <xf numFmtId="0" fontId="5" fillId="0" borderId="103" xfId="20" applyFont="1" applyBorder="1" applyAlignment="1">
      <alignment vertical="center"/>
      <protection/>
    </xf>
    <xf numFmtId="0" fontId="5" fillId="0" borderId="103" xfId="20" applyFont="1" applyBorder="1" applyAlignment="1">
      <alignment horizontal="right" vertical="center"/>
      <protection/>
    </xf>
    <xf numFmtId="0" fontId="5" fillId="0" borderId="101" xfId="20" applyFont="1" applyBorder="1" applyAlignment="1">
      <alignment horizontal="right" vertical="center"/>
      <protection/>
    </xf>
    <xf numFmtId="0" fontId="5" fillId="0" borderId="0" xfId="20" applyFont="1" applyAlignment="1">
      <alignment vertical="center"/>
      <protection/>
    </xf>
    <xf numFmtId="0" fontId="5" fillId="0" borderId="37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19" xfId="20" applyFont="1" applyBorder="1" applyAlignment="1">
      <alignment vertical="center"/>
      <protection/>
    </xf>
    <xf numFmtId="0" fontId="9" fillId="0" borderId="47" xfId="20" applyFont="1" applyBorder="1" applyAlignment="1">
      <alignment horizontal="center" vertical="center"/>
      <protection/>
    </xf>
    <xf numFmtId="0" fontId="9" fillId="0" borderId="104" xfId="20" applyFont="1" applyBorder="1" applyAlignment="1">
      <alignment horizontal="center" vertical="center"/>
      <protection/>
    </xf>
    <xf numFmtId="0" fontId="9" fillId="0" borderId="105" xfId="20" applyFont="1" applyBorder="1" applyAlignment="1">
      <alignment horizontal="center" vertical="center"/>
      <protection/>
    </xf>
    <xf numFmtId="0" fontId="9" fillId="0" borderId="106" xfId="20" applyFont="1" applyBorder="1" applyAlignment="1">
      <alignment horizontal="center" vertical="center"/>
      <protection/>
    </xf>
    <xf numFmtId="0" fontId="5" fillId="0" borderId="20" xfId="20" applyFont="1" applyBorder="1" applyAlignment="1">
      <alignment vertical="center"/>
      <protection/>
    </xf>
    <xf numFmtId="0" fontId="5" fillId="0" borderId="25" xfId="20" applyFont="1" applyBorder="1" applyAlignment="1">
      <alignment horizontal="right" vertical="center"/>
      <protection/>
    </xf>
    <xf numFmtId="0" fontId="5" fillId="0" borderId="49" xfId="20" applyFont="1" applyBorder="1" applyAlignment="1">
      <alignment horizontal="right" vertical="center"/>
      <protection/>
    </xf>
    <xf numFmtId="0" fontId="5" fillId="0" borderId="107" xfId="20" applyFont="1" applyBorder="1" applyAlignment="1">
      <alignment horizontal="right" vertical="center"/>
      <protection/>
    </xf>
    <xf numFmtId="0" fontId="5" fillId="0" borderId="47" xfId="20" applyFont="1" applyBorder="1" applyAlignment="1">
      <alignment horizontal="right" vertical="center"/>
      <protection/>
    </xf>
    <xf numFmtId="0" fontId="5" fillId="0" borderId="108" xfId="20" applyFont="1" applyBorder="1" applyAlignment="1">
      <alignment horizontal="right" vertical="center"/>
      <protection/>
    </xf>
    <xf numFmtId="0" fontId="5" fillId="0" borderId="16" xfId="20" applyFont="1" applyBorder="1" applyAlignment="1">
      <alignment horizontal="right" vertical="center"/>
      <protection/>
    </xf>
    <xf numFmtId="0" fontId="0" fillId="0" borderId="0" xfId="20" applyFont="1">
      <alignment/>
      <protection/>
    </xf>
    <xf numFmtId="0" fontId="0" fillId="0" borderId="0" xfId="20" applyFont="1" applyAlignment="1">
      <alignment/>
      <protection/>
    </xf>
    <xf numFmtId="0" fontId="5" fillId="0" borderId="69" xfId="20" applyFont="1" applyBorder="1" applyAlignment="1">
      <alignment horizontal="right" vertical="center"/>
      <protection/>
    </xf>
    <xf numFmtId="0" fontId="5" fillId="0" borderId="82" xfId="20" applyFont="1" applyBorder="1" applyAlignment="1">
      <alignment horizontal="right" vertical="center"/>
      <protection/>
    </xf>
    <xf numFmtId="0" fontId="5" fillId="0" borderId="109" xfId="20" applyFont="1" applyBorder="1" applyAlignment="1">
      <alignment horizontal="right" vertical="center"/>
      <protection/>
    </xf>
    <xf numFmtId="0" fontId="5" fillId="0" borderId="81" xfId="20" applyFont="1" applyBorder="1" applyAlignment="1">
      <alignment horizontal="right" vertical="center"/>
      <protection/>
    </xf>
    <xf numFmtId="0" fontId="5" fillId="0" borderId="110" xfId="20" applyFont="1" applyBorder="1" applyAlignment="1">
      <alignment horizontal="right" vertical="center"/>
      <protection/>
    </xf>
    <xf numFmtId="0" fontId="5" fillId="0" borderId="71" xfId="20" applyFont="1" applyBorder="1" applyAlignment="1">
      <alignment horizontal="right" vertical="center"/>
      <protection/>
    </xf>
    <xf numFmtId="0" fontId="5" fillId="0" borderId="70" xfId="20" applyFont="1" applyBorder="1" applyAlignment="1">
      <alignment horizontal="right" vertical="center"/>
      <protection/>
    </xf>
    <xf numFmtId="0" fontId="5" fillId="0" borderId="55" xfId="20" applyFont="1" applyBorder="1" applyAlignment="1">
      <alignment horizontal="right" vertical="center"/>
      <protection/>
    </xf>
    <xf numFmtId="0" fontId="5" fillId="0" borderId="60" xfId="20" applyFont="1" applyBorder="1" applyAlignment="1">
      <alignment horizontal="right" vertical="center"/>
      <protection/>
    </xf>
    <xf numFmtId="0" fontId="5" fillId="0" borderId="111" xfId="20" applyFont="1" applyBorder="1" applyAlignment="1">
      <alignment horizontal="right" vertical="center"/>
      <protection/>
    </xf>
    <xf numFmtId="0" fontId="5" fillId="0" borderId="59" xfId="20" applyFont="1" applyBorder="1" applyAlignment="1">
      <alignment horizontal="right" vertical="center"/>
      <protection/>
    </xf>
    <xf numFmtId="0" fontId="5" fillId="0" borderId="5" xfId="20" applyFont="1" applyBorder="1" applyAlignment="1">
      <alignment horizontal="right" vertical="center"/>
      <protection/>
    </xf>
    <xf numFmtId="0" fontId="5" fillId="0" borderId="57" xfId="20" applyFont="1" applyBorder="1" applyAlignment="1">
      <alignment horizontal="right" vertical="center"/>
      <protection/>
    </xf>
    <xf numFmtId="0" fontId="5" fillId="0" borderId="56" xfId="20" applyFont="1" applyBorder="1" applyAlignment="1">
      <alignment horizontal="right" vertical="center"/>
      <protection/>
    </xf>
    <xf numFmtId="0" fontId="5" fillId="0" borderId="80" xfId="20" applyFont="1" applyBorder="1" applyAlignment="1">
      <alignment horizontal="right" vertical="center"/>
      <protection/>
    </xf>
    <xf numFmtId="0" fontId="5" fillId="0" borderId="58" xfId="20" applyFont="1" applyBorder="1" applyAlignment="1">
      <alignment horizontal="right" vertical="center"/>
      <protection/>
    </xf>
    <xf numFmtId="38" fontId="12" fillId="0" borderId="62" xfId="16" applyFont="1" applyBorder="1" applyAlignment="1">
      <alignment vertical="center"/>
    </xf>
    <xf numFmtId="38" fontId="12" fillId="0" borderId="63" xfId="16" applyFont="1" applyBorder="1" applyAlignment="1">
      <alignment vertical="center"/>
    </xf>
    <xf numFmtId="38" fontId="12" fillId="0" borderId="112" xfId="16" applyFont="1" applyBorder="1" applyAlignment="1">
      <alignment vertical="center"/>
    </xf>
    <xf numFmtId="38" fontId="12" fillId="0" borderId="67" xfId="16" applyFont="1" applyBorder="1" applyAlignment="1">
      <alignment vertical="center"/>
    </xf>
    <xf numFmtId="38" fontId="12" fillId="0" borderId="98" xfId="16" applyFont="1" applyBorder="1" applyAlignment="1">
      <alignment vertical="center"/>
    </xf>
    <xf numFmtId="38" fontId="12" fillId="0" borderId="103" xfId="16" applyFont="1" applyBorder="1" applyAlignment="1">
      <alignment vertical="center"/>
    </xf>
    <xf numFmtId="38" fontId="12" fillId="0" borderId="113" xfId="16" applyFont="1" applyBorder="1" applyAlignment="1">
      <alignment vertical="center"/>
    </xf>
    <xf numFmtId="38" fontId="12" fillId="0" borderId="114" xfId="16" applyFont="1" applyBorder="1" applyAlignment="1">
      <alignment vertical="center"/>
    </xf>
    <xf numFmtId="38" fontId="12" fillId="0" borderId="115" xfId="16" applyFont="1" applyBorder="1" applyAlignment="1">
      <alignment vertical="center"/>
    </xf>
    <xf numFmtId="38" fontId="12" fillId="0" borderId="101" xfId="16" applyFont="1" applyBorder="1" applyAlignment="1">
      <alignment vertical="center"/>
    </xf>
    <xf numFmtId="38" fontId="12" fillId="0" borderId="69" xfId="16" applyFont="1" applyBorder="1" applyAlignment="1">
      <alignment vertical="center"/>
    </xf>
    <xf numFmtId="38" fontId="12" fillId="0" borderId="70" xfId="16" applyFont="1" applyBorder="1" applyAlignment="1">
      <alignment vertical="center"/>
    </xf>
    <xf numFmtId="38" fontId="12" fillId="0" borderId="109" xfId="16" applyFont="1" applyBorder="1" applyAlignment="1">
      <alignment vertical="center"/>
    </xf>
    <xf numFmtId="38" fontId="12" fillId="0" borderId="82" xfId="16" applyFont="1" applyBorder="1" applyAlignment="1">
      <alignment vertical="center"/>
    </xf>
    <xf numFmtId="38" fontId="12" fillId="0" borderId="110" xfId="16" applyFont="1" applyBorder="1" applyAlignment="1">
      <alignment vertical="center"/>
    </xf>
    <xf numFmtId="0" fontId="11" fillId="0" borderId="0" xfId="20" applyFont="1" applyAlignment="1">
      <alignment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116" xfId="20" applyFont="1" applyBorder="1" applyAlignment="1">
      <alignment horizontal="center" vertical="center"/>
      <protection/>
    </xf>
    <xf numFmtId="0" fontId="9" fillId="0" borderId="117" xfId="20" applyFont="1" applyBorder="1" applyAlignment="1">
      <alignment horizontal="center" vertical="center"/>
      <protection/>
    </xf>
    <xf numFmtId="0" fontId="9" fillId="0" borderId="118" xfId="20" applyFont="1" applyBorder="1" applyAlignment="1">
      <alignment horizontal="center" vertical="center"/>
      <protection/>
    </xf>
    <xf numFmtId="0" fontId="9" fillId="0" borderId="119" xfId="20" applyFont="1" applyBorder="1" applyAlignment="1">
      <alignment horizontal="center" vertical="center"/>
      <protection/>
    </xf>
    <xf numFmtId="0" fontId="9" fillId="0" borderId="120" xfId="0" applyFont="1" applyBorder="1" applyAlignment="1">
      <alignment horizontal="center" vertical="center"/>
    </xf>
    <xf numFmtId="38" fontId="5" fillId="0" borderId="121" xfId="16" applyFont="1" applyBorder="1" applyAlignment="1">
      <alignment horizontal="right" vertical="center"/>
    </xf>
    <xf numFmtId="38" fontId="1" fillId="0" borderId="122" xfId="16" applyFont="1" applyBorder="1" applyAlignment="1">
      <alignment horizontal="right" vertical="center"/>
    </xf>
    <xf numFmtId="38" fontId="5" fillId="0" borderId="123" xfId="16" applyFont="1" applyBorder="1" applyAlignment="1">
      <alignment horizontal="right" vertical="center"/>
    </xf>
    <xf numFmtId="38" fontId="5" fillId="0" borderId="124" xfId="16" applyFont="1" applyBorder="1" applyAlignment="1">
      <alignment horizontal="right" vertical="center"/>
    </xf>
    <xf numFmtId="38" fontId="5" fillId="0" borderId="125" xfId="16" applyFont="1" applyBorder="1" applyAlignment="1">
      <alignment horizontal="right" vertical="center"/>
    </xf>
    <xf numFmtId="38" fontId="5" fillId="0" borderId="126" xfId="16" applyFont="1" applyBorder="1" applyAlignment="1">
      <alignment horizontal="right" vertical="center"/>
    </xf>
    <xf numFmtId="0" fontId="9" fillId="0" borderId="127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38" fontId="5" fillId="0" borderId="128" xfId="16" applyFont="1" applyBorder="1" applyAlignment="1">
      <alignment horizontal="right" vertical="center"/>
    </xf>
    <xf numFmtId="38" fontId="1" fillId="0" borderId="129" xfId="16" applyFont="1" applyBorder="1" applyAlignment="1">
      <alignment horizontal="right" vertical="center"/>
    </xf>
    <xf numFmtId="38" fontId="5" fillId="0" borderId="130" xfId="16" applyFont="1" applyBorder="1" applyAlignment="1">
      <alignment horizontal="right" vertical="center"/>
    </xf>
    <xf numFmtId="38" fontId="5" fillId="0" borderId="131" xfId="16" applyFont="1" applyBorder="1" applyAlignment="1">
      <alignment horizontal="right" vertical="center"/>
    </xf>
    <xf numFmtId="38" fontId="5" fillId="0" borderId="132" xfId="16" applyFont="1" applyBorder="1" applyAlignment="1">
      <alignment horizontal="right" vertical="center"/>
    </xf>
    <xf numFmtId="38" fontId="5" fillId="0" borderId="133" xfId="16" applyFont="1" applyBorder="1" applyAlignment="1">
      <alignment horizontal="right" vertical="center"/>
    </xf>
    <xf numFmtId="38" fontId="5" fillId="0" borderId="134" xfId="16" applyFont="1" applyBorder="1" applyAlignment="1">
      <alignment horizontal="right" vertical="center"/>
    </xf>
    <xf numFmtId="0" fontId="5" fillId="0" borderId="135" xfId="0" applyFont="1" applyBorder="1" applyAlignment="1">
      <alignment vertical="center"/>
    </xf>
    <xf numFmtId="38" fontId="5" fillId="0" borderId="136" xfId="16" applyFont="1" applyBorder="1" applyAlignment="1">
      <alignment horizontal="right" vertical="center"/>
    </xf>
    <xf numFmtId="38" fontId="1" fillId="0" borderId="137" xfId="16" applyFont="1" applyBorder="1" applyAlignment="1">
      <alignment horizontal="right" vertical="center"/>
    </xf>
    <xf numFmtId="0" fontId="5" fillId="0" borderId="138" xfId="0" applyFont="1" applyBorder="1" applyAlignment="1">
      <alignment horizontal="left" vertical="center"/>
    </xf>
    <xf numFmtId="0" fontId="0" fillId="0" borderId="138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38" fontId="1" fillId="0" borderId="37" xfId="16" applyFont="1" applyBorder="1" applyAlignment="1">
      <alignment horizontal="distributed" vertical="center"/>
    </xf>
    <xf numFmtId="38" fontId="1" fillId="0" borderId="26" xfId="16" applyFont="1" applyBorder="1" applyAlignment="1">
      <alignment horizontal="distributed" vertical="center"/>
    </xf>
    <xf numFmtId="0" fontId="13" fillId="0" borderId="0" xfId="0" applyFont="1" applyAlignment="1">
      <alignment horizontal="center"/>
    </xf>
    <xf numFmtId="0" fontId="5" fillId="0" borderId="140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38" fontId="5" fillId="0" borderId="0" xfId="16" applyFont="1" applyBorder="1" applyAlignment="1">
      <alignment horizontal="distributed" vertical="center"/>
    </xf>
    <xf numFmtId="38" fontId="5" fillId="0" borderId="7" xfId="16" applyFont="1" applyBorder="1" applyAlignment="1">
      <alignment horizontal="distributed" vertical="center"/>
    </xf>
    <xf numFmtId="38" fontId="5" fillId="0" borderId="3" xfId="16" applyFont="1" applyBorder="1" applyAlignment="1">
      <alignment horizontal="distributed" vertical="center"/>
    </xf>
    <xf numFmtId="38" fontId="5" fillId="0" borderId="6" xfId="16" applyFont="1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38" fontId="5" fillId="0" borderId="5" xfId="16" applyFont="1" applyBorder="1" applyAlignment="1">
      <alignment horizontal="distributed" vertical="center"/>
    </xf>
    <xf numFmtId="38" fontId="5" fillId="0" borderId="9" xfId="16" applyFont="1" applyBorder="1" applyAlignment="1">
      <alignment horizontal="distributed" vertical="center"/>
    </xf>
    <xf numFmtId="38" fontId="5" fillId="0" borderId="98" xfId="16" applyFont="1" applyBorder="1" applyAlignment="1">
      <alignment horizontal="distributed" vertical="center"/>
    </xf>
    <xf numFmtId="38" fontId="5" fillId="0" borderId="10" xfId="16" applyFont="1" applyBorder="1" applyAlignment="1">
      <alignment horizontal="distributed" vertical="center"/>
    </xf>
    <xf numFmtId="38" fontId="5" fillId="0" borderId="144" xfId="16" applyFont="1" applyBorder="1" applyAlignment="1">
      <alignment horizontal="distributed" vertical="center"/>
    </xf>
    <xf numFmtId="38" fontId="5" fillId="0" borderId="27" xfId="16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38" fontId="10" fillId="0" borderId="3" xfId="16" applyFont="1" applyBorder="1" applyAlignment="1">
      <alignment horizontal="left" vertical="center"/>
    </xf>
    <xf numFmtId="38" fontId="10" fillId="0" borderId="6" xfId="16" applyFont="1" applyBorder="1" applyAlignment="1">
      <alignment horizontal="left" vertical="center"/>
    </xf>
    <xf numFmtId="38" fontId="5" fillId="0" borderId="1" xfId="16" applyFont="1" applyBorder="1" applyAlignment="1">
      <alignment horizontal="distributed" vertical="center"/>
    </xf>
    <xf numFmtId="38" fontId="5" fillId="0" borderId="8" xfId="16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37" xfId="20" applyFont="1" applyBorder="1" applyAlignment="1">
      <alignment horizontal="center" vertical="center"/>
      <protection/>
    </xf>
    <xf numFmtId="0" fontId="9" fillId="0" borderId="51" xfId="20" applyFont="1" applyBorder="1" applyAlignment="1">
      <alignment horizontal="center" vertical="center" wrapText="1"/>
      <protection/>
    </xf>
    <xf numFmtId="0" fontId="9" fillId="0" borderId="38" xfId="20" applyFont="1" applyBorder="1" applyAlignment="1">
      <alignment horizontal="center" vertical="center"/>
      <protection/>
    </xf>
    <xf numFmtId="0" fontId="9" fillId="0" borderId="21" xfId="20" applyFont="1" applyBorder="1" applyAlignment="1">
      <alignment horizontal="center" vertical="center" wrapText="1"/>
      <protection/>
    </xf>
    <xf numFmtId="0" fontId="9" fillId="0" borderId="40" xfId="20" applyFont="1" applyBorder="1" applyAlignment="1">
      <alignment horizontal="center" vertical="center"/>
      <protection/>
    </xf>
    <xf numFmtId="0" fontId="5" fillId="0" borderId="51" xfId="20" applyFont="1" applyBorder="1" applyAlignment="1">
      <alignment horizontal="center" vertical="center"/>
      <protection/>
    </xf>
    <xf numFmtId="0" fontId="5" fillId="0" borderId="38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distributed" vertical="center"/>
      <protection/>
    </xf>
    <xf numFmtId="0" fontId="5" fillId="0" borderId="24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horizontal="distributed" vertical="center"/>
      <protection/>
    </xf>
    <xf numFmtId="0" fontId="5" fillId="0" borderId="25" xfId="20" applyFont="1" applyBorder="1" applyAlignment="1">
      <alignment horizontal="distributed" vertical="center"/>
      <protection/>
    </xf>
    <xf numFmtId="0" fontId="5" fillId="0" borderId="37" xfId="20" applyFont="1" applyBorder="1" applyAlignment="1">
      <alignment horizontal="distributed" vertical="center"/>
      <protection/>
    </xf>
    <xf numFmtId="0" fontId="5" fillId="0" borderId="107" xfId="20" applyFont="1" applyBorder="1" applyAlignment="1">
      <alignment horizontal="distributed" vertical="center"/>
      <protection/>
    </xf>
    <xf numFmtId="0" fontId="9" fillId="0" borderId="7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distributed" vertical="center"/>
      <protection/>
    </xf>
    <xf numFmtId="0" fontId="5" fillId="0" borderId="108" xfId="20" applyFont="1" applyBorder="1" applyAlignment="1">
      <alignment horizontal="distributed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34" xfId="20" applyFont="1" applyBorder="1" applyAlignment="1">
      <alignment horizontal="center" vertical="center"/>
      <protection/>
    </xf>
    <xf numFmtId="0" fontId="5" fillId="0" borderId="107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5" fillId="0" borderId="108" xfId="20" applyFont="1" applyBorder="1" applyAlignment="1">
      <alignment horizontal="center" vertical="center"/>
      <protection/>
    </xf>
    <xf numFmtId="0" fontId="5" fillId="0" borderId="145" xfId="20" applyFont="1" applyBorder="1" applyAlignment="1">
      <alignment horizontal="distributed" vertical="center"/>
      <protection/>
    </xf>
    <xf numFmtId="0" fontId="5" fillId="0" borderId="146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9" fillId="0" borderId="32" xfId="20" applyFont="1" applyBorder="1" applyAlignment="1">
      <alignment horizontal="center" vertical="center"/>
      <protection/>
    </xf>
    <xf numFmtId="0" fontId="9" fillId="0" borderId="36" xfId="20" applyFont="1" applyBorder="1" applyAlignment="1">
      <alignment horizontal="center" vertical="center"/>
      <protection/>
    </xf>
    <xf numFmtId="0" fontId="9" fillId="0" borderId="69" xfId="20" applyFont="1" applyBorder="1" applyAlignment="1">
      <alignment horizontal="center" vertical="center"/>
      <protection/>
    </xf>
    <xf numFmtId="0" fontId="5" fillId="0" borderId="53" xfId="20" applyFont="1" applyBorder="1" applyAlignment="1">
      <alignment horizontal="center" vertical="center" wrapText="1"/>
      <protection/>
    </xf>
    <xf numFmtId="0" fontId="5" fillId="0" borderId="36" xfId="20" applyFont="1" applyBorder="1" applyAlignment="1">
      <alignment horizontal="center" vertical="center"/>
      <protection/>
    </xf>
    <xf numFmtId="0" fontId="9" fillId="0" borderId="53" xfId="20" applyFont="1" applyBorder="1" applyAlignment="1">
      <alignment horizontal="center" vertical="center"/>
      <protection/>
    </xf>
    <xf numFmtId="0" fontId="9" fillId="0" borderId="52" xfId="20" applyFont="1" applyBorder="1" applyAlignment="1">
      <alignment horizontal="center" vertical="center" wrapText="1"/>
      <protection/>
    </xf>
    <xf numFmtId="0" fontId="9" fillId="0" borderId="47" xfId="20" applyFont="1" applyBorder="1" applyAlignment="1">
      <alignment horizontal="center" vertical="center"/>
      <protection/>
    </xf>
    <xf numFmtId="0" fontId="9" fillId="0" borderId="3" xfId="20" applyFont="1" applyBorder="1" applyAlignment="1">
      <alignment horizontal="center" vertical="center" wrapText="1"/>
      <protection/>
    </xf>
    <xf numFmtId="0" fontId="9" fillId="0" borderId="37" xfId="20" applyFont="1" applyBorder="1" applyAlignment="1">
      <alignment horizontal="center" vertical="center"/>
      <protection/>
    </xf>
    <xf numFmtId="0" fontId="5" fillId="0" borderId="110" xfId="20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5" fillId="0" borderId="37" xfId="20" applyFont="1" applyBorder="1" applyAlignment="1">
      <alignment horizontal="left" vertical="center" wrapText="1"/>
      <protection/>
    </xf>
    <xf numFmtId="0" fontId="5" fillId="0" borderId="98" xfId="20" applyFont="1" applyBorder="1" applyAlignment="1">
      <alignment horizontal="distributed" vertical="center"/>
      <protection/>
    </xf>
    <xf numFmtId="0" fontId="5" fillId="0" borderId="147" xfId="20" applyFont="1" applyBorder="1" applyAlignment="1">
      <alignment horizontal="distributed" vertical="center"/>
      <protection/>
    </xf>
    <xf numFmtId="0" fontId="9" fillId="0" borderId="148" xfId="20" applyFont="1" applyBorder="1" applyAlignment="1">
      <alignment horizontal="center" vertical="center"/>
      <protection/>
    </xf>
    <xf numFmtId="0" fontId="9" fillId="0" borderId="40" xfId="20" applyFont="1" applyBorder="1" applyAlignment="1">
      <alignment horizontal="distributed" vertical="center"/>
      <protection/>
    </xf>
    <xf numFmtId="0" fontId="9" fillId="0" borderId="107" xfId="20" applyFont="1" applyBorder="1" applyAlignment="1">
      <alignment horizontal="distributed" vertical="center"/>
      <protection/>
    </xf>
    <xf numFmtId="0" fontId="5" fillId="0" borderId="101" xfId="20" applyFont="1" applyBorder="1" applyAlignment="1">
      <alignment horizontal="distributed" vertical="center"/>
      <protection/>
    </xf>
    <xf numFmtId="0" fontId="9" fillId="0" borderId="110" xfId="20" applyFont="1" applyBorder="1" applyAlignment="1">
      <alignment horizontal="distributed" vertical="center"/>
      <protection/>
    </xf>
    <xf numFmtId="0" fontId="9" fillId="0" borderId="148" xfId="20" applyFont="1" applyBorder="1" applyAlignment="1">
      <alignment horizontal="distributed" vertical="center"/>
      <protection/>
    </xf>
    <xf numFmtId="0" fontId="9" fillId="0" borderId="23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horizontal="center" vertical="center"/>
      <protection/>
    </xf>
    <xf numFmtId="0" fontId="9" fillId="0" borderId="1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44" xfId="20" applyFont="1" applyBorder="1" applyAlignment="1">
      <alignment horizontal="center" vertical="center" wrapText="1"/>
      <protection/>
    </xf>
    <xf numFmtId="0" fontId="9" fillId="0" borderId="33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/>
      <protection/>
    </xf>
    <xf numFmtId="0" fontId="5" fillId="0" borderId="91" xfId="20" applyFont="1" applyBorder="1" applyAlignment="1">
      <alignment horizontal="distributed" vertical="center" wrapText="1"/>
      <protection/>
    </xf>
    <xf numFmtId="0" fontId="5" fillId="0" borderId="49" xfId="20" applyFont="1" applyBorder="1" applyAlignment="1">
      <alignment horizontal="distributed" vertical="center"/>
      <protection/>
    </xf>
    <xf numFmtId="0" fontId="9" fillId="0" borderId="0" xfId="20" applyFont="1" applyBorder="1" applyAlignment="1">
      <alignment horizontal="distributed" vertical="center"/>
      <protection/>
    </xf>
    <xf numFmtId="0" fontId="9" fillId="0" borderId="25" xfId="20" applyFont="1" applyBorder="1" applyAlignment="1">
      <alignment horizontal="distributed" vertical="center"/>
      <protection/>
    </xf>
    <xf numFmtId="0" fontId="5" fillId="0" borderId="80" xfId="20" applyFont="1" applyBorder="1" applyAlignment="1">
      <alignment horizontal="distributed" vertical="center" wrapText="1"/>
      <protection/>
    </xf>
    <xf numFmtId="0" fontId="5" fillId="0" borderId="58" xfId="20" applyFont="1" applyBorder="1" applyAlignment="1">
      <alignment horizontal="distributed" vertical="center"/>
      <protection/>
    </xf>
    <xf numFmtId="0" fontId="5" fillId="0" borderId="49" xfId="20" applyFont="1" applyBorder="1" applyAlignment="1">
      <alignment horizontal="distributed" vertical="center" wrapText="1"/>
      <protection/>
    </xf>
    <xf numFmtId="0" fontId="5" fillId="0" borderId="47" xfId="20" applyFont="1" applyBorder="1" applyAlignment="1">
      <alignment horizontal="distributed" vertical="center"/>
      <protection/>
    </xf>
    <xf numFmtId="0" fontId="5" fillId="0" borderId="16" xfId="20" applyFont="1" applyBorder="1" applyAlignment="1">
      <alignment horizontal="distributed" vertical="center"/>
      <protection/>
    </xf>
    <xf numFmtId="0" fontId="9" fillId="0" borderId="1" xfId="20" applyFont="1" applyBorder="1" applyAlignment="1">
      <alignment horizontal="distributed" vertical="center"/>
      <protection/>
    </xf>
    <xf numFmtId="0" fontId="9" fillId="0" borderId="108" xfId="20" applyFont="1" applyBorder="1" applyAlignment="1">
      <alignment horizontal="distributed" vertical="center"/>
      <protection/>
    </xf>
    <xf numFmtId="0" fontId="9" fillId="0" borderId="37" xfId="20" applyFont="1" applyBorder="1" applyAlignment="1">
      <alignment horizontal="distributed" vertical="center"/>
      <protection/>
    </xf>
    <xf numFmtId="0" fontId="9" fillId="0" borderId="5" xfId="20" applyFont="1" applyBorder="1" applyAlignment="1">
      <alignment horizontal="distributed" vertical="center"/>
      <protection/>
    </xf>
    <xf numFmtId="0" fontId="9" fillId="0" borderId="18" xfId="20" applyFont="1" applyBorder="1" applyAlignment="1">
      <alignment horizontal="distributed" vertical="center"/>
      <protection/>
    </xf>
    <xf numFmtId="0" fontId="10" fillId="0" borderId="23" xfId="20" applyFont="1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/>
      <protection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49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138" xfId="0" applyFont="1" applyBorder="1" applyAlignment="1">
      <alignment horizontal="right" vertical="center"/>
    </xf>
    <xf numFmtId="0" fontId="5" fillId="0" borderId="135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0" fillId="0" borderId="138" xfId="0" applyBorder="1" applyAlignment="1">
      <alignment vertical="center"/>
    </xf>
    <xf numFmtId="0" fontId="0" fillId="0" borderId="139" xfId="0" applyBorder="1" applyAlignment="1">
      <alignment vertical="center"/>
    </xf>
    <xf numFmtId="0" fontId="9" fillId="0" borderId="153" xfId="0" applyFont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9" fillId="0" borderId="151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56" xfId="0" applyFont="1" applyBorder="1" applyAlignment="1">
      <alignment horizontal="distributed" vertical="center"/>
    </xf>
    <xf numFmtId="0" fontId="5" fillId="0" borderId="13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66.67  77～85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showGridLines="0" tabSelected="1" view="pageBreakPreview" zoomScaleSheetLayoutView="100" workbookViewId="0" topLeftCell="A1">
      <selection activeCell="A2" sqref="A2"/>
    </sheetView>
  </sheetViews>
  <sheetFormatPr defaultColWidth="7.625" defaultRowHeight="20.25" customHeight="1"/>
  <cols>
    <col min="1" max="1" width="2.75390625" style="1" customWidth="1"/>
    <col min="2" max="2" width="12.00390625" style="1" customWidth="1"/>
    <col min="3" max="4" width="6.00390625" style="1" customWidth="1"/>
    <col min="5" max="5" width="3.625" style="1" customWidth="1"/>
    <col min="6" max="6" width="6.00390625" style="1" customWidth="1"/>
    <col min="7" max="9" width="8.625" style="1" bestFit="1" customWidth="1"/>
    <col min="10" max="10" width="5.375" style="1" customWidth="1"/>
    <col min="11" max="11" width="4.625" style="1" customWidth="1"/>
    <col min="12" max="13" width="4.875" style="1" customWidth="1"/>
    <col min="14" max="15" width="4.25390625" style="1" customWidth="1"/>
    <col min="16" max="18" width="4.125" style="1" customWidth="1"/>
    <col min="19" max="21" width="7.125" style="1" customWidth="1"/>
    <col min="22" max="22" width="6.00390625" style="1" customWidth="1"/>
    <col min="23" max="23" width="1.00390625" style="1" customWidth="1"/>
    <col min="24" max="16384" width="7.625" style="1" customWidth="1"/>
  </cols>
  <sheetData>
    <row r="1" spans="1:22" s="2" customFormat="1" ht="23.25" customHeight="1">
      <c r="A1" s="297" t="s">
        <v>159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</row>
    <row r="2" spans="1:22" s="3" customFormat="1" ht="18.75" customHeight="1" thickBot="1">
      <c r="A2" s="10" t="s">
        <v>203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s="3" customFormat="1" ht="20.25" customHeight="1">
      <c r="A3" s="16"/>
      <c r="B3" s="17"/>
      <c r="C3" s="325" t="s">
        <v>122</v>
      </c>
      <c r="D3" s="299"/>
      <c r="E3" s="299"/>
      <c r="F3" s="302" t="s">
        <v>125</v>
      </c>
      <c r="G3" s="301" t="s">
        <v>23</v>
      </c>
      <c r="H3" s="299"/>
      <c r="I3" s="299"/>
      <c r="J3" s="298" t="s">
        <v>126</v>
      </c>
      <c r="K3" s="299"/>
      <c r="L3" s="299"/>
      <c r="M3" s="299"/>
      <c r="N3" s="299"/>
      <c r="O3" s="300"/>
      <c r="P3" s="6" t="s">
        <v>0</v>
      </c>
      <c r="Q3" s="6"/>
      <c r="R3" s="6"/>
      <c r="S3" s="317" t="s">
        <v>127</v>
      </c>
      <c r="T3" s="299"/>
      <c r="U3" s="318"/>
      <c r="V3" s="34" t="s">
        <v>1</v>
      </c>
      <c r="W3" s="7"/>
    </row>
    <row r="4" spans="1:23" s="3" customFormat="1" ht="14.25" customHeight="1">
      <c r="A4" s="303" t="s">
        <v>149</v>
      </c>
      <c r="B4" s="304"/>
      <c r="C4" s="315" t="s">
        <v>9</v>
      </c>
      <c r="D4" s="326" t="s">
        <v>123</v>
      </c>
      <c r="E4" s="327" t="s">
        <v>124</v>
      </c>
      <c r="F4" s="313"/>
      <c r="G4" s="308" t="s">
        <v>9</v>
      </c>
      <c r="H4" s="311" t="s">
        <v>10</v>
      </c>
      <c r="I4" s="310" t="s">
        <v>11</v>
      </c>
      <c r="J4" s="191" t="s">
        <v>204</v>
      </c>
      <c r="K4" s="192"/>
      <c r="L4" s="192"/>
      <c r="M4" s="193" t="s">
        <v>205</v>
      </c>
      <c r="N4" s="192"/>
      <c r="O4" s="194"/>
      <c r="P4" s="195" t="s">
        <v>2</v>
      </c>
      <c r="Q4" s="192"/>
      <c r="R4" s="192"/>
      <c r="S4" s="308" t="s">
        <v>9</v>
      </c>
      <c r="T4" s="311" t="s">
        <v>10</v>
      </c>
      <c r="U4" s="311" t="s">
        <v>11</v>
      </c>
      <c r="V4" s="35" t="s">
        <v>3</v>
      </c>
      <c r="W4" s="7"/>
    </row>
    <row r="5" spans="1:23" s="3" customFormat="1" ht="18.75" customHeight="1" thickBot="1">
      <c r="A5" s="19"/>
      <c r="B5" s="20"/>
      <c r="C5" s="316"/>
      <c r="D5" s="312"/>
      <c r="E5" s="328"/>
      <c r="F5" s="314"/>
      <c r="G5" s="309"/>
      <c r="H5" s="312"/>
      <c r="I5" s="307"/>
      <c r="J5" s="32" t="s">
        <v>9</v>
      </c>
      <c r="K5" s="27" t="s">
        <v>10</v>
      </c>
      <c r="L5" s="27" t="s">
        <v>11</v>
      </c>
      <c r="M5" s="26" t="s">
        <v>9</v>
      </c>
      <c r="N5" s="27" t="s">
        <v>10</v>
      </c>
      <c r="O5" s="33" t="s">
        <v>11</v>
      </c>
      <c r="P5" s="29" t="s">
        <v>9</v>
      </c>
      <c r="Q5" s="27" t="s">
        <v>10</v>
      </c>
      <c r="R5" s="27" t="s">
        <v>11</v>
      </c>
      <c r="S5" s="309"/>
      <c r="T5" s="312"/>
      <c r="U5" s="312"/>
      <c r="V5" s="36" t="s">
        <v>5</v>
      </c>
      <c r="W5" s="7"/>
    </row>
    <row r="6" spans="1:24" s="3" customFormat="1" ht="41.25" customHeight="1">
      <c r="A6" s="305" t="s">
        <v>181</v>
      </c>
      <c r="B6" s="306"/>
      <c r="C6" s="86">
        <v>128</v>
      </c>
      <c r="D6" s="87">
        <v>127</v>
      </c>
      <c r="E6" s="87">
        <v>1</v>
      </c>
      <c r="F6" s="88">
        <v>357</v>
      </c>
      <c r="G6" s="16">
        <v>6174</v>
      </c>
      <c r="H6" s="87">
        <v>3098</v>
      </c>
      <c r="I6" s="87">
        <v>3076</v>
      </c>
      <c r="J6" s="89">
        <v>527</v>
      </c>
      <c r="K6" s="87">
        <v>34</v>
      </c>
      <c r="L6" s="87">
        <v>493</v>
      </c>
      <c r="M6" s="87">
        <v>187</v>
      </c>
      <c r="N6" s="87">
        <v>86</v>
      </c>
      <c r="O6" s="90">
        <v>101</v>
      </c>
      <c r="P6" s="16">
        <v>84</v>
      </c>
      <c r="Q6" s="87">
        <v>32</v>
      </c>
      <c r="R6" s="87">
        <v>52</v>
      </c>
      <c r="S6" s="89">
        <v>2799</v>
      </c>
      <c r="T6" s="87">
        <v>1409</v>
      </c>
      <c r="U6" s="87">
        <v>1390</v>
      </c>
      <c r="V6" s="137">
        <v>35.20754716981132</v>
      </c>
      <c r="W6" s="7"/>
      <c r="X6" s="3" t="s">
        <v>222</v>
      </c>
    </row>
    <row r="7" spans="1:24" s="3" customFormat="1" ht="41.25" customHeight="1">
      <c r="A7" s="295" t="s">
        <v>193</v>
      </c>
      <c r="B7" s="296"/>
      <c r="C7" s="91">
        <f aca="true" t="shared" si="0" ref="C7:U7">IF(SUM(C8:C10)=0,"-",SUM(C8:C10))</f>
        <v>128</v>
      </c>
      <c r="D7" s="92">
        <f t="shared" si="0"/>
        <v>127</v>
      </c>
      <c r="E7" s="93">
        <f t="shared" si="0"/>
        <v>1</v>
      </c>
      <c r="F7" s="94">
        <f t="shared" si="0"/>
        <v>361</v>
      </c>
      <c r="G7" s="95">
        <f t="shared" si="0"/>
        <v>6084</v>
      </c>
      <c r="H7" s="92">
        <f t="shared" si="0"/>
        <v>3104</v>
      </c>
      <c r="I7" s="93">
        <f t="shared" si="0"/>
        <v>2980</v>
      </c>
      <c r="J7" s="96">
        <f t="shared" si="0"/>
        <v>540</v>
      </c>
      <c r="K7" s="92">
        <f t="shared" si="0"/>
        <v>35</v>
      </c>
      <c r="L7" s="92">
        <f t="shared" si="0"/>
        <v>505</v>
      </c>
      <c r="M7" s="92">
        <f t="shared" si="0"/>
        <v>196</v>
      </c>
      <c r="N7" s="92">
        <f t="shared" si="0"/>
        <v>88</v>
      </c>
      <c r="O7" s="97">
        <f t="shared" si="0"/>
        <v>108</v>
      </c>
      <c r="P7" s="95">
        <f t="shared" si="0"/>
        <v>79</v>
      </c>
      <c r="Q7" s="92">
        <f t="shared" si="0"/>
        <v>35</v>
      </c>
      <c r="R7" s="93">
        <f t="shared" si="0"/>
        <v>44</v>
      </c>
      <c r="S7" s="96">
        <f t="shared" si="0"/>
        <v>2714</v>
      </c>
      <c r="T7" s="92">
        <f t="shared" si="0"/>
        <v>1371</v>
      </c>
      <c r="U7" s="92">
        <f t="shared" si="0"/>
        <v>1343</v>
      </c>
      <c r="V7" s="138">
        <f>(S7/X7)*100</f>
        <v>34.608518235144096</v>
      </c>
      <c r="W7" s="7"/>
      <c r="X7" s="3">
        <f>SUM(X8:X9)</f>
        <v>7842</v>
      </c>
    </row>
    <row r="8" spans="1:24" s="3" customFormat="1" ht="41.25" customHeight="1">
      <c r="A8" s="303" t="s">
        <v>150</v>
      </c>
      <c r="B8" s="304"/>
      <c r="C8" s="98">
        <f aca="true" t="shared" si="1" ref="C8:C28">IF(SUM(D8:E8)=0,"-",SUM(D8:E8))</f>
        <v>1</v>
      </c>
      <c r="D8" s="99">
        <v>1</v>
      </c>
      <c r="E8" s="100" t="s">
        <v>12</v>
      </c>
      <c r="F8" s="101">
        <v>5</v>
      </c>
      <c r="G8" s="102">
        <f>IF(SUM(H8:I8)=0,"-",SUM(H8:I8))</f>
        <v>119</v>
      </c>
      <c r="H8" s="99">
        <v>56</v>
      </c>
      <c r="I8" s="100">
        <v>63</v>
      </c>
      <c r="J8" s="103">
        <f aca="true" t="shared" si="2" ref="J8:J28">IF(SUM(K8:L8)=0,"-",SUM(K8:L8))</f>
        <v>7</v>
      </c>
      <c r="K8" s="99" t="s">
        <v>12</v>
      </c>
      <c r="L8" s="99">
        <v>7</v>
      </c>
      <c r="M8" s="99">
        <f aca="true" t="shared" si="3" ref="M8:M28">IF(SUM(N8:O8)=0,"-",SUM(N8:O8))</f>
        <v>4</v>
      </c>
      <c r="N8" s="99">
        <v>1</v>
      </c>
      <c r="O8" s="104">
        <v>3</v>
      </c>
      <c r="P8" s="102" t="str">
        <f aca="true" t="shared" si="4" ref="P8:P28">IF(SUM(Q8:R8)=0,"-",SUM(Q8:R8))</f>
        <v>-</v>
      </c>
      <c r="Q8" s="99" t="s">
        <v>12</v>
      </c>
      <c r="R8" s="100" t="s">
        <v>12</v>
      </c>
      <c r="S8" s="103">
        <f aca="true" t="shared" si="5" ref="S8:S28">IF(SUM(T8:U8)=0,"-",SUM(T8:U8))</f>
        <v>58</v>
      </c>
      <c r="T8" s="99">
        <v>29</v>
      </c>
      <c r="U8" s="99">
        <v>29</v>
      </c>
      <c r="V8" s="139" t="s">
        <v>6</v>
      </c>
      <c r="W8" s="7"/>
      <c r="X8" s="3">
        <v>78</v>
      </c>
    </row>
    <row r="9" spans="1:24" s="3" customFormat="1" ht="41.25" customHeight="1">
      <c r="A9" s="303" t="s">
        <v>151</v>
      </c>
      <c r="B9" s="304"/>
      <c r="C9" s="155">
        <f t="shared" si="1"/>
        <v>95</v>
      </c>
      <c r="D9" s="99">
        <v>94</v>
      </c>
      <c r="E9" s="100">
        <f>IF(SUM(E12:E28)=0,"-",SUM(E12:E28))</f>
        <v>1</v>
      </c>
      <c r="F9" s="101">
        <v>173</v>
      </c>
      <c r="G9" s="102">
        <f>IF(SUM(H9:I9)=0,"-",SUM(H9:I9))</f>
        <v>2617</v>
      </c>
      <c r="H9" s="99">
        <v>1338</v>
      </c>
      <c r="I9" s="100">
        <v>1279</v>
      </c>
      <c r="J9" s="103">
        <f t="shared" si="2"/>
        <v>216</v>
      </c>
      <c r="K9" s="99">
        <v>5</v>
      </c>
      <c r="L9" s="99">
        <v>211</v>
      </c>
      <c r="M9" s="99">
        <f t="shared" si="3"/>
        <v>143</v>
      </c>
      <c r="N9" s="99">
        <v>73</v>
      </c>
      <c r="O9" s="104">
        <v>70</v>
      </c>
      <c r="P9" s="102">
        <f t="shared" si="4"/>
        <v>20</v>
      </c>
      <c r="Q9" s="99" t="s">
        <v>7</v>
      </c>
      <c r="R9" s="100">
        <v>20</v>
      </c>
      <c r="S9" s="103">
        <f t="shared" si="5"/>
        <v>1549</v>
      </c>
      <c r="T9" s="99">
        <v>787</v>
      </c>
      <c r="U9" s="99">
        <v>762</v>
      </c>
      <c r="V9" s="139" t="s">
        <v>6</v>
      </c>
      <c r="W9" s="7"/>
      <c r="X9" s="3">
        <f>SUM(X12,X13,X14,X15,X16,X17,X18,X19,X20,X21,X22,X23,X24,X25,X26,X27,X28)</f>
        <v>7764</v>
      </c>
    </row>
    <row r="10" spans="1:24" s="3" customFormat="1" ht="41.25" customHeight="1" thickBot="1">
      <c r="A10" s="331" t="s">
        <v>152</v>
      </c>
      <c r="B10" s="332"/>
      <c r="C10" s="98">
        <f t="shared" si="1"/>
        <v>32</v>
      </c>
      <c r="D10" s="99">
        <v>32</v>
      </c>
      <c r="E10" s="100" t="s">
        <v>12</v>
      </c>
      <c r="F10" s="101">
        <v>183</v>
      </c>
      <c r="G10" s="102">
        <f>IF(SUM(H10:I10)=0,"-",SUM(H10:I10))</f>
        <v>3348</v>
      </c>
      <c r="H10" s="99">
        <v>1710</v>
      </c>
      <c r="I10" s="100">
        <v>1638</v>
      </c>
      <c r="J10" s="103">
        <f t="shared" si="2"/>
        <v>317</v>
      </c>
      <c r="K10" s="99">
        <v>30</v>
      </c>
      <c r="L10" s="99">
        <v>287</v>
      </c>
      <c r="M10" s="99">
        <f t="shared" si="3"/>
        <v>49</v>
      </c>
      <c r="N10" s="99">
        <v>14</v>
      </c>
      <c r="O10" s="104">
        <v>35</v>
      </c>
      <c r="P10" s="102">
        <f t="shared" si="4"/>
        <v>59</v>
      </c>
      <c r="Q10" s="99">
        <v>35</v>
      </c>
      <c r="R10" s="100">
        <v>24</v>
      </c>
      <c r="S10" s="103">
        <f t="shared" si="5"/>
        <v>1107</v>
      </c>
      <c r="T10" s="99">
        <v>555</v>
      </c>
      <c r="U10" s="99">
        <v>552</v>
      </c>
      <c r="V10" s="139" t="s">
        <v>6</v>
      </c>
      <c r="W10" s="7"/>
      <c r="X10" s="3">
        <v>0</v>
      </c>
    </row>
    <row r="11" spans="1:23" s="3" customFormat="1" ht="17.25" customHeight="1">
      <c r="A11" s="329" t="s">
        <v>192</v>
      </c>
      <c r="B11" s="330"/>
      <c r="C11" s="105"/>
      <c r="D11" s="106"/>
      <c r="E11" s="107"/>
      <c r="F11" s="108"/>
      <c r="G11" s="109"/>
      <c r="H11" s="106"/>
      <c r="I11" s="107"/>
      <c r="J11" s="110"/>
      <c r="K11" s="106"/>
      <c r="L11" s="106"/>
      <c r="M11" s="106"/>
      <c r="N11" s="106"/>
      <c r="O11" s="111"/>
      <c r="P11" s="109"/>
      <c r="Q11" s="106"/>
      <c r="R11" s="107"/>
      <c r="S11" s="110"/>
      <c r="T11" s="106"/>
      <c r="U11" s="106"/>
      <c r="V11" s="140"/>
      <c r="W11" s="7"/>
    </row>
    <row r="12" spans="1:24" s="3" customFormat="1" ht="41.25" customHeight="1">
      <c r="A12" s="319" t="s">
        <v>153</v>
      </c>
      <c r="B12" s="320"/>
      <c r="C12" s="112">
        <f>IF(SUM(D12:E12)=0,"-",SUM(D12:E12))</f>
        <v>45</v>
      </c>
      <c r="D12" s="113">
        <v>44</v>
      </c>
      <c r="E12" s="114">
        <v>1</v>
      </c>
      <c r="F12" s="115">
        <v>161</v>
      </c>
      <c r="G12" s="117">
        <f aca="true" t="shared" si="6" ref="G12:G28">IF(SUM(H12:I12)=0,"-",SUM(H12:I12))</f>
        <v>2757</v>
      </c>
      <c r="H12" s="113">
        <v>1423</v>
      </c>
      <c r="I12" s="118">
        <v>1334</v>
      </c>
      <c r="J12" s="117">
        <f>IF(SUM(K12:L12)=0,"-",SUM(K12:L12))</f>
        <v>262</v>
      </c>
      <c r="K12" s="113">
        <v>22</v>
      </c>
      <c r="L12" s="113">
        <v>240</v>
      </c>
      <c r="M12" s="113">
        <f>IF(SUM(N12:O12)=0,"-",SUM(N12:O12))</f>
        <v>90</v>
      </c>
      <c r="N12" s="113">
        <v>35</v>
      </c>
      <c r="O12" s="118">
        <v>55</v>
      </c>
      <c r="P12" s="117">
        <f>IF(SUM(Q12:R12)=0,"-",SUM(Q12:R12))</f>
        <v>53</v>
      </c>
      <c r="Q12" s="113">
        <v>35</v>
      </c>
      <c r="R12" s="118">
        <v>18</v>
      </c>
      <c r="S12" s="117">
        <f>IF(SUM(T12:U12)=0,"-",SUM(T12:U12))</f>
        <v>1040</v>
      </c>
      <c r="T12" s="113">
        <v>521</v>
      </c>
      <c r="U12" s="113">
        <v>519</v>
      </c>
      <c r="V12" s="141">
        <f>(S12/X12)*100</f>
        <v>42.29361529076861</v>
      </c>
      <c r="W12" s="7"/>
      <c r="X12" s="3">
        <v>2459</v>
      </c>
    </row>
    <row r="13" spans="1:25" s="3" customFormat="1" ht="41.25" customHeight="1">
      <c r="A13" s="321" t="s">
        <v>154</v>
      </c>
      <c r="B13" s="322"/>
      <c r="C13" s="119">
        <f t="shared" si="1"/>
        <v>5</v>
      </c>
      <c r="D13" s="120">
        <v>5</v>
      </c>
      <c r="E13" s="121" t="s">
        <v>194</v>
      </c>
      <c r="F13" s="122">
        <v>25</v>
      </c>
      <c r="G13" s="123">
        <f t="shared" si="6"/>
        <v>605</v>
      </c>
      <c r="H13" s="120">
        <v>307</v>
      </c>
      <c r="I13" s="121">
        <v>298</v>
      </c>
      <c r="J13" s="124">
        <f t="shared" si="2"/>
        <v>41</v>
      </c>
      <c r="K13" s="120">
        <v>3</v>
      </c>
      <c r="L13" s="120">
        <v>38</v>
      </c>
      <c r="M13" s="120">
        <f t="shared" si="3"/>
        <v>13</v>
      </c>
      <c r="N13" s="120">
        <v>3</v>
      </c>
      <c r="O13" s="125">
        <v>10</v>
      </c>
      <c r="P13" s="123">
        <f t="shared" si="4"/>
        <v>3</v>
      </c>
      <c r="Q13" s="120" t="s">
        <v>194</v>
      </c>
      <c r="R13" s="121">
        <v>3</v>
      </c>
      <c r="S13" s="124">
        <f t="shared" si="5"/>
        <v>243</v>
      </c>
      <c r="T13" s="120">
        <v>124</v>
      </c>
      <c r="U13" s="120">
        <v>119</v>
      </c>
      <c r="V13" s="142">
        <f>(S13/X13)*100</f>
        <v>35.57833089311859</v>
      </c>
      <c r="W13" s="7"/>
      <c r="X13" s="3">
        <v>683</v>
      </c>
      <c r="Y13" s="10"/>
    </row>
    <row r="14" spans="1:25" s="3" customFormat="1" ht="41.25" customHeight="1">
      <c r="A14" s="321" t="s">
        <v>155</v>
      </c>
      <c r="B14" s="322"/>
      <c r="C14" s="119">
        <f t="shared" si="1"/>
        <v>2</v>
      </c>
      <c r="D14" s="120">
        <v>2</v>
      </c>
      <c r="E14" s="121" t="s">
        <v>194</v>
      </c>
      <c r="F14" s="122">
        <v>9</v>
      </c>
      <c r="G14" s="123">
        <f t="shared" si="6"/>
        <v>158</v>
      </c>
      <c r="H14" s="120">
        <v>87</v>
      </c>
      <c r="I14" s="121">
        <v>71</v>
      </c>
      <c r="J14" s="124">
        <f t="shared" si="2"/>
        <v>16</v>
      </c>
      <c r="K14" s="120" t="s">
        <v>194</v>
      </c>
      <c r="L14" s="120">
        <v>16</v>
      </c>
      <c r="M14" s="120" t="str">
        <f t="shared" si="3"/>
        <v>-</v>
      </c>
      <c r="N14" s="120" t="s">
        <v>194</v>
      </c>
      <c r="O14" s="125" t="s">
        <v>194</v>
      </c>
      <c r="P14" s="123" t="str">
        <f t="shared" si="4"/>
        <v>-</v>
      </c>
      <c r="Q14" s="120" t="s">
        <v>194</v>
      </c>
      <c r="R14" s="121" t="s">
        <v>194</v>
      </c>
      <c r="S14" s="124">
        <f t="shared" si="5"/>
        <v>49</v>
      </c>
      <c r="T14" s="120">
        <v>25</v>
      </c>
      <c r="U14" s="120">
        <v>24</v>
      </c>
      <c r="V14" s="142">
        <f>(S14/X14)*100</f>
        <v>17.073170731707318</v>
      </c>
      <c r="W14" s="7"/>
      <c r="X14" s="3">
        <v>287</v>
      </c>
      <c r="Y14" s="10"/>
    </row>
    <row r="15" spans="1:25" s="3" customFormat="1" ht="41.25" customHeight="1">
      <c r="A15" s="321" t="s">
        <v>156</v>
      </c>
      <c r="B15" s="322"/>
      <c r="C15" s="119">
        <f>IF(SUM(D15:E15)=0,"-",SUM(D15:E15))</f>
        <v>8</v>
      </c>
      <c r="D15" s="120">
        <v>8</v>
      </c>
      <c r="E15" s="121" t="s">
        <v>194</v>
      </c>
      <c r="F15" s="122">
        <v>17</v>
      </c>
      <c r="G15" s="124">
        <f t="shared" si="6"/>
        <v>117</v>
      </c>
      <c r="H15" s="120">
        <v>51</v>
      </c>
      <c r="I15" s="125">
        <v>66</v>
      </c>
      <c r="J15" s="124">
        <f>IF(SUM(K15:L15)=0,"-",SUM(K15:L15))</f>
        <v>24</v>
      </c>
      <c r="K15" s="120">
        <v>3</v>
      </c>
      <c r="L15" s="120">
        <v>21</v>
      </c>
      <c r="M15" s="120">
        <f>IF(SUM(N15:O15)=0,"-",SUM(N15:O15))</f>
        <v>8</v>
      </c>
      <c r="N15" s="120">
        <v>6</v>
      </c>
      <c r="O15" s="125">
        <v>2</v>
      </c>
      <c r="P15" s="120">
        <f>IF(SUM(Q15:R15)=0,"-",SUM(Q15:R15))</f>
        <v>2</v>
      </c>
      <c r="Q15" s="120" t="s">
        <v>194</v>
      </c>
      <c r="R15" s="125">
        <v>2</v>
      </c>
      <c r="S15" s="124">
        <f>IF(SUM(T15:U15)=0,"-",SUM(T15:U15))</f>
        <v>38</v>
      </c>
      <c r="T15" s="120">
        <v>17</v>
      </c>
      <c r="U15" s="120">
        <v>21</v>
      </c>
      <c r="V15" s="181">
        <f>(S15/X15)*100</f>
        <v>12.794612794612794</v>
      </c>
      <c r="W15" s="7"/>
      <c r="X15" s="3">
        <v>297</v>
      </c>
      <c r="Y15" s="10"/>
    </row>
    <row r="16" spans="1:25" s="3" customFormat="1" ht="41.25" customHeight="1">
      <c r="A16" s="321" t="s">
        <v>157</v>
      </c>
      <c r="B16" s="322"/>
      <c r="C16" s="119">
        <f t="shared" si="1"/>
        <v>3</v>
      </c>
      <c r="D16" s="120">
        <v>3</v>
      </c>
      <c r="E16" s="121" t="s">
        <v>194</v>
      </c>
      <c r="F16" s="122">
        <v>6</v>
      </c>
      <c r="G16" s="123">
        <f t="shared" si="6"/>
        <v>78</v>
      </c>
      <c r="H16" s="120">
        <v>40</v>
      </c>
      <c r="I16" s="121">
        <v>38</v>
      </c>
      <c r="J16" s="124">
        <f t="shared" si="2"/>
        <v>6</v>
      </c>
      <c r="K16" s="120" t="s">
        <v>194</v>
      </c>
      <c r="L16" s="120">
        <v>6</v>
      </c>
      <c r="M16" s="120" t="str">
        <f t="shared" si="3"/>
        <v>-</v>
      </c>
      <c r="N16" s="120" t="s">
        <v>194</v>
      </c>
      <c r="O16" s="125" t="s">
        <v>194</v>
      </c>
      <c r="P16" s="123">
        <f t="shared" si="4"/>
        <v>2</v>
      </c>
      <c r="Q16" s="120" t="s">
        <v>194</v>
      </c>
      <c r="R16" s="121">
        <v>2</v>
      </c>
      <c r="S16" s="124">
        <f t="shared" si="5"/>
        <v>23</v>
      </c>
      <c r="T16" s="120">
        <v>11</v>
      </c>
      <c r="U16" s="120">
        <v>12</v>
      </c>
      <c r="V16" s="142">
        <f aca="true" t="shared" si="7" ref="V16:V21">(S16/X16)*100</f>
        <v>11.057692307692307</v>
      </c>
      <c r="W16" s="7"/>
      <c r="X16" s="3">
        <v>208</v>
      </c>
      <c r="Y16" s="10"/>
    </row>
    <row r="17" spans="1:25" s="3" customFormat="1" ht="41.25" customHeight="1">
      <c r="A17" s="321" t="s">
        <v>158</v>
      </c>
      <c r="B17" s="322"/>
      <c r="C17" s="119">
        <f t="shared" si="1"/>
        <v>7</v>
      </c>
      <c r="D17" s="120">
        <v>7</v>
      </c>
      <c r="E17" s="121" t="s">
        <v>194</v>
      </c>
      <c r="F17" s="122">
        <v>24</v>
      </c>
      <c r="G17" s="123">
        <f t="shared" si="6"/>
        <v>467</v>
      </c>
      <c r="H17" s="120">
        <v>223</v>
      </c>
      <c r="I17" s="121">
        <v>244</v>
      </c>
      <c r="J17" s="124">
        <f t="shared" si="2"/>
        <v>33</v>
      </c>
      <c r="K17" s="120">
        <v>3</v>
      </c>
      <c r="L17" s="120">
        <v>30</v>
      </c>
      <c r="M17" s="120">
        <f t="shared" si="3"/>
        <v>4</v>
      </c>
      <c r="N17" s="120">
        <v>1</v>
      </c>
      <c r="O17" s="125">
        <v>3</v>
      </c>
      <c r="P17" s="123">
        <f t="shared" si="4"/>
        <v>7</v>
      </c>
      <c r="Q17" s="120" t="s">
        <v>194</v>
      </c>
      <c r="R17" s="121">
        <v>7</v>
      </c>
      <c r="S17" s="124">
        <f t="shared" si="5"/>
        <v>166</v>
      </c>
      <c r="T17" s="120">
        <v>88</v>
      </c>
      <c r="U17" s="120">
        <v>78</v>
      </c>
      <c r="V17" s="142">
        <f t="shared" si="7"/>
        <v>22.162883845126835</v>
      </c>
      <c r="W17" s="7"/>
      <c r="X17" s="3">
        <v>749</v>
      </c>
      <c r="Y17" s="10"/>
    </row>
    <row r="18" spans="1:25" s="3" customFormat="1" ht="41.25" customHeight="1">
      <c r="A18" s="321" t="s">
        <v>8</v>
      </c>
      <c r="B18" s="322"/>
      <c r="C18" s="119">
        <f t="shared" si="1"/>
        <v>10</v>
      </c>
      <c r="D18" s="120">
        <v>10</v>
      </c>
      <c r="E18" s="121" t="s">
        <v>194</v>
      </c>
      <c r="F18" s="122">
        <v>11</v>
      </c>
      <c r="G18" s="124">
        <f t="shared" si="6"/>
        <v>190</v>
      </c>
      <c r="H18" s="120">
        <v>110</v>
      </c>
      <c r="I18" s="125">
        <v>80</v>
      </c>
      <c r="J18" s="124">
        <f t="shared" si="2"/>
        <v>22</v>
      </c>
      <c r="K18" s="120" t="s">
        <v>194</v>
      </c>
      <c r="L18" s="120">
        <v>22</v>
      </c>
      <c r="M18" s="120">
        <f t="shared" si="3"/>
        <v>10</v>
      </c>
      <c r="N18" s="120">
        <v>7</v>
      </c>
      <c r="O18" s="125">
        <v>3</v>
      </c>
      <c r="P18" s="123" t="str">
        <f t="shared" si="4"/>
        <v>-</v>
      </c>
      <c r="Q18" s="120" t="s">
        <v>194</v>
      </c>
      <c r="R18" s="121" t="s">
        <v>194</v>
      </c>
      <c r="S18" s="124">
        <f t="shared" si="5"/>
        <v>158</v>
      </c>
      <c r="T18" s="120">
        <v>72</v>
      </c>
      <c r="U18" s="120">
        <v>86</v>
      </c>
      <c r="V18" s="181">
        <f t="shared" si="7"/>
        <v>58.7360594795539</v>
      </c>
      <c r="W18" s="7"/>
      <c r="X18" s="3">
        <v>269</v>
      </c>
      <c r="Y18" s="10"/>
    </row>
    <row r="19" spans="1:25" s="3" customFormat="1" ht="41.25" customHeight="1">
      <c r="A19" s="321" t="s">
        <v>182</v>
      </c>
      <c r="B19" s="333"/>
      <c r="C19" s="119">
        <f>IF(SUM(D19:E19)=0,"-",SUM(D19:E19))</f>
        <v>20</v>
      </c>
      <c r="D19" s="120">
        <v>20</v>
      </c>
      <c r="E19" s="121" t="s">
        <v>194</v>
      </c>
      <c r="F19" s="122">
        <v>49</v>
      </c>
      <c r="G19" s="124">
        <f t="shared" si="6"/>
        <v>733</v>
      </c>
      <c r="H19" s="120">
        <v>361</v>
      </c>
      <c r="I19" s="125">
        <v>372</v>
      </c>
      <c r="J19" s="124">
        <f>IF(SUM(K19:L19)=0,"-",SUM(K19:L19))</f>
        <v>57</v>
      </c>
      <c r="K19" s="120">
        <v>2</v>
      </c>
      <c r="L19" s="120">
        <v>55</v>
      </c>
      <c r="M19" s="120">
        <f>IF(SUM(N19:O19)=0,"-",SUM(N19:O19))</f>
        <v>33</v>
      </c>
      <c r="N19" s="120">
        <v>12</v>
      </c>
      <c r="O19" s="125">
        <v>21</v>
      </c>
      <c r="P19" s="120">
        <f>IF(SUM(Q19:R19)=0,"-",SUM(Q19:R19))</f>
        <v>4</v>
      </c>
      <c r="Q19" s="120" t="s">
        <v>194</v>
      </c>
      <c r="R19" s="125">
        <v>4</v>
      </c>
      <c r="S19" s="124">
        <f>IF(SUM(T19:U19)=0,"-",SUM(T19:U19))</f>
        <v>317</v>
      </c>
      <c r="T19" s="120">
        <v>167</v>
      </c>
      <c r="U19" s="120">
        <v>150</v>
      </c>
      <c r="V19" s="181">
        <f t="shared" si="7"/>
        <v>37.828162291169456</v>
      </c>
      <c r="W19" s="7"/>
      <c r="X19" s="3">
        <v>838</v>
      </c>
      <c r="Y19" s="10"/>
    </row>
    <row r="20" spans="1:25" s="3" customFormat="1" ht="41.25" customHeight="1">
      <c r="A20" s="321" t="s">
        <v>184</v>
      </c>
      <c r="B20" s="333"/>
      <c r="C20" s="119">
        <f>IF(SUM(D20:E20)=0,"-",SUM(D20:E20))</f>
        <v>20</v>
      </c>
      <c r="D20" s="113">
        <v>20</v>
      </c>
      <c r="E20" s="114" t="s">
        <v>194</v>
      </c>
      <c r="F20" s="115">
        <v>42</v>
      </c>
      <c r="G20" s="117">
        <f t="shared" si="6"/>
        <v>709</v>
      </c>
      <c r="H20" s="113">
        <v>373</v>
      </c>
      <c r="I20" s="118">
        <v>336</v>
      </c>
      <c r="J20" s="117">
        <f>IF(SUM(K20:L20)=0,"-",SUM(K20:L20))</f>
        <v>55</v>
      </c>
      <c r="K20" s="113">
        <v>1</v>
      </c>
      <c r="L20" s="113">
        <v>54</v>
      </c>
      <c r="M20" s="113">
        <f>IF(SUM(N20:O20)=0,"-",SUM(N20:O20))</f>
        <v>26</v>
      </c>
      <c r="N20" s="113">
        <v>19</v>
      </c>
      <c r="O20" s="118">
        <v>7</v>
      </c>
      <c r="P20" s="117">
        <f>IF(SUM(Q20:R20)=0,"-",SUM(Q20:R20))</f>
        <v>4</v>
      </c>
      <c r="Q20" s="113" t="s">
        <v>194</v>
      </c>
      <c r="R20" s="118">
        <v>4</v>
      </c>
      <c r="S20" s="117">
        <f>IF(SUM(T20:U20)=0,"-",SUM(T20:U20))</f>
        <v>511</v>
      </c>
      <c r="T20" s="113">
        <v>265</v>
      </c>
      <c r="U20" s="113">
        <v>246</v>
      </c>
      <c r="V20" s="141">
        <f t="shared" si="7"/>
        <v>52.84384694932782</v>
      </c>
      <c r="W20" s="7"/>
      <c r="X20" s="3">
        <v>967</v>
      </c>
      <c r="Y20" s="10"/>
    </row>
    <row r="21" spans="1:25" s="3" customFormat="1" ht="41.25" customHeight="1">
      <c r="A21" s="321" t="s">
        <v>183</v>
      </c>
      <c r="B21" s="333"/>
      <c r="C21" s="119">
        <f>IF(SUM(D21:E21)=0,"-",SUM(D21:E21))</f>
        <v>3</v>
      </c>
      <c r="D21" s="120">
        <v>3</v>
      </c>
      <c r="E21" s="121" t="s">
        <v>194</v>
      </c>
      <c r="F21" s="122">
        <v>6</v>
      </c>
      <c r="G21" s="124">
        <f t="shared" si="6"/>
        <v>74</v>
      </c>
      <c r="H21" s="120">
        <v>38</v>
      </c>
      <c r="I21" s="125">
        <v>36</v>
      </c>
      <c r="J21" s="124">
        <f>IF(SUM(K21:L21)=0,"-",SUM(K21:L21))</f>
        <v>9</v>
      </c>
      <c r="K21" s="120">
        <v>1</v>
      </c>
      <c r="L21" s="120">
        <v>8</v>
      </c>
      <c r="M21" s="120" t="str">
        <f>IF(SUM(N21:O21)=0,"-",SUM(N21:O21))</f>
        <v>-</v>
      </c>
      <c r="N21" s="120" t="s">
        <v>194</v>
      </c>
      <c r="O21" s="125" t="s">
        <v>194</v>
      </c>
      <c r="P21" s="123">
        <f>IF(SUM(Q21:R21)=0,"-",SUM(Q21:R21))</f>
        <v>3</v>
      </c>
      <c r="Q21" s="120" t="s">
        <v>194</v>
      </c>
      <c r="R21" s="125">
        <v>3</v>
      </c>
      <c r="S21" s="124">
        <f>IF(SUM(T21:U21)=0,"-",SUM(T21:U21))</f>
        <v>30</v>
      </c>
      <c r="T21" s="120">
        <v>14</v>
      </c>
      <c r="U21" s="120">
        <v>16</v>
      </c>
      <c r="V21" s="181">
        <f t="shared" si="7"/>
        <v>14.705882352941178</v>
      </c>
      <c r="W21" s="7"/>
      <c r="X21" s="3">
        <v>204</v>
      </c>
      <c r="Y21" s="10"/>
    </row>
    <row r="22" spans="1:25" s="3" customFormat="1" ht="41.25" customHeight="1">
      <c r="A22" s="321" t="s">
        <v>116</v>
      </c>
      <c r="B22" s="322"/>
      <c r="C22" s="119">
        <f t="shared" si="1"/>
        <v>1</v>
      </c>
      <c r="D22" s="120">
        <v>1</v>
      </c>
      <c r="E22" s="121" t="s">
        <v>194</v>
      </c>
      <c r="F22" s="122">
        <v>2</v>
      </c>
      <c r="G22" s="123">
        <f t="shared" si="6"/>
        <v>19</v>
      </c>
      <c r="H22" s="120">
        <v>6</v>
      </c>
      <c r="I22" s="121">
        <v>13</v>
      </c>
      <c r="J22" s="124">
        <f t="shared" si="2"/>
        <v>2</v>
      </c>
      <c r="K22" s="120" t="s">
        <v>194</v>
      </c>
      <c r="L22" s="120">
        <v>2</v>
      </c>
      <c r="M22" s="120">
        <f t="shared" si="3"/>
        <v>2</v>
      </c>
      <c r="N22" s="120">
        <v>1</v>
      </c>
      <c r="O22" s="125">
        <v>1</v>
      </c>
      <c r="P22" s="123" t="str">
        <f t="shared" si="4"/>
        <v>-</v>
      </c>
      <c r="Q22" s="120" t="s">
        <v>194</v>
      </c>
      <c r="R22" s="121" t="s">
        <v>194</v>
      </c>
      <c r="S22" s="124">
        <f t="shared" si="5"/>
        <v>23</v>
      </c>
      <c r="T22" s="120">
        <v>8</v>
      </c>
      <c r="U22" s="120">
        <v>15</v>
      </c>
      <c r="V22" s="142">
        <v>100</v>
      </c>
      <c r="W22" s="7"/>
      <c r="X22" s="3">
        <v>23</v>
      </c>
      <c r="Y22" s="10"/>
    </row>
    <row r="23" spans="1:25" s="3" customFormat="1" ht="41.25" customHeight="1">
      <c r="A23" s="321" t="s">
        <v>117</v>
      </c>
      <c r="B23" s="322"/>
      <c r="C23" s="119">
        <f>IF(SUM(D23:E23)=0,"-",SUM(D23:E23))</f>
        <v>2</v>
      </c>
      <c r="D23" s="120">
        <v>2</v>
      </c>
      <c r="E23" s="121" t="s">
        <v>194</v>
      </c>
      <c r="F23" s="122">
        <v>3</v>
      </c>
      <c r="G23" s="124">
        <f t="shared" si="6"/>
        <v>50</v>
      </c>
      <c r="H23" s="120">
        <v>24</v>
      </c>
      <c r="I23" s="125">
        <v>26</v>
      </c>
      <c r="J23" s="124">
        <f>IF(SUM(K23:L23)=0,"-",SUM(K23:L23))</f>
        <v>3</v>
      </c>
      <c r="K23" s="120" t="s">
        <v>194</v>
      </c>
      <c r="L23" s="120">
        <v>3</v>
      </c>
      <c r="M23" s="120">
        <f>IF(SUM(N23:O23)=0,"-",SUM(N23:O23))</f>
        <v>4</v>
      </c>
      <c r="N23" s="120">
        <v>3</v>
      </c>
      <c r="O23" s="125">
        <v>1</v>
      </c>
      <c r="P23" s="123">
        <f>IF(SUM(Q23:R23)=0,"-",SUM(Q23:R23))</f>
        <v>1</v>
      </c>
      <c r="Q23" s="120" t="s">
        <v>194</v>
      </c>
      <c r="R23" s="125">
        <v>1</v>
      </c>
      <c r="S23" s="124">
        <f>IF(SUM(T23:U23)=0,"-",SUM(T23:U23))</f>
        <v>43</v>
      </c>
      <c r="T23" s="120">
        <v>22</v>
      </c>
      <c r="U23" s="120">
        <v>21</v>
      </c>
      <c r="V23" s="181">
        <f>(S23/X23)*100</f>
        <v>37.06896551724138</v>
      </c>
      <c r="W23" s="7"/>
      <c r="X23" s="3">
        <v>116</v>
      </c>
      <c r="Y23" s="10"/>
    </row>
    <row r="24" spans="1:25" s="3" customFormat="1" ht="41.25" customHeight="1">
      <c r="A24" s="321" t="s">
        <v>118</v>
      </c>
      <c r="B24" s="322"/>
      <c r="C24" s="119" t="str">
        <f t="shared" si="1"/>
        <v>-</v>
      </c>
      <c r="D24" s="120" t="s">
        <v>194</v>
      </c>
      <c r="E24" s="121" t="s">
        <v>194</v>
      </c>
      <c r="F24" s="122" t="s">
        <v>194</v>
      </c>
      <c r="G24" s="123" t="str">
        <f t="shared" si="6"/>
        <v>-</v>
      </c>
      <c r="H24" s="120" t="s">
        <v>194</v>
      </c>
      <c r="I24" s="121" t="s">
        <v>194</v>
      </c>
      <c r="J24" s="124" t="str">
        <f>IF(SUM(K24:L24)=0,"-",SUM(K24:L24))</f>
        <v>-</v>
      </c>
      <c r="K24" s="120" t="s">
        <v>194</v>
      </c>
      <c r="L24" s="120" t="s">
        <v>194</v>
      </c>
      <c r="M24" s="120" t="str">
        <f>IF(SUM(N24:O24)=0,"-",SUM(N24:O24))</f>
        <v>-</v>
      </c>
      <c r="N24" s="120" t="s">
        <v>194</v>
      </c>
      <c r="O24" s="125" t="s">
        <v>194</v>
      </c>
      <c r="P24" s="123" t="str">
        <f>IF(SUM(Q24:R24)=0,"-",SUM(Q24:R24))</f>
        <v>-</v>
      </c>
      <c r="Q24" s="120" t="s">
        <v>194</v>
      </c>
      <c r="R24" s="121" t="s">
        <v>194</v>
      </c>
      <c r="S24" s="124" t="str">
        <f>IF(SUM(T24:U24)=0,"-",SUM(T24:U24))</f>
        <v>-</v>
      </c>
      <c r="T24" s="120" t="s">
        <v>194</v>
      </c>
      <c r="U24" s="120" t="s">
        <v>194</v>
      </c>
      <c r="V24" s="142" t="s">
        <v>6</v>
      </c>
      <c r="W24" s="7"/>
      <c r="X24" s="185">
        <v>200</v>
      </c>
      <c r="Y24" s="10"/>
    </row>
    <row r="25" spans="1:25" s="3" customFormat="1" ht="41.25" customHeight="1">
      <c r="A25" s="321" t="s">
        <v>119</v>
      </c>
      <c r="B25" s="322"/>
      <c r="C25" s="119" t="str">
        <f t="shared" si="1"/>
        <v>-</v>
      </c>
      <c r="D25" s="120" t="s">
        <v>194</v>
      </c>
      <c r="E25" s="121" t="s">
        <v>194</v>
      </c>
      <c r="F25" s="122" t="s">
        <v>194</v>
      </c>
      <c r="G25" s="123" t="str">
        <f t="shared" si="6"/>
        <v>-</v>
      </c>
      <c r="H25" s="120" t="s">
        <v>194</v>
      </c>
      <c r="I25" s="121" t="s">
        <v>194</v>
      </c>
      <c r="J25" s="124" t="str">
        <f t="shared" si="2"/>
        <v>-</v>
      </c>
      <c r="K25" s="120" t="s">
        <v>194</v>
      </c>
      <c r="L25" s="120" t="s">
        <v>194</v>
      </c>
      <c r="M25" s="120" t="str">
        <f t="shared" si="3"/>
        <v>-</v>
      </c>
      <c r="N25" s="120" t="s">
        <v>194</v>
      </c>
      <c r="O25" s="125" t="s">
        <v>194</v>
      </c>
      <c r="P25" s="123" t="str">
        <f t="shared" si="4"/>
        <v>-</v>
      </c>
      <c r="Q25" s="120" t="s">
        <v>194</v>
      </c>
      <c r="R25" s="121" t="s">
        <v>194</v>
      </c>
      <c r="S25" s="124" t="str">
        <f t="shared" si="5"/>
        <v>-</v>
      </c>
      <c r="T25" s="120" t="s">
        <v>194</v>
      </c>
      <c r="U25" s="120" t="s">
        <v>194</v>
      </c>
      <c r="V25" s="142" t="s">
        <v>7</v>
      </c>
      <c r="W25" s="7"/>
      <c r="X25" s="3">
        <v>85</v>
      </c>
      <c r="Y25" s="10"/>
    </row>
    <row r="26" spans="1:25" s="3" customFormat="1" ht="41.25" customHeight="1">
      <c r="A26" s="321" t="s">
        <v>120</v>
      </c>
      <c r="B26" s="322"/>
      <c r="C26" s="119" t="str">
        <f t="shared" si="1"/>
        <v>-</v>
      </c>
      <c r="D26" s="120" t="s">
        <v>194</v>
      </c>
      <c r="E26" s="121" t="s">
        <v>194</v>
      </c>
      <c r="F26" s="122" t="s">
        <v>194</v>
      </c>
      <c r="G26" s="123" t="str">
        <f t="shared" si="6"/>
        <v>-</v>
      </c>
      <c r="H26" s="120" t="s">
        <v>194</v>
      </c>
      <c r="I26" s="121" t="s">
        <v>194</v>
      </c>
      <c r="J26" s="124" t="str">
        <f t="shared" si="2"/>
        <v>-</v>
      </c>
      <c r="K26" s="120" t="s">
        <v>194</v>
      </c>
      <c r="L26" s="120" t="s">
        <v>194</v>
      </c>
      <c r="M26" s="120" t="str">
        <f t="shared" si="3"/>
        <v>-</v>
      </c>
      <c r="N26" s="120" t="s">
        <v>194</v>
      </c>
      <c r="O26" s="125" t="s">
        <v>194</v>
      </c>
      <c r="P26" s="123" t="str">
        <f t="shared" si="4"/>
        <v>-</v>
      </c>
      <c r="Q26" s="120" t="s">
        <v>194</v>
      </c>
      <c r="R26" s="121" t="s">
        <v>194</v>
      </c>
      <c r="S26" s="124" t="str">
        <f t="shared" si="5"/>
        <v>-</v>
      </c>
      <c r="T26" s="120" t="s">
        <v>194</v>
      </c>
      <c r="U26" s="120" t="s">
        <v>194</v>
      </c>
      <c r="V26" s="142" t="s">
        <v>6</v>
      </c>
      <c r="W26" s="7"/>
      <c r="X26" s="3">
        <v>109</v>
      </c>
      <c r="Y26" s="10"/>
    </row>
    <row r="27" spans="1:25" s="3" customFormat="1" ht="41.25" customHeight="1">
      <c r="A27" s="321" t="s">
        <v>185</v>
      </c>
      <c r="B27" s="333"/>
      <c r="C27" s="119">
        <f t="shared" si="1"/>
        <v>1</v>
      </c>
      <c r="D27" s="120">
        <v>1</v>
      </c>
      <c r="E27" s="121" t="s">
        <v>194</v>
      </c>
      <c r="F27" s="122">
        <v>1</v>
      </c>
      <c r="G27" s="124">
        <f t="shared" si="6"/>
        <v>8</v>
      </c>
      <c r="H27" s="120">
        <v>5</v>
      </c>
      <c r="I27" s="125">
        <v>3</v>
      </c>
      <c r="J27" s="124">
        <f t="shared" si="2"/>
        <v>3</v>
      </c>
      <c r="K27" s="120" t="s">
        <v>194</v>
      </c>
      <c r="L27" s="120">
        <v>3</v>
      </c>
      <c r="M27" s="120">
        <f t="shared" si="3"/>
        <v>2</v>
      </c>
      <c r="N27" s="120" t="s">
        <v>194</v>
      </c>
      <c r="O27" s="125">
        <v>2</v>
      </c>
      <c r="P27" s="123" t="str">
        <f t="shared" si="4"/>
        <v>-</v>
      </c>
      <c r="Q27" s="120" t="s">
        <v>194</v>
      </c>
      <c r="R27" s="121" t="s">
        <v>194</v>
      </c>
      <c r="S27" s="124">
        <f t="shared" si="5"/>
        <v>15</v>
      </c>
      <c r="T27" s="120">
        <v>8</v>
      </c>
      <c r="U27" s="120">
        <v>7</v>
      </c>
      <c r="V27" s="181">
        <f>(S27/X27)*100</f>
        <v>15</v>
      </c>
      <c r="W27" s="7"/>
      <c r="X27" s="3">
        <v>100</v>
      </c>
      <c r="Y27" s="10"/>
    </row>
    <row r="28" spans="1:25" s="3" customFormat="1" ht="41.25" customHeight="1" thickBot="1">
      <c r="A28" s="323" t="s">
        <v>121</v>
      </c>
      <c r="B28" s="324"/>
      <c r="C28" s="130" t="str">
        <f t="shared" si="1"/>
        <v>-</v>
      </c>
      <c r="D28" s="131" t="s">
        <v>194</v>
      </c>
      <c r="E28" s="132" t="s">
        <v>194</v>
      </c>
      <c r="F28" s="133" t="s">
        <v>194</v>
      </c>
      <c r="G28" s="134" t="str">
        <f t="shared" si="6"/>
        <v>-</v>
      </c>
      <c r="H28" s="131" t="s">
        <v>194</v>
      </c>
      <c r="I28" s="132" t="s">
        <v>194</v>
      </c>
      <c r="J28" s="135" t="str">
        <f t="shared" si="2"/>
        <v>-</v>
      </c>
      <c r="K28" s="131" t="s">
        <v>194</v>
      </c>
      <c r="L28" s="131" t="s">
        <v>194</v>
      </c>
      <c r="M28" s="131" t="str">
        <f t="shared" si="3"/>
        <v>-</v>
      </c>
      <c r="N28" s="131" t="s">
        <v>194</v>
      </c>
      <c r="O28" s="136" t="s">
        <v>194</v>
      </c>
      <c r="P28" s="134" t="str">
        <f t="shared" si="4"/>
        <v>-</v>
      </c>
      <c r="Q28" s="131" t="s">
        <v>194</v>
      </c>
      <c r="R28" s="132" t="s">
        <v>7</v>
      </c>
      <c r="S28" s="135" t="str">
        <f t="shared" si="5"/>
        <v>-</v>
      </c>
      <c r="T28" s="131" t="s">
        <v>194</v>
      </c>
      <c r="U28" s="131" t="s">
        <v>194</v>
      </c>
      <c r="V28" s="186" t="s">
        <v>6</v>
      </c>
      <c r="W28" s="7"/>
      <c r="X28" s="3">
        <v>170</v>
      </c>
      <c r="Y28" s="10"/>
    </row>
  </sheetData>
  <mergeCells count="39">
    <mergeCell ref="A21:B21"/>
    <mergeCell ref="A18:B18"/>
    <mergeCell ref="A13:B13"/>
    <mergeCell ref="A27:B27"/>
    <mergeCell ref="A16:B16"/>
    <mergeCell ref="A17:B17"/>
    <mergeCell ref="A20:B20"/>
    <mergeCell ref="A19:B19"/>
    <mergeCell ref="A26:B26"/>
    <mergeCell ref="A22:B22"/>
    <mergeCell ref="A23:B23"/>
    <mergeCell ref="A24:B24"/>
    <mergeCell ref="A28:B28"/>
    <mergeCell ref="C3:E3"/>
    <mergeCell ref="D4:D5"/>
    <mergeCell ref="E4:E5"/>
    <mergeCell ref="A25:B25"/>
    <mergeCell ref="A11:B11"/>
    <mergeCell ref="A10:B10"/>
    <mergeCell ref="A14:B14"/>
    <mergeCell ref="A12:B12"/>
    <mergeCell ref="A15:B15"/>
    <mergeCell ref="A9:B9"/>
    <mergeCell ref="A8:B8"/>
    <mergeCell ref="A4:B4"/>
    <mergeCell ref="A6:B6"/>
    <mergeCell ref="A7:B7"/>
    <mergeCell ref="A1:V1"/>
    <mergeCell ref="J3:O3"/>
    <mergeCell ref="G3:I3"/>
    <mergeCell ref="F3:F5"/>
    <mergeCell ref="C4:C5"/>
    <mergeCell ref="S3:U3"/>
    <mergeCell ref="T4:T5"/>
    <mergeCell ref="U4:U5"/>
    <mergeCell ref="H4:H5"/>
    <mergeCell ref="I4:I5"/>
    <mergeCell ref="G4:G5"/>
    <mergeCell ref="S4:S5"/>
  </mergeCells>
  <printOptions/>
  <pageMargins left="0.67" right="0.31496062992125984" top="0.8661417322834646" bottom="0.35433070866141736" header="0.5118110236220472" footer="0.35433070866141736"/>
  <pageSetup horizontalDpi="600" verticalDpi="600" orientation="portrait" paperSize="9" scale="75" r:id="rId1"/>
  <headerFooter alignWithMargins="0">
    <oddHeader>&amp;R&amp;11幼稚園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R31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2.75390625" style="1" customWidth="1"/>
    <col min="2" max="4" width="5.375" style="1" customWidth="1"/>
    <col min="5" max="5" width="5.625" style="1" customWidth="1"/>
    <col min="6" max="9" width="7.75390625" style="1" customWidth="1"/>
    <col min="10" max="11" width="6.875" style="1" customWidth="1"/>
    <col min="12" max="14" width="5.375" style="1" customWidth="1"/>
    <col min="15" max="17" width="4.75390625" style="1" customWidth="1"/>
    <col min="18" max="18" width="1.00390625" style="1" customWidth="1"/>
    <col min="19" max="16384" width="8.625" style="1" customWidth="1"/>
  </cols>
  <sheetData>
    <row r="1" ht="15" customHeight="1"/>
    <row r="2" ht="15" customHeight="1"/>
    <row r="3" spans="1:17" s="3" customFormat="1" ht="20.25" customHeight="1">
      <c r="A3" s="10" t="s">
        <v>206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3" customFormat="1" ht="20.25" customHeight="1" thickBot="1">
      <c r="A4" s="15" t="s">
        <v>128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s="3" customFormat="1" ht="7.5" customHeight="1">
      <c r="A5" s="306" t="s">
        <v>161</v>
      </c>
      <c r="B5" s="8"/>
      <c r="E5" s="339" t="s">
        <v>19</v>
      </c>
      <c r="F5" s="7"/>
      <c r="I5" s="37"/>
      <c r="J5" s="6"/>
      <c r="K5" s="38"/>
      <c r="L5" s="338" t="s">
        <v>162</v>
      </c>
      <c r="M5" s="301"/>
      <c r="N5" s="301"/>
      <c r="O5" s="334" t="s">
        <v>163</v>
      </c>
      <c r="P5" s="301"/>
      <c r="Q5" s="301"/>
      <c r="R5" s="7"/>
    </row>
    <row r="6" spans="1:18" s="3" customFormat="1" ht="20.25" customHeight="1">
      <c r="A6" s="304"/>
      <c r="B6" s="8" t="s">
        <v>20</v>
      </c>
      <c r="E6" s="340"/>
      <c r="F6" s="7" t="s">
        <v>25</v>
      </c>
      <c r="I6" s="30" t="s">
        <v>26</v>
      </c>
      <c r="J6" s="7"/>
      <c r="K6" s="39"/>
      <c r="L6" s="336"/>
      <c r="M6" s="336"/>
      <c r="N6" s="336"/>
      <c r="O6" s="335"/>
      <c r="P6" s="336"/>
      <c r="Q6" s="336"/>
      <c r="R6" s="7"/>
    </row>
    <row r="7" spans="1:18" s="3" customFormat="1" ht="7.5" customHeight="1">
      <c r="A7" s="304"/>
      <c r="B7" s="8"/>
      <c r="C7" s="9"/>
      <c r="D7" s="9"/>
      <c r="E7" s="340"/>
      <c r="F7" s="7"/>
      <c r="G7" s="9"/>
      <c r="H7" s="9"/>
      <c r="I7" s="30"/>
      <c r="J7" s="9"/>
      <c r="K7" s="31"/>
      <c r="L7" s="336"/>
      <c r="M7" s="337"/>
      <c r="N7" s="337"/>
      <c r="O7" s="335"/>
      <c r="P7" s="337"/>
      <c r="Q7" s="337"/>
      <c r="R7" s="7"/>
    </row>
    <row r="8" spans="1:18" s="3" customFormat="1" ht="20.25" customHeight="1" thickBot="1">
      <c r="A8" s="332"/>
      <c r="B8" s="25" t="s">
        <v>4</v>
      </c>
      <c r="C8" s="27" t="s">
        <v>174</v>
      </c>
      <c r="D8" s="27" t="s">
        <v>175</v>
      </c>
      <c r="E8" s="341"/>
      <c r="F8" s="29" t="s">
        <v>27</v>
      </c>
      <c r="G8" s="27" t="s">
        <v>28</v>
      </c>
      <c r="H8" s="27" t="s">
        <v>29</v>
      </c>
      <c r="I8" s="32" t="s">
        <v>27</v>
      </c>
      <c r="J8" s="27" t="s">
        <v>28</v>
      </c>
      <c r="K8" s="33" t="s">
        <v>29</v>
      </c>
      <c r="L8" s="29" t="s">
        <v>27</v>
      </c>
      <c r="M8" s="27" t="s">
        <v>28</v>
      </c>
      <c r="N8" s="27" t="s">
        <v>29</v>
      </c>
      <c r="O8" s="32" t="s">
        <v>27</v>
      </c>
      <c r="P8" s="27" t="s">
        <v>28</v>
      </c>
      <c r="Q8" s="27" t="s">
        <v>29</v>
      </c>
      <c r="R8" s="7"/>
    </row>
    <row r="9" spans="1:18" s="3" customFormat="1" ht="35.25" customHeight="1">
      <c r="A9" s="21" t="s">
        <v>181</v>
      </c>
      <c r="B9" s="143">
        <v>96</v>
      </c>
      <c r="C9" s="144">
        <v>95</v>
      </c>
      <c r="D9" s="100">
        <v>1</v>
      </c>
      <c r="E9" s="145">
        <v>177</v>
      </c>
      <c r="F9" s="146">
        <v>2742</v>
      </c>
      <c r="G9" s="144">
        <v>1351</v>
      </c>
      <c r="H9" s="144">
        <v>1391</v>
      </c>
      <c r="I9" s="147">
        <v>1693</v>
      </c>
      <c r="J9" s="144">
        <v>843</v>
      </c>
      <c r="K9" s="148">
        <v>850</v>
      </c>
      <c r="L9" s="146">
        <v>226</v>
      </c>
      <c r="M9" s="144">
        <v>4</v>
      </c>
      <c r="N9" s="144">
        <v>222</v>
      </c>
      <c r="O9" s="147">
        <v>26</v>
      </c>
      <c r="P9" s="100" t="s">
        <v>6</v>
      </c>
      <c r="Q9" s="144">
        <v>26</v>
      </c>
      <c r="R9" s="7"/>
    </row>
    <row r="10" spans="1:18" s="3" customFormat="1" ht="35.25" customHeight="1">
      <c r="A10" s="85" t="s">
        <v>193</v>
      </c>
      <c r="B10" s="161">
        <f>IF(SUM(C10:D10)=0,"-",SUM(C10:D10))</f>
        <v>96</v>
      </c>
      <c r="C10" s="93">
        <f>IF(SUM(C13:C28)=0,"-",SUM(C13:C28))+C11</f>
        <v>95</v>
      </c>
      <c r="D10" s="93">
        <f>IF(SUM(D13:D28)=0,"-",SUM(D13:D28))</f>
        <v>1</v>
      </c>
      <c r="E10" s="94">
        <f>IF(SUM(E11:E28)=0,"-",SUM(E11:E28))</f>
        <v>178</v>
      </c>
      <c r="F10" s="162">
        <f aca="true" t="shared" si="0" ref="F10:L10">IF(SUM(F13:F28)=0,"-",SUM(F13:F28))+F11</f>
        <v>2736</v>
      </c>
      <c r="G10" s="93">
        <f t="shared" si="0"/>
        <v>1394</v>
      </c>
      <c r="H10" s="93">
        <f t="shared" si="0"/>
        <v>1342</v>
      </c>
      <c r="I10" s="163">
        <f t="shared" si="0"/>
        <v>1607</v>
      </c>
      <c r="J10" s="93">
        <f t="shared" si="0"/>
        <v>816</v>
      </c>
      <c r="K10" s="97">
        <f t="shared" si="0"/>
        <v>791</v>
      </c>
      <c r="L10" s="162">
        <f t="shared" si="0"/>
        <v>223</v>
      </c>
      <c r="M10" s="93">
        <f>IF(SUM(M13:M28)=0,"-",SUM(M13:M28))</f>
        <v>5</v>
      </c>
      <c r="N10" s="93">
        <f>IF(SUM(N13:N28)=0,"-",SUM(N13:N28))+N11</f>
        <v>218</v>
      </c>
      <c r="O10" s="163">
        <f>IF(SUM(P10:Q10)=0,"-",SUM(P10:Q10))</f>
        <v>20</v>
      </c>
      <c r="P10" s="93" t="str">
        <f>IF(SUM(P13:P28)=0,"-",SUM(P13:P28))</f>
        <v>-</v>
      </c>
      <c r="Q10" s="93">
        <f>IF(SUM(Q13:Q28)=0,"-",SUM(Q13:Q28))</f>
        <v>20</v>
      </c>
      <c r="R10" s="7"/>
    </row>
    <row r="11" spans="1:18" s="3" customFormat="1" ht="35.25" customHeight="1">
      <c r="A11" s="40" t="s">
        <v>176</v>
      </c>
      <c r="B11" s="149">
        <f>IF(SUM(C11:D11)=0,"-",SUM(C11:D11))</f>
        <v>1</v>
      </c>
      <c r="C11" s="150">
        <v>1</v>
      </c>
      <c r="D11" s="150" t="s">
        <v>12</v>
      </c>
      <c r="E11" s="151">
        <v>5</v>
      </c>
      <c r="F11" s="152">
        <f>IF(SUM(G11:H11)=0,"-",SUM(G11:H11))</f>
        <v>119</v>
      </c>
      <c r="G11" s="150">
        <v>56</v>
      </c>
      <c r="H11" s="150">
        <v>63</v>
      </c>
      <c r="I11" s="153">
        <f aca="true" t="shared" si="1" ref="I11:I28">IF(SUM(J11:K11)=0,"-",SUM(J11:K11))</f>
        <v>58</v>
      </c>
      <c r="J11" s="150">
        <v>29</v>
      </c>
      <c r="K11" s="154">
        <v>29</v>
      </c>
      <c r="L11" s="152">
        <f>IF(SUM(M11:N11)=0,"-",SUM(M11:N11))</f>
        <v>7</v>
      </c>
      <c r="M11" s="150" t="s">
        <v>12</v>
      </c>
      <c r="N11" s="150">
        <v>7</v>
      </c>
      <c r="O11" s="153" t="str">
        <f aca="true" t="shared" si="2" ref="O11:O28">IF(SUM(P11:Q11)=0,"-",SUM(P11:Q11))</f>
        <v>-</v>
      </c>
      <c r="P11" s="150" t="s">
        <v>12</v>
      </c>
      <c r="Q11" s="150" t="s">
        <v>12</v>
      </c>
      <c r="R11" s="7"/>
    </row>
    <row r="12" spans="1:18" s="3" customFormat="1" ht="15" customHeight="1">
      <c r="A12" s="41" t="s">
        <v>160</v>
      </c>
      <c r="B12" s="155"/>
      <c r="C12" s="100"/>
      <c r="D12" s="100"/>
      <c r="E12" s="101"/>
      <c r="F12" s="156"/>
      <c r="G12" s="100"/>
      <c r="H12" s="100"/>
      <c r="I12" s="157"/>
      <c r="J12" s="100"/>
      <c r="K12" s="104"/>
      <c r="L12" s="156"/>
      <c r="M12" s="100"/>
      <c r="N12" s="100"/>
      <c r="O12" s="157"/>
      <c r="P12" s="100"/>
      <c r="Q12" s="100"/>
      <c r="R12" s="7"/>
    </row>
    <row r="13" spans="1:18" s="3" customFormat="1" ht="35.25" customHeight="1">
      <c r="A13" s="22" t="s">
        <v>30</v>
      </c>
      <c r="B13" s="112">
        <f aca="true" t="shared" si="3" ref="B13:B28">IF(SUM(C13:D13)=0,"-",SUM(C13:D13))</f>
        <v>25</v>
      </c>
      <c r="C13" s="113">
        <v>24</v>
      </c>
      <c r="D13" s="114">
        <v>1</v>
      </c>
      <c r="E13" s="115">
        <v>30</v>
      </c>
      <c r="F13" s="116">
        <f aca="true" t="shared" si="4" ref="F13:F28">IF(SUM(G13:H13)=0,"-",SUM(G13:H13))</f>
        <v>307</v>
      </c>
      <c r="G13" s="113">
        <v>162</v>
      </c>
      <c r="H13" s="114">
        <v>145</v>
      </c>
      <c r="I13" s="117">
        <f t="shared" si="1"/>
        <v>261</v>
      </c>
      <c r="J13" s="113">
        <v>137</v>
      </c>
      <c r="K13" s="118">
        <v>124</v>
      </c>
      <c r="L13" s="116">
        <f aca="true" t="shared" si="5" ref="L13:L28">IF(SUM(M13:N13)=0,"-",SUM(M13:N13))</f>
        <v>32</v>
      </c>
      <c r="M13" s="113">
        <v>1</v>
      </c>
      <c r="N13" s="114">
        <v>31</v>
      </c>
      <c r="O13" s="117" t="str">
        <f t="shared" si="2"/>
        <v>-</v>
      </c>
      <c r="P13" s="113" t="s">
        <v>12</v>
      </c>
      <c r="Q13" s="114" t="s">
        <v>12</v>
      </c>
      <c r="R13" s="7"/>
    </row>
    <row r="14" spans="1:18" s="3" customFormat="1" ht="35.25" customHeight="1">
      <c r="A14" s="23" t="s">
        <v>31</v>
      </c>
      <c r="B14" s="119">
        <f t="shared" si="3"/>
        <v>2</v>
      </c>
      <c r="C14" s="120">
        <v>2</v>
      </c>
      <c r="D14" s="121" t="s">
        <v>6</v>
      </c>
      <c r="E14" s="122">
        <v>6</v>
      </c>
      <c r="F14" s="123">
        <f t="shared" si="4"/>
        <v>121</v>
      </c>
      <c r="G14" s="120">
        <v>63</v>
      </c>
      <c r="H14" s="121">
        <v>58</v>
      </c>
      <c r="I14" s="124">
        <f t="shared" si="1"/>
        <v>72</v>
      </c>
      <c r="J14" s="120">
        <v>36</v>
      </c>
      <c r="K14" s="125">
        <v>36</v>
      </c>
      <c r="L14" s="123">
        <f t="shared" si="5"/>
        <v>8</v>
      </c>
      <c r="M14" s="120" t="s">
        <v>12</v>
      </c>
      <c r="N14" s="121">
        <v>8</v>
      </c>
      <c r="O14" s="124">
        <f t="shared" si="2"/>
        <v>3</v>
      </c>
      <c r="P14" s="120" t="s">
        <v>12</v>
      </c>
      <c r="Q14" s="121">
        <v>3</v>
      </c>
      <c r="R14" s="7"/>
    </row>
    <row r="15" spans="1:18" s="3" customFormat="1" ht="35.25" customHeight="1">
      <c r="A15" s="23" t="s">
        <v>32</v>
      </c>
      <c r="B15" s="119">
        <f t="shared" si="3"/>
        <v>1</v>
      </c>
      <c r="C15" s="120">
        <v>1</v>
      </c>
      <c r="D15" s="121" t="s">
        <v>6</v>
      </c>
      <c r="E15" s="122">
        <v>3</v>
      </c>
      <c r="F15" s="123">
        <f t="shared" si="4"/>
        <v>69</v>
      </c>
      <c r="G15" s="120">
        <v>39</v>
      </c>
      <c r="H15" s="121">
        <v>30</v>
      </c>
      <c r="I15" s="124">
        <f t="shared" si="1"/>
        <v>17</v>
      </c>
      <c r="J15" s="120">
        <v>8</v>
      </c>
      <c r="K15" s="125">
        <v>9</v>
      </c>
      <c r="L15" s="123">
        <f t="shared" si="5"/>
        <v>6</v>
      </c>
      <c r="M15" s="120" t="s">
        <v>12</v>
      </c>
      <c r="N15" s="121">
        <v>6</v>
      </c>
      <c r="O15" s="124" t="str">
        <f t="shared" si="2"/>
        <v>-</v>
      </c>
      <c r="P15" s="120" t="s">
        <v>12</v>
      </c>
      <c r="Q15" s="121" t="s">
        <v>12</v>
      </c>
      <c r="R15" s="7"/>
    </row>
    <row r="16" spans="1:18" s="3" customFormat="1" ht="35.25" customHeight="1">
      <c r="A16" s="23" t="s">
        <v>33</v>
      </c>
      <c r="B16" s="119">
        <f t="shared" si="3"/>
        <v>5</v>
      </c>
      <c r="C16" s="120">
        <v>5</v>
      </c>
      <c r="D16" s="121" t="s">
        <v>6</v>
      </c>
      <c r="E16" s="122">
        <v>10</v>
      </c>
      <c r="F16" s="123">
        <f t="shared" si="4"/>
        <v>73</v>
      </c>
      <c r="G16" s="120">
        <v>30</v>
      </c>
      <c r="H16" s="121">
        <v>43</v>
      </c>
      <c r="I16" s="124">
        <f t="shared" si="1"/>
        <v>20</v>
      </c>
      <c r="J16" s="120">
        <v>8</v>
      </c>
      <c r="K16" s="125">
        <v>12</v>
      </c>
      <c r="L16" s="123">
        <f t="shared" si="5"/>
        <v>11</v>
      </c>
      <c r="M16" s="120" t="s">
        <v>12</v>
      </c>
      <c r="N16" s="121">
        <v>11</v>
      </c>
      <c r="O16" s="124" t="str">
        <f t="shared" si="2"/>
        <v>-</v>
      </c>
      <c r="P16" s="120" t="s">
        <v>12</v>
      </c>
      <c r="Q16" s="121" t="s">
        <v>12</v>
      </c>
      <c r="R16" s="7"/>
    </row>
    <row r="17" spans="1:18" s="3" customFormat="1" ht="35.25" customHeight="1">
      <c r="A17" s="23" t="s">
        <v>13</v>
      </c>
      <c r="B17" s="119">
        <f t="shared" si="3"/>
        <v>3</v>
      </c>
      <c r="C17" s="120">
        <v>3</v>
      </c>
      <c r="D17" s="121" t="s">
        <v>6</v>
      </c>
      <c r="E17" s="122">
        <v>6</v>
      </c>
      <c r="F17" s="123">
        <f t="shared" si="4"/>
        <v>78</v>
      </c>
      <c r="G17" s="120">
        <v>40</v>
      </c>
      <c r="H17" s="121">
        <v>38</v>
      </c>
      <c r="I17" s="124">
        <f t="shared" si="1"/>
        <v>23</v>
      </c>
      <c r="J17" s="120">
        <v>11</v>
      </c>
      <c r="K17" s="125">
        <v>12</v>
      </c>
      <c r="L17" s="123">
        <f t="shared" si="5"/>
        <v>6</v>
      </c>
      <c r="M17" s="120" t="s">
        <v>12</v>
      </c>
      <c r="N17" s="121">
        <v>6</v>
      </c>
      <c r="O17" s="124">
        <f t="shared" si="2"/>
        <v>2</v>
      </c>
      <c r="P17" s="120" t="s">
        <v>7</v>
      </c>
      <c r="Q17" s="121">
        <v>2</v>
      </c>
      <c r="R17" s="7"/>
    </row>
    <row r="18" spans="1:18" s="3" customFormat="1" ht="35.25" customHeight="1">
      <c r="A18" s="23" t="s">
        <v>14</v>
      </c>
      <c r="B18" s="119">
        <f t="shared" si="3"/>
        <v>7</v>
      </c>
      <c r="C18" s="120">
        <v>7</v>
      </c>
      <c r="D18" s="121" t="s">
        <v>6</v>
      </c>
      <c r="E18" s="122">
        <v>24</v>
      </c>
      <c r="F18" s="123">
        <f t="shared" si="4"/>
        <v>467</v>
      </c>
      <c r="G18" s="120">
        <v>223</v>
      </c>
      <c r="H18" s="121">
        <v>244</v>
      </c>
      <c r="I18" s="124">
        <f t="shared" si="1"/>
        <v>166</v>
      </c>
      <c r="J18" s="120">
        <v>88</v>
      </c>
      <c r="K18" s="125">
        <v>78</v>
      </c>
      <c r="L18" s="123">
        <f t="shared" si="5"/>
        <v>33</v>
      </c>
      <c r="M18" s="120">
        <v>3</v>
      </c>
      <c r="N18" s="121">
        <v>30</v>
      </c>
      <c r="O18" s="124">
        <f t="shared" si="2"/>
        <v>7</v>
      </c>
      <c r="P18" s="120" t="s">
        <v>12</v>
      </c>
      <c r="Q18" s="121">
        <v>7</v>
      </c>
      <c r="R18" s="7"/>
    </row>
    <row r="19" spans="1:18" s="3" customFormat="1" ht="35.25" customHeight="1">
      <c r="A19" s="23" t="s">
        <v>8</v>
      </c>
      <c r="B19" s="119">
        <f t="shared" si="3"/>
        <v>10</v>
      </c>
      <c r="C19" s="120">
        <v>10</v>
      </c>
      <c r="D19" s="121" t="s">
        <v>6</v>
      </c>
      <c r="E19" s="122">
        <v>11</v>
      </c>
      <c r="F19" s="123">
        <f t="shared" si="4"/>
        <v>190</v>
      </c>
      <c r="G19" s="120">
        <v>110</v>
      </c>
      <c r="H19" s="121">
        <v>80</v>
      </c>
      <c r="I19" s="124">
        <f t="shared" si="1"/>
        <v>158</v>
      </c>
      <c r="J19" s="120">
        <v>72</v>
      </c>
      <c r="K19" s="125">
        <v>86</v>
      </c>
      <c r="L19" s="123">
        <f t="shared" si="5"/>
        <v>22</v>
      </c>
      <c r="M19" s="120" t="s">
        <v>7</v>
      </c>
      <c r="N19" s="121">
        <v>22</v>
      </c>
      <c r="O19" s="124" t="str">
        <f t="shared" si="2"/>
        <v>-</v>
      </c>
      <c r="P19" s="120" t="s">
        <v>15</v>
      </c>
      <c r="Q19" s="121" t="s">
        <v>15</v>
      </c>
      <c r="R19" s="7"/>
    </row>
    <row r="20" spans="1:18" s="3" customFormat="1" ht="35.25" customHeight="1">
      <c r="A20" s="23" t="s">
        <v>186</v>
      </c>
      <c r="B20" s="119">
        <f>IF(SUM(C20:D20)=0,"-",SUM(C20:D20))</f>
        <v>16</v>
      </c>
      <c r="C20" s="120">
        <v>16</v>
      </c>
      <c r="D20" s="121" t="s">
        <v>6</v>
      </c>
      <c r="E20" s="122">
        <v>32</v>
      </c>
      <c r="F20" s="123">
        <f>IF(SUM(G20:H20)=0,"-",SUM(G20:H20))</f>
        <v>495</v>
      </c>
      <c r="G20" s="120">
        <v>248</v>
      </c>
      <c r="H20" s="121">
        <v>247</v>
      </c>
      <c r="I20" s="124">
        <f>IF(SUM(J20:K20)=0,"-",SUM(J20:K20))</f>
        <v>230</v>
      </c>
      <c r="J20" s="120">
        <v>120</v>
      </c>
      <c r="K20" s="125">
        <v>110</v>
      </c>
      <c r="L20" s="123">
        <f>IF(SUM(M20:N20)=0,"-",SUM(M20:N20))</f>
        <v>32</v>
      </c>
      <c r="M20" s="120" t="s">
        <v>12</v>
      </c>
      <c r="N20" s="121">
        <v>32</v>
      </c>
      <c r="O20" s="124" t="str">
        <f>IF(SUM(P20:Q20)=0,"-",SUM(P20:Q20))</f>
        <v>-</v>
      </c>
      <c r="P20" s="120" t="s">
        <v>12</v>
      </c>
      <c r="Q20" s="121" t="s">
        <v>12</v>
      </c>
      <c r="R20" s="7"/>
    </row>
    <row r="21" spans="1:18" s="3" customFormat="1" ht="35.25" customHeight="1">
      <c r="A21" s="23" t="s">
        <v>184</v>
      </c>
      <c r="B21" s="119">
        <f>IF(SUM(C21:D21)=0,"-",SUM(C21:D21))</f>
        <v>19</v>
      </c>
      <c r="C21" s="120">
        <v>19</v>
      </c>
      <c r="D21" s="121" t="s">
        <v>6</v>
      </c>
      <c r="E21" s="122">
        <v>39</v>
      </c>
      <c r="F21" s="123">
        <f>IF(SUM(G21:H21)=0,"-",SUM(G21:H21))</f>
        <v>666</v>
      </c>
      <c r="G21" s="120">
        <v>350</v>
      </c>
      <c r="H21" s="121">
        <v>316</v>
      </c>
      <c r="I21" s="124">
        <f>IF(SUM(J21:K21)=0,"-",SUM(J21:K21))</f>
        <v>491</v>
      </c>
      <c r="J21" s="120">
        <v>255</v>
      </c>
      <c r="K21" s="125">
        <v>236</v>
      </c>
      <c r="L21" s="123">
        <f>IF(SUM(M21:N21)=0,"-",SUM(M21:N21))</f>
        <v>49</v>
      </c>
      <c r="M21" s="120" t="s">
        <v>12</v>
      </c>
      <c r="N21" s="121">
        <v>49</v>
      </c>
      <c r="O21" s="124">
        <f>IF(SUM(P21:Q21)=0,"-",SUM(P21:Q21))</f>
        <v>4</v>
      </c>
      <c r="P21" s="120" t="s">
        <v>12</v>
      </c>
      <c r="Q21" s="121">
        <v>4</v>
      </c>
      <c r="R21" s="7"/>
    </row>
    <row r="22" spans="1:18" s="3" customFormat="1" ht="35.25" customHeight="1">
      <c r="A22" s="23" t="s">
        <v>34</v>
      </c>
      <c r="B22" s="119">
        <f t="shared" si="3"/>
        <v>3</v>
      </c>
      <c r="C22" s="120">
        <v>3</v>
      </c>
      <c r="D22" s="121" t="s">
        <v>6</v>
      </c>
      <c r="E22" s="122">
        <v>6</v>
      </c>
      <c r="F22" s="123">
        <f t="shared" si="4"/>
        <v>74</v>
      </c>
      <c r="G22" s="120">
        <v>38</v>
      </c>
      <c r="H22" s="121">
        <v>36</v>
      </c>
      <c r="I22" s="124">
        <f t="shared" si="1"/>
        <v>30</v>
      </c>
      <c r="J22" s="120">
        <v>14</v>
      </c>
      <c r="K22" s="125">
        <v>16</v>
      </c>
      <c r="L22" s="123">
        <f t="shared" si="5"/>
        <v>9</v>
      </c>
      <c r="M22" s="120">
        <v>1</v>
      </c>
      <c r="N22" s="121">
        <v>8</v>
      </c>
      <c r="O22" s="124">
        <f t="shared" si="2"/>
        <v>3</v>
      </c>
      <c r="P22" s="120" t="s">
        <v>12</v>
      </c>
      <c r="Q22" s="121">
        <v>3</v>
      </c>
      <c r="R22" s="7"/>
    </row>
    <row r="23" spans="1:18" s="3" customFormat="1" ht="35.25" customHeight="1">
      <c r="A23" s="23" t="s">
        <v>16</v>
      </c>
      <c r="B23" s="119">
        <f t="shared" si="3"/>
        <v>1</v>
      </c>
      <c r="C23" s="120">
        <v>1</v>
      </c>
      <c r="D23" s="121" t="s">
        <v>6</v>
      </c>
      <c r="E23" s="122">
        <v>2</v>
      </c>
      <c r="F23" s="123">
        <f t="shared" si="4"/>
        <v>19</v>
      </c>
      <c r="G23" s="120">
        <v>6</v>
      </c>
      <c r="H23" s="121">
        <v>13</v>
      </c>
      <c r="I23" s="124">
        <f t="shared" si="1"/>
        <v>23</v>
      </c>
      <c r="J23" s="120">
        <v>8</v>
      </c>
      <c r="K23" s="125">
        <v>15</v>
      </c>
      <c r="L23" s="123">
        <f t="shared" si="5"/>
        <v>2</v>
      </c>
      <c r="M23" s="120" t="s">
        <v>12</v>
      </c>
      <c r="N23" s="121">
        <v>2</v>
      </c>
      <c r="O23" s="124" t="str">
        <f t="shared" si="2"/>
        <v>-</v>
      </c>
      <c r="P23" s="120" t="s">
        <v>12</v>
      </c>
      <c r="Q23" s="121" t="s">
        <v>12</v>
      </c>
      <c r="R23" s="7"/>
    </row>
    <row r="24" spans="1:18" s="3" customFormat="1" ht="35.25" customHeight="1">
      <c r="A24" s="23" t="s">
        <v>117</v>
      </c>
      <c r="B24" s="119">
        <f t="shared" si="3"/>
        <v>2</v>
      </c>
      <c r="C24" s="120">
        <v>2</v>
      </c>
      <c r="D24" s="121" t="s">
        <v>6</v>
      </c>
      <c r="E24" s="122">
        <v>3</v>
      </c>
      <c r="F24" s="123">
        <f t="shared" si="4"/>
        <v>50</v>
      </c>
      <c r="G24" s="120">
        <v>24</v>
      </c>
      <c r="H24" s="121">
        <v>26</v>
      </c>
      <c r="I24" s="124">
        <f t="shared" si="1"/>
        <v>43</v>
      </c>
      <c r="J24" s="120">
        <v>22</v>
      </c>
      <c r="K24" s="125">
        <v>21</v>
      </c>
      <c r="L24" s="123">
        <f t="shared" si="5"/>
        <v>3</v>
      </c>
      <c r="M24" s="120" t="s">
        <v>12</v>
      </c>
      <c r="N24" s="121">
        <v>3</v>
      </c>
      <c r="O24" s="124">
        <f t="shared" si="2"/>
        <v>1</v>
      </c>
      <c r="P24" s="120" t="s">
        <v>12</v>
      </c>
      <c r="Q24" s="121">
        <v>1</v>
      </c>
      <c r="R24" s="7"/>
    </row>
    <row r="25" spans="1:18" s="3" customFormat="1" ht="35.25" customHeight="1">
      <c r="A25" s="23" t="s">
        <v>35</v>
      </c>
      <c r="B25" s="119" t="str">
        <f t="shared" si="3"/>
        <v>-</v>
      </c>
      <c r="C25" s="120" t="s">
        <v>12</v>
      </c>
      <c r="D25" s="121" t="s">
        <v>6</v>
      </c>
      <c r="E25" s="122" t="s">
        <v>12</v>
      </c>
      <c r="F25" s="123" t="str">
        <f t="shared" si="4"/>
        <v>-</v>
      </c>
      <c r="G25" s="120" t="s">
        <v>12</v>
      </c>
      <c r="H25" s="121" t="s">
        <v>12</v>
      </c>
      <c r="I25" s="124" t="str">
        <f t="shared" si="1"/>
        <v>-</v>
      </c>
      <c r="J25" s="120" t="s">
        <v>12</v>
      </c>
      <c r="K25" s="125" t="s">
        <v>12</v>
      </c>
      <c r="L25" s="123" t="str">
        <f t="shared" si="5"/>
        <v>-</v>
      </c>
      <c r="M25" s="120" t="s">
        <v>12</v>
      </c>
      <c r="N25" s="121" t="s">
        <v>12</v>
      </c>
      <c r="O25" s="124" t="str">
        <f t="shared" si="2"/>
        <v>-</v>
      </c>
      <c r="P25" s="120" t="s">
        <v>12</v>
      </c>
      <c r="Q25" s="121" t="s">
        <v>12</v>
      </c>
      <c r="R25" s="7"/>
    </row>
    <row r="26" spans="1:18" s="3" customFormat="1" ht="35.25" customHeight="1">
      <c r="A26" s="23" t="s">
        <v>18</v>
      </c>
      <c r="B26" s="119" t="str">
        <f t="shared" si="3"/>
        <v>-</v>
      </c>
      <c r="C26" s="120" t="s">
        <v>12</v>
      </c>
      <c r="D26" s="121" t="s">
        <v>6</v>
      </c>
      <c r="E26" s="122" t="s">
        <v>12</v>
      </c>
      <c r="F26" s="123" t="str">
        <f t="shared" si="4"/>
        <v>-</v>
      </c>
      <c r="G26" s="120" t="s">
        <v>12</v>
      </c>
      <c r="H26" s="121" t="s">
        <v>12</v>
      </c>
      <c r="I26" s="124" t="str">
        <f t="shared" si="1"/>
        <v>-</v>
      </c>
      <c r="J26" s="120" t="s">
        <v>12</v>
      </c>
      <c r="K26" s="125" t="s">
        <v>12</v>
      </c>
      <c r="L26" s="123" t="str">
        <f t="shared" si="5"/>
        <v>-</v>
      </c>
      <c r="M26" s="120" t="s">
        <v>12</v>
      </c>
      <c r="N26" s="121" t="s">
        <v>12</v>
      </c>
      <c r="O26" s="124" t="str">
        <f t="shared" si="2"/>
        <v>-</v>
      </c>
      <c r="P26" s="120" t="s">
        <v>12</v>
      </c>
      <c r="Q26" s="121" t="s">
        <v>12</v>
      </c>
      <c r="R26" s="7"/>
    </row>
    <row r="27" spans="1:18" s="3" customFormat="1" ht="35.25" customHeight="1">
      <c r="A27" s="23" t="s">
        <v>36</v>
      </c>
      <c r="B27" s="119" t="str">
        <f t="shared" si="3"/>
        <v>-</v>
      </c>
      <c r="C27" s="120" t="s">
        <v>12</v>
      </c>
      <c r="D27" s="121" t="s">
        <v>6</v>
      </c>
      <c r="E27" s="122" t="s">
        <v>12</v>
      </c>
      <c r="F27" s="123" t="str">
        <f t="shared" si="4"/>
        <v>-</v>
      </c>
      <c r="G27" s="120" t="s">
        <v>12</v>
      </c>
      <c r="H27" s="121" t="s">
        <v>12</v>
      </c>
      <c r="I27" s="124" t="str">
        <f t="shared" si="1"/>
        <v>-</v>
      </c>
      <c r="J27" s="120" t="s">
        <v>12</v>
      </c>
      <c r="K27" s="125" t="s">
        <v>12</v>
      </c>
      <c r="L27" s="123" t="str">
        <f t="shared" si="5"/>
        <v>-</v>
      </c>
      <c r="M27" s="120" t="s">
        <v>12</v>
      </c>
      <c r="N27" s="121" t="s">
        <v>12</v>
      </c>
      <c r="O27" s="124" t="str">
        <f t="shared" si="2"/>
        <v>-</v>
      </c>
      <c r="P27" s="120" t="s">
        <v>12</v>
      </c>
      <c r="Q27" s="121" t="s">
        <v>12</v>
      </c>
      <c r="R27" s="7"/>
    </row>
    <row r="28" spans="1:18" s="3" customFormat="1" ht="35.25" customHeight="1">
      <c r="A28" s="24" t="s">
        <v>187</v>
      </c>
      <c r="B28" s="126">
        <f t="shared" si="3"/>
        <v>1</v>
      </c>
      <c r="C28" s="127">
        <v>1</v>
      </c>
      <c r="D28" s="128" t="s">
        <v>6</v>
      </c>
      <c r="E28" s="129">
        <v>1</v>
      </c>
      <c r="F28" s="158">
        <f t="shared" si="4"/>
        <v>8</v>
      </c>
      <c r="G28" s="127">
        <v>5</v>
      </c>
      <c r="H28" s="128">
        <v>3</v>
      </c>
      <c r="I28" s="159">
        <f t="shared" si="1"/>
        <v>15</v>
      </c>
      <c r="J28" s="127">
        <v>8</v>
      </c>
      <c r="K28" s="160">
        <v>7</v>
      </c>
      <c r="L28" s="158">
        <f t="shared" si="5"/>
        <v>3</v>
      </c>
      <c r="M28" s="127" t="s">
        <v>12</v>
      </c>
      <c r="N28" s="128">
        <v>3</v>
      </c>
      <c r="O28" s="159" t="str">
        <f t="shared" si="2"/>
        <v>-</v>
      </c>
      <c r="P28" s="127" t="s">
        <v>12</v>
      </c>
      <c r="Q28" s="128" t="s">
        <v>12</v>
      </c>
      <c r="R28" s="7"/>
    </row>
    <row r="29" spans="1:18" s="3" customFormat="1" ht="35.25" customHeight="1" thickBot="1">
      <c r="A29" s="42" t="s">
        <v>121</v>
      </c>
      <c r="B29" s="130" t="s">
        <v>129</v>
      </c>
      <c r="C29" s="131" t="s">
        <v>7</v>
      </c>
      <c r="D29" s="132" t="s">
        <v>6</v>
      </c>
      <c r="E29" s="133" t="s">
        <v>7</v>
      </c>
      <c r="F29" s="134" t="s">
        <v>7</v>
      </c>
      <c r="G29" s="131" t="s">
        <v>7</v>
      </c>
      <c r="H29" s="132" t="s">
        <v>7</v>
      </c>
      <c r="I29" s="135" t="s">
        <v>7</v>
      </c>
      <c r="J29" s="131" t="s">
        <v>7</v>
      </c>
      <c r="K29" s="136" t="s">
        <v>7</v>
      </c>
      <c r="L29" s="134" t="s">
        <v>7</v>
      </c>
      <c r="M29" s="131" t="s">
        <v>7</v>
      </c>
      <c r="N29" s="132" t="s">
        <v>7</v>
      </c>
      <c r="O29" s="135" t="s">
        <v>7</v>
      </c>
      <c r="P29" s="131" t="s">
        <v>7</v>
      </c>
      <c r="Q29" s="132" t="s">
        <v>7</v>
      </c>
      <c r="R29" s="7"/>
    </row>
    <row r="31" spans="2:17" ht="20.2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</sheetData>
  <mergeCells count="4">
    <mergeCell ref="O5:Q7"/>
    <mergeCell ref="L5:N7"/>
    <mergeCell ref="E5:E8"/>
    <mergeCell ref="A5:A8"/>
  </mergeCells>
  <printOptions/>
  <pageMargins left="0.63" right="0.3937007874015748" top="0.92" bottom="0.54" header="0.5118110236220472" footer="0.36"/>
  <pageSetup horizontalDpi="600" verticalDpi="600" orientation="portrait" paperSize="9" scale="90" r:id="rId1"/>
  <headerFooter alignWithMargins="0">
    <oddHeader>&amp;L&amp;11幼稚園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2.25390625" style="1" customWidth="1"/>
    <col min="2" max="2" width="4.875" style="1" customWidth="1"/>
    <col min="3" max="3" width="5.375" style="1" customWidth="1"/>
    <col min="4" max="4" width="5.125" style="1" customWidth="1"/>
    <col min="5" max="5" width="6.00390625" style="1" customWidth="1"/>
    <col min="6" max="6" width="7.00390625" style="1" customWidth="1"/>
    <col min="7" max="8" width="7.75390625" style="1" customWidth="1"/>
    <col min="9" max="10" width="6.875" style="1" customWidth="1"/>
    <col min="11" max="11" width="6.75390625" style="1" customWidth="1"/>
    <col min="12" max="12" width="5.625" style="1" customWidth="1"/>
    <col min="13" max="13" width="5.00390625" style="1" customWidth="1"/>
    <col min="14" max="14" width="6.00390625" style="1" customWidth="1"/>
    <col min="15" max="15" width="4.875" style="1" customWidth="1"/>
    <col min="16" max="17" width="5.00390625" style="1" customWidth="1"/>
    <col min="18" max="18" width="1.00390625" style="1" customWidth="1"/>
    <col min="19" max="16384" width="8.625" style="1" customWidth="1"/>
  </cols>
  <sheetData>
    <row r="1" ht="15.75" customHeight="1">
      <c r="Q1" s="12"/>
    </row>
    <row r="2" ht="15.75" customHeight="1">
      <c r="Q2" s="12"/>
    </row>
    <row r="3" ht="15.75" customHeight="1"/>
    <row r="4" spans="1:17" ht="20.25" customHeight="1" thickBot="1">
      <c r="A4" s="11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8" s="3" customFormat="1" ht="7.5" customHeight="1">
      <c r="A5" s="306" t="s">
        <v>161</v>
      </c>
      <c r="B5" s="5"/>
      <c r="C5" s="6"/>
      <c r="D5" s="6"/>
      <c r="E5" s="302" t="s">
        <v>164</v>
      </c>
      <c r="F5" s="6"/>
      <c r="G5" s="6"/>
      <c r="H5" s="6"/>
      <c r="I5" s="37"/>
      <c r="J5" s="6"/>
      <c r="K5" s="38"/>
      <c r="L5" s="334" t="s">
        <v>162</v>
      </c>
      <c r="M5" s="301"/>
      <c r="N5" s="344"/>
      <c r="O5" s="338" t="s">
        <v>163</v>
      </c>
      <c r="P5" s="301"/>
      <c r="Q5" s="301"/>
      <c r="R5" s="7"/>
    </row>
    <row r="6" spans="1:18" s="3" customFormat="1" ht="19.5" customHeight="1">
      <c r="A6" s="304"/>
      <c r="B6" s="342" t="s">
        <v>22</v>
      </c>
      <c r="C6" s="336"/>
      <c r="D6" s="336"/>
      <c r="E6" s="313"/>
      <c r="F6" s="336" t="s">
        <v>23</v>
      </c>
      <c r="G6" s="336"/>
      <c r="H6" s="336"/>
      <c r="I6" s="335" t="s">
        <v>24</v>
      </c>
      <c r="J6" s="336"/>
      <c r="K6" s="343"/>
      <c r="L6" s="335"/>
      <c r="M6" s="336"/>
      <c r="N6" s="343"/>
      <c r="O6" s="336"/>
      <c r="P6" s="336"/>
      <c r="Q6" s="336"/>
      <c r="R6" s="7"/>
    </row>
    <row r="7" spans="1:18" s="3" customFormat="1" ht="7.5" customHeight="1">
      <c r="A7" s="304"/>
      <c r="B7" s="8"/>
      <c r="C7" s="9"/>
      <c r="D7" s="9"/>
      <c r="E7" s="313"/>
      <c r="F7" s="7"/>
      <c r="G7" s="9"/>
      <c r="H7" s="9"/>
      <c r="I7" s="30"/>
      <c r="J7" s="9"/>
      <c r="K7" s="31"/>
      <c r="L7" s="335"/>
      <c r="M7" s="337"/>
      <c r="N7" s="345"/>
      <c r="O7" s="336"/>
      <c r="P7" s="337"/>
      <c r="Q7" s="337"/>
      <c r="R7" s="7"/>
    </row>
    <row r="8" spans="1:18" s="3" customFormat="1" ht="22.5" customHeight="1" thickBot="1">
      <c r="A8" s="332"/>
      <c r="B8" s="25" t="s">
        <v>9</v>
      </c>
      <c r="C8" s="27" t="s">
        <v>166</v>
      </c>
      <c r="D8" s="27" t="s">
        <v>167</v>
      </c>
      <c r="E8" s="314"/>
      <c r="F8" s="29" t="s">
        <v>27</v>
      </c>
      <c r="G8" s="27" t="s">
        <v>28</v>
      </c>
      <c r="H8" s="27" t="s">
        <v>29</v>
      </c>
      <c r="I8" s="32" t="s">
        <v>27</v>
      </c>
      <c r="J8" s="27" t="s">
        <v>28</v>
      </c>
      <c r="K8" s="33" t="s">
        <v>29</v>
      </c>
      <c r="L8" s="32" t="s">
        <v>27</v>
      </c>
      <c r="M8" s="27" t="s">
        <v>28</v>
      </c>
      <c r="N8" s="33" t="s">
        <v>29</v>
      </c>
      <c r="O8" s="29" t="s">
        <v>27</v>
      </c>
      <c r="P8" s="27" t="s">
        <v>28</v>
      </c>
      <c r="Q8" s="27" t="s">
        <v>29</v>
      </c>
      <c r="R8" s="7"/>
    </row>
    <row r="9" spans="1:18" s="3" customFormat="1" ht="35.25" customHeight="1">
      <c r="A9" s="21" t="s">
        <v>181</v>
      </c>
      <c r="B9" s="156">
        <v>32</v>
      </c>
      <c r="C9" s="100">
        <v>32</v>
      </c>
      <c r="D9" s="100" t="s">
        <v>6</v>
      </c>
      <c r="E9" s="101">
        <v>180</v>
      </c>
      <c r="F9" s="156">
        <v>3432</v>
      </c>
      <c r="G9" s="100">
        <v>1747</v>
      </c>
      <c r="H9" s="100">
        <v>1685</v>
      </c>
      <c r="I9" s="157">
        <v>1106</v>
      </c>
      <c r="J9" s="100">
        <v>566</v>
      </c>
      <c r="K9" s="104">
        <v>540</v>
      </c>
      <c r="L9" s="157">
        <v>301</v>
      </c>
      <c r="M9" s="100">
        <v>30</v>
      </c>
      <c r="N9" s="104">
        <v>271</v>
      </c>
      <c r="O9" s="156">
        <v>58</v>
      </c>
      <c r="P9" s="100">
        <v>32</v>
      </c>
      <c r="Q9" s="100">
        <v>26</v>
      </c>
      <c r="R9" s="7"/>
    </row>
    <row r="10" spans="1:18" s="3" customFormat="1" ht="35.25" customHeight="1">
      <c r="A10" s="85" t="s">
        <v>193</v>
      </c>
      <c r="B10" s="161">
        <f>IF(SUM(C10:D10)=0,"-",SUM(C10:D10))</f>
        <v>32</v>
      </c>
      <c r="C10" s="93">
        <f aca="true" t="shared" si="0" ref="C10:Q10">IF(SUM(C12:C28)=0,"-",SUM(C12:C28))</f>
        <v>32</v>
      </c>
      <c r="D10" s="93" t="str">
        <f t="shared" si="0"/>
        <v>-</v>
      </c>
      <c r="E10" s="94">
        <f t="shared" si="0"/>
        <v>183</v>
      </c>
      <c r="F10" s="162">
        <f t="shared" si="0"/>
        <v>3348</v>
      </c>
      <c r="G10" s="93">
        <f t="shared" si="0"/>
        <v>1710</v>
      </c>
      <c r="H10" s="93">
        <f t="shared" si="0"/>
        <v>1638</v>
      </c>
      <c r="I10" s="163">
        <f t="shared" si="0"/>
        <v>1107</v>
      </c>
      <c r="J10" s="93">
        <f t="shared" si="0"/>
        <v>555</v>
      </c>
      <c r="K10" s="97">
        <f t="shared" si="0"/>
        <v>552</v>
      </c>
      <c r="L10" s="163">
        <f t="shared" si="0"/>
        <v>317</v>
      </c>
      <c r="M10" s="93">
        <f t="shared" si="0"/>
        <v>30</v>
      </c>
      <c r="N10" s="97">
        <f t="shared" si="0"/>
        <v>287</v>
      </c>
      <c r="O10" s="162">
        <f t="shared" si="0"/>
        <v>59</v>
      </c>
      <c r="P10" s="93">
        <f t="shared" si="0"/>
        <v>35</v>
      </c>
      <c r="Q10" s="93">
        <f t="shared" si="0"/>
        <v>24</v>
      </c>
      <c r="R10" s="7"/>
    </row>
    <row r="11" spans="1:18" s="3" customFormat="1" ht="15.75" customHeight="1">
      <c r="A11" s="41" t="s">
        <v>165</v>
      </c>
      <c r="B11" s="164"/>
      <c r="C11" s="165"/>
      <c r="D11" s="165"/>
      <c r="E11" s="166"/>
      <c r="F11" s="164"/>
      <c r="G11" s="165"/>
      <c r="H11" s="165"/>
      <c r="I11" s="167"/>
      <c r="J11" s="165"/>
      <c r="K11" s="168"/>
      <c r="L11" s="167"/>
      <c r="M11" s="165"/>
      <c r="N11" s="168"/>
      <c r="O11" s="164"/>
      <c r="P11" s="165"/>
      <c r="Q11" s="165"/>
      <c r="R11" s="7"/>
    </row>
    <row r="12" spans="1:18" s="3" customFormat="1" ht="35.25" customHeight="1">
      <c r="A12" s="22" t="s">
        <v>30</v>
      </c>
      <c r="B12" s="112">
        <f aca="true" t="shared" si="1" ref="B12:B28">IF(SUM(C12:D12)=0,"-",SUM(C12:D12))</f>
        <v>20</v>
      </c>
      <c r="C12" s="113">
        <v>20</v>
      </c>
      <c r="D12" s="114" t="s">
        <v>6</v>
      </c>
      <c r="E12" s="115">
        <v>131</v>
      </c>
      <c r="F12" s="116">
        <f aca="true" t="shared" si="2" ref="F12:F28">IF(SUM(G12:H12)=0,"-",SUM(G12:H12))</f>
        <v>2450</v>
      </c>
      <c r="G12" s="113">
        <v>1261</v>
      </c>
      <c r="H12" s="114">
        <v>1189</v>
      </c>
      <c r="I12" s="117">
        <f aca="true" t="shared" si="3" ref="I12:I28">IF(SUM(J12:K12)=0,"-",SUM(J12:K12))</f>
        <v>779</v>
      </c>
      <c r="J12" s="113">
        <v>384</v>
      </c>
      <c r="K12" s="118">
        <v>395</v>
      </c>
      <c r="L12" s="117">
        <f aca="true" t="shared" si="4" ref="L12:L28">IF(SUM(M12:N12)=0,"-",SUM(M12:N12))</f>
        <v>230</v>
      </c>
      <c r="M12" s="113">
        <v>21</v>
      </c>
      <c r="N12" s="118">
        <v>209</v>
      </c>
      <c r="O12" s="116">
        <f aca="true" t="shared" si="5" ref="O12:O28">IF(SUM(P12:Q12)=0,"-",SUM(P12:Q12))</f>
        <v>53</v>
      </c>
      <c r="P12" s="113">
        <v>35</v>
      </c>
      <c r="Q12" s="114">
        <v>18</v>
      </c>
      <c r="R12" s="7"/>
    </row>
    <row r="13" spans="1:18" s="3" customFormat="1" ht="35.25" customHeight="1">
      <c r="A13" s="23" t="s">
        <v>31</v>
      </c>
      <c r="B13" s="119">
        <f t="shared" si="1"/>
        <v>3</v>
      </c>
      <c r="C13" s="120">
        <v>3</v>
      </c>
      <c r="D13" s="121" t="s">
        <v>6</v>
      </c>
      <c r="E13" s="122">
        <v>19</v>
      </c>
      <c r="F13" s="123">
        <f t="shared" si="2"/>
        <v>484</v>
      </c>
      <c r="G13" s="120">
        <v>244</v>
      </c>
      <c r="H13" s="121">
        <v>240</v>
      </c>
      <c r="I13" s="124">
        <f t="shared" si="3"/>
        <v>171</v>
      </c>
      <c r="J13" s="120">
        <v>88</v>
      </c>
      <c r="K13" s="125">
        <v>83</v>
      </c>
      <c r="L13" s="124">
        <f t="shared" si="4"/>
        <v>33</v>
      </c>
      <c r="M13" s="120">
        <v>3</v>
      </c>
      <c r="N13" s="125">
        <v>30</v>
      </c>
      <c r="O13" s="123" t="str">
        <f t="shared" si="5"/>
        <v>-</v>
      </c>
      <c r="P13" s="120" t="s">
        <v>7</v>
      </c>
      <c r="Q13" s="121" t="s">
        <v>7</v>
      </c>
      <c r="R13" s="7"/>
    </row>
    <row r="14" spans="1:18" s="3" customFormat="1" ht="35.25" customHeight="1">
      <c r="A14" s="23" t="s">
        <v>32</v>
      </c>
      <c r="B14" s="119">
        <f t="shared" si="1"/>
        <v>1</v>
      </c>
      <c r="C14" s="120">
        <v>1</v>
      </c>
      <c r="D14" s="121" t="s">
        <v>6</v>
      </c>
      <c r="E14" s="122">
        <v>6</v>
      </c>
      <c r="F14" s="123">
        <f t="shared" si="2"/>
        <v>89</v>
      </c>
      <c r="G14" s="120">
        <v>48</v>
      </c>
      <c r="H14" s="121">
        <v>41</v>
      </c>
      <c r="I14" s="124">
        <f t="shared" si="3"/>
        <v>32</v>
      </c>
      <c r="J14" s="120">
        <v>17</v>
      </c>
      <c r="K14" s="125">
        <v>15</v>
      </c>
      <c r="L14" s="124">
        <f t="shared" si="4"/>
        <v>10</v>
      </c>
      <c r="M14" s="120" t="s">
        <v>7</v>
      </c>
      <c r="N14" s="125">
        <v>10</v>
      </c>
      <c r="O14" s="123" t="str">
        <f t="shared" si="5"/>
        <v>-</v>
      </c>
      <c r="P14" s="120" t="s">
        <v>7</v>
      </c>
      <c r="Q14" s="121" t="s">
        <v>7</v>
      </c>
      <c r="R14" s="7"/>
    </row>
    <row r="15" spans="1:18" s="3" customFormat="1" ht="35.25" customHeight="1">
      <c r="A15" s="23" t="s">
        <v>33</v>
      </c>
      <c r="B15" s="119">
        <f t="shared" si="1"/>
        <v>3</v>
      </c>
      <c r="C15" s="120">
        <v>3</v>
      </c>
      <c r="D15" s="121" t="s">
        <v>6</v>
      </c>
      <c r="E15" s="122">
        <v>7</v>
      </c>
      <c r="F15" s="123">
        <f t="shared" si="2"/>
        <v>44</v>
      </c>
      <c r="G15" s="120">
        <v>21</v>
      </c>
      <c r="H15" s="121">
        <v>23</v>
      </c>
      <c r="I15" s="124">
        <f t="shared" si="3"/>
        <v>18</v>
      </c>
      <c r="J15" s="120">
        <v>9</v>
      </c>
      <c r="K15" s="125">
        <v>9</v>
      </c>
      <c r="L15" s="124">
        <f t="shared" si="4"/>
        <v>13</v>
      </c>
      <c r="M15" s="120">
        <v>3</v>
      </c>
      <c r="N15" s="125">
        <v>10</v>
      </c>
      <c r="O15" s="123">
        <f t="shared" si="5"/>
        <v>2</v>
      </c>
      <c r="P15" s="120" t="s">
        <v>7</v>
      </c>
      <c r="Q15" s="121">
        <v>2</v>
      </c>
      <c r="R15" s="7"/>
    </row>
    <row r="16" spans="1:18" s="3" customFormat="1" ht="35.25" customHeight="1">
      <c r="A16" s="23" t="s">
        <v>13</v>
      </c>
      <c r="B16" s="119" t="str">
        <f t="shared" si="1"/>
        <v>-</v>
      </c>
      <c r="C16" s="120" t="s">
        <v>7</v>
      </c>
      <c r="D16" s="121" t="s">
        <v>6</v>
      </c>
      <c r="E16" s="122" t="s">
        <v>7</v>
      </c>
      <c r="F16" s="123" t="str">
        <f t="shared" si="2"/>
        <v>-</v>
      </c>
      <c r="G16" s="120" t="s">
        <v>7</v>
      </c>
      <c r="H16" s="121" t="s">
        <v>7</v>
      </c>
      <c r="I16" s="124" t="str">
        <f t="shared" si="3"/>
        <v>-</v>
      </c>
      <c r="J16" s="120" t="s">
        <v>7</v>
      </c>
      <c r="K16" s="125" t="s">
        <v>7</v>
      </c>
      <c r="L16" s="124" t="str">
        <f t="shared" si="4"/>
        <v>-</v>
      </c>
      <c r="M16" s="120" t="s">
        <v>7</v>
      </c>
      <c r="N16" s="125" t="s">
        <v>7</v>
      </c>
      <c r="O16" s="123" t="str">
        <f t="shared" si="5"/>
        <v>-</v>
      </c>
      <c r="P16" s="120" t="s">
        <v>7</v>
      </c>
      <c r="Q16" s="121" t="s">
        <v>7</v>
      </c>
      <c r="R16" s="7"/>
    </row>
    <row r="17" spans="1:18" s="3" customFormat="1" ht="35.25" customHeight="1">
      <c r="A17" s="23" t="s">
        <v>14</v>
      </c>
      <c r="B17" s="119" t="str">
        <f t="shared" si="1"/>
        <v>-</v>
      </c>
      <c r="C17" s="120" t="s">
        <v>7</v>
      </c>
      <c r="D17" s="121" t="s">
        <v>6</v>
      </c>
      <c r="E17" s="122" t="s">
        <v>7</v>
      </c>
      <c r="F17" s="123" t="str">
        <f t="shared" si="2"/>
        <v>-</v>
      </c>
      <c r="G17" s="120" t="s">
        <v>7</v>
      </c>
      <c r="H17" s="121" t="s">
        <v>7</v>
      </c>
      <c r="I17" s="124" t="str">
        <f t="shared" si="3"/>
        <v>-</v>
      </c>
      <c r="J17" s="120" t="s">
        <v>7</v>
      </c>
      <c r="K17" s="125" t="s">
        <v>7</v>
      </c>
      <c r="L17" s="124" t="str">
        <f t="shared" si="4"/>
        <v>-</v>
      </c>
      <c r="M17" s="120" t="s">
        <v>7</v>
      </c>
      <c r="N17" s="125" t="s">
        <v>7</v>
      </c>
      <c r="O17" s="123" t="str">
        <f t="shared" si="5"/>
        <v>-</v>
      </c>
      <c r="P17" s="120" t="s">
        <v>7</v>
      </c>
      <c r="Q17" s="121" t="s">
        <v>7</v>
      </c>
      <c r="R17" s="7"/>
    </row>
    <row r="18" spans="1:18" s="3" customFormat="1" ht="35.25" customHeight="1">
      <c r="A18" s="23" t="s">
        <v>8</v>
      </c>
      <c r="B18" s="119" t="str">
        <f t="shared" si="1"/>
        <v>-</v>
      </c>
      <c r="C18" s="120" t="s">
        <v>15</v>
      </c>
      <c r="D18" s="121" t="s">
        <v>15</v>
      </c>
      <c r="E18" s="122" t="s">
        <v>15</v>
      </c>
      <c r="F18" s="123" t="str">
        <f t="shared" si="2"/>
        <v>-</v>
      </c>
      <c r="G18" s="120" t="s">
        <v>15</v>
      </c>
      <c r="H18" s="121" t="s">
        <v>15</v>
      </c>
      <c r="I18" s="124" t="str">
        <f t="shared" si="3"/>
        <v>-</v>
      </c>
      <c r="J18" s="120" t="s">
        <v>15</v>
      </c>
      <c r="K18" s="125" t="s">
        <v>15</v>
      </c>
      <c r="L18" s="124" t="str">
        <f t="shared" si="4"/>
        <v>-</v>
      </c>
      <c r="M18" s="120" t="s">
        <v>15</v>
      </c>
      <c r="N18" s="125" t="s">
        <v>15</v>
      </c>
      <c r="O18" s="123" t="str">
        <f t="shared" si="5"/>
        <v>-</v>
      </c>
      <c r="P18" s="120" t="s">
        <v>15</v>
      </c>
      <c r="Q18" s="121" t="s">
        <v>15</v>
      </c>
      <c r="R18" s="7"/>
    </row>
    <row r="19" spans="1:18" s="3" customFormat="1" ht="35.25" customHeight="1">
      <c r="A19" s="23" t="s">
        <v>188</v>
      </c>
      <c r="B19" s="119">
        <f>IF(SUM(C19:D19)=0,"-",SUM(C19:D19))</f>
        <v>4</v>
      </c>
      <c r="C19" s="120">
        <v>4</v>
      </c>
      <c r="D19" s="121" t="s">
        <v>6</v>
      </c>
      <c r="E19" s="122">
        <v>17</v>
      </c>
      <c r="F19" s="123">
        <f>IF(SUM(G19:H19)=0,"-",SUM(G19:H19))</f>
        <v>238</v>
      </c>
      <c r="G19" s="120">
        <v>113</v>
      </c>
      <c r="H19" s="121">
        <v>125</v>
      </c>
      <c r="I19" s="124">
        <f>IF(SUM(J19:K19)=0,"-",SUM(J19:K19))</f>
        <v>87</v>
      </c>
      <c r="J19" s="120">
        <v>47</v>
      </c>
      <c r="K19" s="125">
        <v>40</v>
      </c>
      <c r="L19" s="124">
        <f>IF(SUM(M19:N19)=0,"-",SUM(M19:N19))</f>
        <v>25</v>
      </c>
      <c r="M19" s="120">
        <v>2</v>
      </c>
      <c r="N19" s="125">
        <v>23</v>
      </c>
      <c r="O19" s="123">
        <f>IF(SUM(P19:Q19)=0,"-",SUM(P19:Q19))</f>
        <v>4</v>
      </c>
      <c r="P19" s="120" t="s">
        <v>7</v>
      </c>
      <c r="Q19" s="121">
        <v>4</v>
      </c>
      <c r="R19" s="7"/>
    </row>
    <row r="20" spans="1:18" s="3" customFormat="1" ht="35.25" customHeight="1">
      <c r="A20" s="23" t="s">
        <v>184</v>
      </c>
      <c r="B20" s="119">
        <f>IF(SUM(C20:D20)=0,"-",SUM(C20:D20))</f>
        <v>1</v>
      </c>
      <c r="C20" s="120">
        <v>1</v>
      </c>
      <c r="D20" s="121" t="s">
        <v>6</v>
      </c>
      <c r="E20" s="122">
        <v>3</v>
      </c>
      <c r="F20" s="123">
        <f>IF(SUM(G20:H20)=0,"-",SUM(G20:H20))</f>
        <v>43</v>
      </c>
      <c r="G20" s="120">
        <v>23</v>
      </c>
      <c r="H20" s="121">
        <v>20</v>
      </c>
      <c r="I20" s="124">
        <f>IF(SUM(J20:K20)=0,"-",SUM(J20:K20))</f>
        <v>20</v>
      </c>
      <c r="J20" s="120">
        <v>10</v>
      </c>
      <c r="K20" s="125">
        <v>10</v>
      </c>
      <c r="L20" s="124">
        <f>IF(SUM(M20:N20)=0,"-",SUM(M20:N20))</f>
        <v>6</v>
      </c>
      <c r="M20" s="120">
        <v>1</v>
      </c>
      <c r="N20" s="125">
        <v>5</v>
      </c>
      <c r="O20" s="123" t="str">
        <f>IF(SUM(P20:Q20)=0,"-",SUM(P20:Q20))</f>
        <v>-</v>
      </c>
      <c r="P20" s="120" t="s">
        <v>7</v>
      </c>
      <c r="Q20" s="121" t="s">
        <v>7</v>
      </c>
      <c r="R20" s="7"/>
    </row>
    <row r="21" spans="1:18" s="3" customFormat="1" ht="35.25" customHeight="1">
      <c r="A21" s="23" t="s">
        <v>34</v>
      </c>
      <c r="B21" s="119" t="str">
        <f t="shared" si="1"/>
        <v>-</v>
      </c>
      <c r="C21" s="120" t="s">
        <v>37</v>
      </c>
      <c r="D21" s="121" t="s">
        <v>6</v>
      </c>
      <c r="E21" s="122" t="s">
        <v>37</v>
      </c>
      <c r="F21" s="123" t="str">
        <f t="shared" si="2"/>
        <v>-</v>
      </c>
      <c r="G21" s="120" t="s">
        <v>37</v>
      </c>
      <c r="H21" s="121" t="s">
        <v>37</v>
      </c>
      <c r="I21" s="124" t="str">
        <f t="shared" si="3"/>
        <v>-</v>
      </c>
      <c r="J21" s="120" t="s">
        <v>37</v>
      </c>
      <c r="K21" s="125" t="s">
        <v>37</v>
      </c>
      <c r="L21" s="124" t="str">
        <f t="shared" si="4"/>
        <v>-</v>
      </c>
      <c r="M21" s="120" t="s">
        <v>37</v>
      </c>
      <c r="N21" s="125" t="s">
        <v>37</v>
      </c>
      <c r="O21" s="123" t="str">
        <f t="shared" si="5"/>
        <v>-</v>
      </c>
      <c r="P21" s="120" t="s">
        <v>37</v>
      </c>
      <c r="Q21" s="121" t="s">
        <v>37</v>
      </c>
      <c r="R21" s="7"/>
    </row>
    <row r="22" spans="1:18" s="3" customFormat="1" ht="35.25" customHeight="1">
      <c r="A22" s="23" t="s">
        <v>16</v>
      </c>
      <c r="B22" s="119" t="str">
        <f t="shared" si="1"/>
        <v>-</v>
      </c>
      <c r="C22" s="120" t="s">
        <v>7</v>
      </c>
      <c r="D22" s="121" t="s">
        <v>6</v>
      </c>
      <c r="E22" s="122" t="s">
        <v>7</v>
      </c>
      <c r="F22" s="123" t="str">
        <f t="shared" si="2"/>
        <v>-</v>
      </c>
      <c r="G22" s="120" t="s">
        <v>7</v>
      </c>
      <c r="H22" s="121" t="s">
        <v>7</v>
      </c>
      <c r="I22" s="124" t="str">
        <f t="shared" si="3"/>
        <v>-</v>
      </c>
      <c r="J22" s="120" t="s">
        <v>7</v>
      </c>
      <c r="K22" s="125" t="s">
        <v>7</v>
      </c>
      <c r="L22" s="124" t="str">
        <f t="shared" si="4"/>
        <v>-</v>
      </c>
      <c r="M22" s="120" t="s">
        <v>7</v>
      </c>
      <c r="N22" s="125" t="s">
        <v>7</v>
      </c>
      <c r="O22" s="123" t="str">
        <f t="shared" si="5"/>
        <v>-</v>
      </c>
      <c r="P22" s="120" t="s">
        <v>7</v>
      </c>
      <c r="Q22" s="121" t="s">
        <v>7</v>
      </c>
      <c r="R22" s="7"/>
    </row>
    <row r="23" spans="1:18" s="3" customFormat="1" ht="35.25" customHeight="1">
      <c r="A23" s="23" t="s">
        <v>117</v>
      </c>
      <c r="B23" s="119" t="str">
        <f t="shared" si="1"/>
        <v>-</v>
      </c>
      <c r="C23" s="120" t="s">
        <v>7</v>
      </c>
      <c r="D23" s="121" t="s">
        <v>6</v>
      </c>
      <c r="E23" s="122" t="s">
        <v>7</v>
      </c>
      <c r="F23" s="123" t="str">
        <f t="shared" si="2"/>
        <v>-</v>
      </c>
      <c r="G23" s="120" t="s">
        <v>7</v>
      </c>
      <c r="H23" s="121" t="s">
        <v>7</v>
      </c>
      <c r="I23" s="124" t="str">
        <f t="shared" si="3"/>
        <v>-</v>
      </c>
      <c r="J23" s="120" t="s">
        <v>7</v>
      </c>
      <c r="K23" s="125" t="s">
        <v>7</v>
      </c>
      <c r="L23" s="124" t="str">
        <f t="shared" si="4"/>
        <v>-</v>
      </c>
      <c r="M23" s="120" t="s">
        <v>7</v>
      </c>
      <c r="N23" s="125" t="s">
        <v>7</v>
      </c>
      <c r="O23" s="123" t="str">
        <f t="shared" si="5"/>
        <v>-</v>
      </c>
      <c r="P23" s="120" t="s">
        <v>7</v>
      </c>
      <c r="Q23" s="121" t="s">
        <v>7</v>
      </c>
      <c r="R23" s="7"/>
    </row>
    <row r="24" spans="1:18" s="3" customFormat="1" ht="35.25" customHeight="1">
      <c r="A24" s="23" t="s">
        <v>35</v>
      </c>
      <c r="B24" s="119" t="str">
        <f t="shared" si="1"/>
        <v>-</v>
      </c>
      <c r="C24" s="120" t="s">
        <v>7</v>
      </c>
      <c r="D24" s="121" t="s">
        <v>6</v>
      </c>
      <c r="E24" s="122" t="s">
        <v>7</v>
      </c>
      <c r="F24" s="123" t="str">
        <f t="shared" si="2"/>
        <v>-</v>
      </c>
      <c r="G24" s="120" t="s">
        <v>7</v>
      </c>
      <c r="H24" s="121" t="s">
        <v>7</v>
      </c>
      <c r="I24" s="124" t="str">
        <f t="shared" si="3"/>
        <v>-</v>
      </c>
      <c r="J24" s="120" t="s">
        <v>7</v>
      </c>
      <c r="K24" s="125" t="s">
        <v>7</v>
      </c>
      <c r="L24" s="124" t="str">
        <f t="shared" si="4"/>
        <v>-</v>
      </c>
      <c r="M24" s="120" t="s">
        <v>7</v>
      </c>
      <c r="N24" s="125" t="s">
        <v>7</v>
      </c>
      <c r="O24" s="123" t="str">
        <f t="shared" si="5"/>
        <v>-</v>
      </c>
      <c r="P24" s="120" t="s">
        <v>7</v>
      </c>
      <c r="Q24" s="121" t="s">
        <v>7</v>
      </c>
      <c r="R24" s="7"/>
    </row>
    <row r="25" spans="1:18" s="3" customFormat="1" ht="35.25" customHeight="1">
      <c r="A25" s="23" t="s">
        <v>18</v>
      </c>
      <c r="B25" s="119" t="str">
        <f t="shared" si="1"/>
        <v>-</v>
      </c>
      <c r="C25" s="120" t="s">
        <v>7</v>
      </c>
      <c r="D25" s="121" t="s">
        <v>6</v>
      </c>
      <c r="E25" s="122" t="s">
        <v>7</v>
      </c>
      <c r="F25" s="123" t="str">
        <f t="shared" si="2"/>
        <v>-</v>
      </c>
      <c r="G25" s="120" t="s">
        <v>7</v>
      </c>
      <c r="H25" s="121" t="s">
        <v>7</v>
      </c>
      <c r="I25" s="124" t="str">
        <f t="shared" si="3"/>
        <v>-</v>
      </c>
      <c r="J25" s="120" t="s">
        <v>7</v>
      </c>
      <c r="K25" s="125" t="s">
        <v>7</v>
      </c>
      <c r="L25" s="124" t="str">
        <f t="shared" si="4"/>
        <v>-</v>
      </c>
      <c r="M25" s="120" t="s">
        <v>7</v>
      </c>
      <c r="N25" s="125" t="s">
        <v>7</v>
      </c>
      <c r="O25" s="123" t="str">
        <f t="shared" si="5"/>
        <v>-</v>
      </c>
      <c r="P25" s="120" t="s">
        <v>7</v>
      </c>
      <c r="Q25" s="121" t="s">
        <v>7</v>
      </c>
      <c r="R25" s="7"/>
    </row>
    <row r="26" spans="1:18" s="3" customFormat="1" ht="35.25" customHeight="1">
      <c r="A26" s="23" t="s">
        <v>36</v>
      </c>
      <c r="B26" s="119" t="str">
        <f t="shared" si="1"/>
        <v>-</v>
      </c>
      <c r="C26" s="120" t="s">
        <v>7</v>
      </c>
      <c r="D26" s="121" t="s">
        <v>6</v>
      </c>
      <c r="E26" s="122" t="s">
        <v>7</v>
      </c>
      <c r="F26" s="123" t="str">
        <f t="shared" si="2"/>
        <v>-</v>
      </c>
      <c r="G26" s="120" t="s">
        <v>7</v>
      </c>
      <c r="H26" s="121" t="s">
        <v>7</v>
      </c>
      <c r="I26" s="124" t="str">
        <f t="shared" si="3"/>
        <v>-</v>
      </c>
      <c r="J26" s="120" t="s">
        <v>7</v>
      </c>
      <c r="K26" s="125" t="s">
        <v>7</v>
      </c>
      <c r="L26" s="124" t="str">
        <f t="shared" si="4"/>
        <v>-</v>
      </c>
      <c r="M26" s="120" t="s">
        <v>7</v>
      </c>
      <c r="N26" s="125" t="s">
        <v>7</v>
      </c>
      <c r="O26" s="123" t="str">
        <f t="shared" si="5"/>
        <v>-</v>
      </c>
      <c r="P26" s="120" t="s">
        <v>7</v>
      </c>
      <c r="Q26" s="121" t="s">
        <v>7</v>
      </c>
      <c r="R26" s="7"/>
    </row>
    <row r="27" spans="1:18" s="3" customFormat="1" ht="35.25" customHeight="1">
      <c r="A27" s="24" t="s">
        <v>187</v>
      </c>
      <c r="B27" s="119" t="str">
        <f t="shared" si="1"/>
        <v>-</v>
      </c>
      <c r="C27" s="120" t="s">
        <v>17</v>
      </c>
      <c r="D27" s="121" t="s">
        <v>6</v>
      </c>
      <c r="E27" s="122" t="s">
        <v>17</v>
      </c>
      <c r="F27" s="123" t="str">
        <f t="shared" si="2"/>
        <v>-</v>
      </c>
      <c r="G27" s="120" t="s">
        <v>17</v>
      </c>
      <c r="H27" s="121" t="s">
        <v>17</v>
      </c>
      <c r="I27" s="124" t="str">
        <f t="shared" si="3"/>
        <v>-</v>
      </c>
      <c r="J27" s="120" t="s">
        <v>17</v>
      </c>
      <c r="K27" s="125" t="s">
        <v>17</v>
      </c>
      <c r="L27" s="124" t="str">
        <f t="shared" si="4"/>
        <v>-</v>
      </c>
      <c r="M27" s="120" t="s">
        <v>17</v>
      </c>
      <c r="N27" s="125" t="s">
        <v>17</v>
      </c>
      <c r="O27" s="123" t="str">
        <f t="shared" si="5"/>
        <v>-</v>
      </c>
      <c r="P27" s="120" t="s">
        <v>17</v>
      </c>
      <c r="Q27" s="121" t="s">
        <v>17</v>
      </c>
      <c r="R27" s="7"/>
    </row>
    <row r="28" spans="1:18" s="3" customFormat="1" ht="35.25" customHeight="1" thickBot="1">
      <c r="A28" s="42" t="s">
        <v>121</v>
      </c>
      <c r="B28" s="130" t="str">
        <f t="shared" si="1"/>
        <v>-</v>
      </c>
      <c r="C28" s="131" t="s">
        <v>7</v>
      </c>
      <c r="D28" s="132" t="s">
        <v>6</v>
      </c>
      <c r="E28" s="133" t="s">
        <v>7</v>
      </c>
      <c r="F28" s="134" t="str">
        <f t="shared" si="2"/>
        <v>-</v>
      </c>
      <c r="G28" s="131" t="s">
        <v>7</v>
      </c>
      <c r="H28" s="132" t="s">
        <v>7</v>
      </c>
      <c r="I28" s="135" t="str">
        <f t="shared" si="3"/>
        <v>-</v>
      </c>
      <c r="J28" s="131" t="s">
        <v>7</v>
      </c>
      <c r="K28" s="136" t="s">
        <v>7</v>
      </c>
      <c r="L28" s="135" t="str">
        <f t="shared" si="4"/>
        <v>-</v>
      </c>
      <c r="M28" s="131" t="s">
        <v>7</v>
      </c>
      <c r="N28" s="136" t="s">
        <v>7</v>
      </c>
      <c r="O28" s="134" t="str">
        <f t="shared" si="5"/>
        <v>-</v>
      </c>
      <c r="P28" s="131" t="s">
        <v>7</v>
      </c>
      <c r="Q28" s="132" t="s">
        <v>7</v>
      </c>
      <c r="R28" s="7"/>
    </row>
  </sheetData>
  <mergeCells count="7">
    <mergeCell ref="O5:Q7"/>
    <mergeCell ref="E5:E8"/>
    <mergeCell ref="A5:A8"/>
    <mergeCell ref="B6:D6"/>
    <mergeCell ref="F6:H6"/>
    <mergeCell ref="I6:K6"/>
    <mergeCell ref="L5:N7"/>
  </mergeCells>
  <printOptions/>
  <pageMargins left="0.6299212598425197" right="0.3937007874015748" top="0.9055118110236221" bottom="0.5511811023622047" header="0.5118110236220472" footer="0.2755905511811024"/>
  <pageSetup horizontalDpi="600" verticalDpi="600" orientation="portrait" paperSize="9" scale="90" r:id="rId1"/>
  <headerFooter alignWithMargins="0">
    <oddHeader>&amp;R&amp;11幼稚園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Q5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2" width="5.625" style="196" customWidth="1"/>
    <col min="3" max="18" width="6.25390625" style="196" customWidth="1"/>
    <col min="19" max="16384" width="10.25390625" style="196" customWidth="1"/>
  </cols>
  <sheetData>
    <row r="1" ht="14.25" customHeight="1"/>
    <row r="2" ht="14.25" customHeight="1"/>
    <row r="3" ht="19.5" customHeight="1" thickBot="1">
      <c r="A3" s="234" t="s">
        <v>208</v>
      </c>
    </row>
    <row r="4" spans="1:13" ht="19.5" customHeight="1">
      <c r="A4" s="354" t="s">
        <v>38</v>
      </c>
      <c r="B4" s="355"/>
      <c r="C4" s="374" t="s">
        <v>39</v>
      </c>
      <c r="D4" s="374"/>
      <c r="E4" s="373" t="s">
        <v>40</v>
      </c>
      <c r="F4" s="375"/>
      <c r="G4" s="373" t="s">
        <v>41</v>
      </c>
      <c r="H4" s="301"/>
      <c r="I4" s="344"/>
      <c r="J4" s="373" t="s">
        <v>42</v>
      </c>
      <c r="K4" s="374"/>
      <c r="L4" s="374"/>
      <c r="M4" s="374"/>
    </row>
    <row r="5" spans="1:13" ht="15" customHeight="1">
      <c r="A5" s="356"/>
      <c r="B5" s="357"/>
      <c r="C5" s="371"/>
      <c r="D5" s="371"/>
      <c r="E5" s="363"/>
      <c r="F5" s="364"/>
      <c r="G5" s="376" t="s">
        <v>39</v>
      </c>
      <c r="H5" s="378" t="s">
        <v>43</v>
      </c>
      <c r="I5" s="360" t="s">
        <v>44</v>
      </c>
      <c r="J5" s="376" t="s">
        <v>39</v>
      </c>
      <c r="K5" s="198" t="s">
        <v>45</v>
      </c>
      <c r="L5" s="198" t="s">
        <v>46</v>
      </c>
      <c r="M5" s="360" t="s">
        <v>47</v>
      </c>
    </row>
    <row r="6" spans="1:13" ht="15" customHeight="1">
      <c r="A6" s="358"/>
      <c r="B6" s="359"/>
      <c r="C6" s="347"/>
      <c r="D6" s="347"/>
      <c r="E6" s="365"/>
      <c r="F6" s="366"/>
      <c r="G6" s="377"/>
      <c r="H6" s="349"/>
      <c r="I6" s="351"/>
      <c r="J6" s="377"/>
      <c r="K6" s="200" t="s">
        <v>48</v>
      </c>
      <c r="L6" s="200" t="s">
        <v>48</v>
      </c>
      <c r="M6" s="351"/>
    </row>
    <row r="7" spans="1:13" ht="19.5" customHeight="1">
      <c r="A7" s="356" t="s">
        <v>49</v>
      </c>
      <c r="B7" s="357"/>
      <c r="C7" s="371">
        <f>IF(SUM(E7,G7,J7)=0,"-",SUM(E7,G7,J7))</f>
        <v>127</v>
      </c>
      <c r="D7" s="371"/>
      <c r="E7" s="363">
        <v>1</v>
      </c>
      <c r="F7" s="364"/>
      <c r="G7" s="201">
        <f>IF(SUM(H7:I7)=0,"-",SUM(H7:I7))</f>
        <v>94</v>
      </c>
      <c r="H7" s="202">
        <v>87</v>
      </c>
      <c r="I7" s="203">
        <v>7</v>
      </c>
      <c r="J7" s="201">
        <f>IF(SUM(K7:M7)=0,"-",SUM(K7:M7))</f>
        <v>32</v>
      </c>
      <c r="K7" s="202">
        <v>30</v>
      </c>
      <c r="L7" s="202">
        <v>1</v>
      </c>
      <c r="M7" s="203">
        <v>1</v>
      </c>
    </row>
    <row r="8" spans="1:16" ht="19.5" customHeight="1">
      <c r="A8" s="358" t="s">
        <v>50</v>
      </c>
      <c r="B8" s="359"/>
      <c r="C8" s="347">
        <f>IF(SUM(E8,G8,J8)=0,"-",SUM(E8,G8,J8))</f>
        <v>1</v>
      </c>
      <c r="D8" s="347"/>
      <c r="E8" s="365" t="s">
        <v>168</v>
      </c>
      <c r="F8" s="366"/>
      <c r="G8" s="204">
        <f>IF(SUM(H8:I8)=0,"-",SUM(H8:I8))</f>
        <v>1</v>
      </c>
      <c r="H8" s="205">
        <v>1</v>
      </c>
      <c r="I8" s="69" t="s">
        <v>168</v>
      </c>
      <c r="J8" s="63" t="str">
        <f>IF(SUM(K8:M8)=0,"-",SUM(K8:M8))</f>
        <v>-</v>
      </c>
      <c r="K8" s="67" t="s">
        <v>168</v>
      </c>
      <c r="L8" s="67" t="s">
        <v>168</v>
      </c>
      <c r="M8" s="69" t="s">
        <v>168</v>
      </c>
      <c r="N8" s="206"/>
      <c r="O8" s="206"/>
      <c r="P8" s="206"/>
    </row>
    <row r="9" spans="1:13" ht="19.5" customHeight="1" thickBot="1">
      <c r="A9" s="361" t="s">
        <v>39</v>
      </c>
      <c r="B9" s="362"/>
      <c r="C9" s="372">
        <f>IF(SUM(C7:D8)=0,"-",SUM(C7:D8))</f>
        <v>128</v>
      </c>
      <c r="D9" s="372"/>
      <c r="E9" s="367">
        <f>IF(SUM(E7:F8)=0,"-",SUM(E7:F8))</f>
        <v>1</v>
      </c>
      <c r="F9" s="368"/>
      <c r="G9" s="207">
        <f>IF(SUM(G7:G8)=0,"-",SUM(G7:G8))</f>
        <v>95</v>
      </c>
      <c r="H9" s="208">
        <f aca="true" t="shared" si="0" ref="H9:M9">IF(SUM(H7:H8)=0,"-",SUM(H7:H8))</f>
        <v>88</v>
      </c>
      <c r="I9" s="209">
        <f t="shared" si="0"/>
        <v>7</v>
      </c>
      <c r="J9" s="207">
        <f t="shared" si="0"/>
        <v>32</v>
      </c>
      <c r="K9" s="208">
        <f t="shared" si="0"/>
        <v>30</v>
      </c>
      <c r="L9" s="208">
        <f t="shared" si="0"/>
        <v>1</v>
      </c>
      <c r="M9" s="209">
        <f t="shared" si="0"/>
        <v>1</v>
      </c>
    </row>
    <row r="10" spans="1:14" ht="17.25" customHeight="1">
      <c r="A10" s="197"/>
      <c r="B10" s="197"/>
      <c r="C10" s="197"/>
      <c r="D10" s="197"/>
      <c r="E10" s="197"/>
      <c r="F10" s="197"/>
      <c r="G10" s="210"/>
      <c r="H10" s="210"/>
      <c r="I10" s="210"/>
      <c r="J10" s="210"/>
      <c r="K10" s="210"/>
      <c r="L10" s="210"/>
      <c r="M10" s="210"/>
      <c r="N10" s="210"/>
    </row>
    <row r="11" ht="19.5" customHeight="1" thickBot="1">
      <c r="A11" s="235" t="s">
        <v>209</v>
      </c>
    </row>
    <row r="12" spans="1:17" ht="19.5" customHeight="1">
      <c r="A12" s="354" t="s">
        <v>38</v>
      </c>
      <c r="B12" s="355"/>
      <c r="C12" s="374" t="s">
        <v>39</v>
      </c>
      <c r="D12" s="379" t="s">
        <v>130</v>
      </c>
      <c r="E12" s="352">
        <v>1</v>
      </c>
      <c r="F12" s="352">
        <v>2</v>
      </c>
      <c r="G12" s="352">
        <v>3</v>
      </c>
      <c r="H12" s="352">
        <v>4</v>
      </c>
      <c r="I12" s="352">
        <v>5</v>
      </c>
      <c r="J12" s="352">
        <v>6</v>
      </c>
      <c r="K12" s="352">
        <v>7</v>
      </c>
      <c r="L12" s="352">
        <v>8</v>
      </c>
      <c r="M12" s="352">
        <v>9</v>
      </c>
      <c r="N12" s="352">
        <v>10</v>
      </c>
      <c r="O12" s="352">
        <v>11</v>
      </c>
      <c r="P12" s="352">
        <v>12</v>
      </c>
      <c r="Q12" s="346" t="s">
        <v>51</v>
      </c>
    </row>
    <row r="13" spans="1:17" ht="19.5" customHeight="1">
      <c r="A13" s="358"/>
      <c r="B13" s="359"/>
      <c r="C13" s="347"/>
      <c r="D13" s="380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47"/>
    </row>
    <row r="14" spans="1:17" ht="19.5" customHeight="1">
      <c r="A14" s="356" t="s">
        <v>40</v>
      </c>
      <c r="B14" s="357"/>
      <c r="C14" s="210">
        <f>IF(SUM(D14:Q14)=0,"-",SUM(D14:Q14))</f>
        <v>1</v>
      </c>
      <c r="D14" s="59" t="s">
        <v>169</v>
      </c>
      <c r="E14" s="56" t="s">
        <v>169</v>
      </c>
      <c r="F14" s="56" t="s">
        <v>169</v>
      </c>
      <c r="G14" s="56" t="s">
        <v>169</v>
      </c>
      <c r="H14" s="56" t="s">
        <v>169</v>
      </c>
      <c r="I14" s="56">
        <v>1</v>
      </c>
      <c r="J14" s="56" t="s">
        <v>169</v>
      </c>
      <c r="K14" s="56" t="s">
        <v>169</v>
      </c>
      <c r="L14" s="56" t="s">
        <v>169</v>
      </c>
      <c r="M14" s="56" t="s">
        <v>169</v>
      </c>
      <c r="N14" s="56" t="s">
        <v>169</v>
      </c>
      <c r="O14" s="56" t="s">
        <v>169</v>
      </c>
      <c r="P14" s="211" t="s">
        <v>169</v>
      </c>
      <c r="Q14" s="212" t="s">
        <v>169</v>
      </c>
    </row>
    <row r="15" spans="1:17" ht="19.5" customHeight="1">
      <c r="A15" s="356" t="s">
        <v>52</v>
      </c>
      <c r="B15" s="357"/>
      <c r="C15" s="210">
        <f>IF(SUM(D15:Q15)=0,"-",SUM(D15:Q15))</f>
        <v>95</v>
      </c>
      <c r="D15" s="213">
        <v>11</v>
      </c>
      <c r="E15" s="202">
        <v>35</v>
      </c>
      <c r="F15" s="56">
        <v>18</v>
      </c>
      <c r="G15" s="56">
        <v>24</v>
      </c>
      <c r="H15" s="56">
        <v>5</v>
      </c>
      <c r="I15" s="56">
        <v>2</v>
      </c>
      <c r="J15" s="56" t="s">
        <v>169</v>
      </c>
      <c r="K15" s="56" t="s">
        <v>169</v>
      </c>
      <c r="L15" s="56" t="s">
        <v>169</v>
      </c>
      <c r="M15" s="56" t="s">
        <v>169</v>
      </c>
      <c r="N15" s="56" t="s">
        <v>169</v>
      </c>
      <c r="O15" s="56" t="s">
        <v>169</v>
      </c>
      <c r="P15" s="211" t="s">
        <v>169</v>
      </c>
      <c r="Q15" s="212" t="s">
        <v>169</v>
      </c>
    </row>
    <row r="16" spans="1:17" ht="19.5" customHeight="1">
      <c r="A16" s="356" t="s">
        <v>53</v>
      </c>
      <c r="B16" s="357"/>
      <c r="C16" s="210">
        <f>IF(SUM(D16:Q16)=0,"-",SUM(D16:Q16))</f>
        <v>32</v>
      </c>
      <c r="D16" s="213">
        <v>1</v>
      </c>
      <c r="E16" s="56" t="s">
        <v>170</v>
      </c>
      <c r="F16" s="56" t="s">
        <v>170</v>
      </c>
      <c r="G16" s="56">
        <v>5</v>
      </c>
      <c r="H16" s="56">
        <v>6</v>
      </c>
      <c r="I16" s="56">
        <v>5</v>
      </c>
      <c r="J16" s="56">
        <v>4</v>
      </c>
      <c r="K16" s="56">
        <v>4</v>
      </c>
      <c r="L16" s="56">
        <v>3</v>
      </c>
      <c r="M16" s="56" t="s">
        <v>170</v>
      </c>
      <c r="N16" s="56">
        <v>2</v>
      </c>
      <c r="O16" s="56">
        <v>1</v>
      </c>
      <c r="P16" s="56">
        <v>1</v>
      </c>
      <c r="Q16" s="212" t="s">
        <v>170</v>
      </c>
    </row>
    <row r="17" spans="1:17" ht="19.5" customHeight="1" thickBot="1">
      <c r="A17" s="369" t="s">
        <v>39</v>
      </c>
      <c r="B17" s="370"/>
      <c r="C17" s="214">
        <f>IF(SUM(C14:C16)=0,"-",SUM(C14:C16))</f>
        <v>128</v>
      </c>
      <c r="D17" s="215">
        <f aca="true" t="shared" si="1" ref="D17:Q17">IF(SUM(D14:D16)=0,"-",SUM(D14:D16))</f>
        <v>12</v>
      </c>
      <c r="E17" s="216">
        <f t="shared" si="1"/>
        <v>35</v>
      </c>
      <c r="F17" s="216">
        <f t="shared" si="1"/>
        <v>18</v>
      </c>
      <c r="G17" s="216">
        <f t="shared" si="1"/>
        <v>29</v>
      </c>
      <c r="H17" s="216">
        <f t="shared" si="1"/>
        <v>11</v>
      </c>
      <c r="I17" s="216">
        <f t="shared" si="1"/>
        <v>8</v>
      </c>
      <c r="J17" s="216">
        <f t="shared" si="1"/>
        <v>4</v>
      </c>
      <c r="K17" s="217">
        <f t="shared" si="1"/>
        <v>4</v>
      </c>
      <c r="L17" s="216">
        <f t="shared" si="1"/>
        <v>3</v>
      </c>
      <c r="M17" s="217" t="str">
        <f t="shared" si="1"/>
        <v>-</v>
      </c>
      <c r="N17" s="216">
        <f t="shared" si="1"/>
        <v>2</v>
      </c>
      <c r="O17" s="217">
        <f t="shared" si="1"/>
        <v>1</v>
      </c>
      <c r="P17" s="216">
        <f t="shared" si="1"/>
        <v>1</v>
      </c>
      <c r="Q17" s="218" t="str">
        <f t="shared" si="1"/>
        <v>-</v>
      </c>
    </row>
    <row r="18" ht="18" customHeight="1">
      <c r="L18" s="219"/>
    </row>
    <row r="19" ht="19.5" customHeight="1" thickBot="1">
      <c r="A19" s="234" t="s">
        <v>210</v>
      </c>
    </row>
    <row r="20" spans="1:12" ht="19.5" customHeight="1">
      <c r="A20" s="354" t="s">
        <v>38</v>
      </c>
      <c r="B20" s="355"/>
      <c r="C20" s="374" t="s">
        <v>39</v>
      </c>
      <c r="D20" s="381" t="s">
        <v>207</v>
      </c>
      <c r="E20" s="348" t="s">
        <v>54</v>
      </c>
      <c r="F20" s="348" t="s">
        <v>55</v>
      </c>
      <c r="G20" s="348" t="s">
        <v>56</v>
      </c>
      <c r="H20" s="348" t="s">
        <v>57</v>
      </c>
      <c r="I20" s="348" t="s">
        <v>58</v>
      </c>
      <c r="J20" s="348" t="s">
        <v>59</v>
      </c>
      <c r="K20" s="348" t="s">
        <v>60</v>
      </c>
      <c r="L20" s="350" t="s">
        <v>61</v>
      </c>
    </row>
    <row r="21" spans="1:12" ht="19.5" customHeight="1">
      <c r="A21" s="358"/>
      <c r="B21" s="359"/>
      <c r="C21" s="347"/>
      <c r="D21" s="377"/>
      <c r="E21" s="349"/>
      <c r="F21" s="349"/>
      <c r="G21" s="349"/>
      <c r="H21" s="349"/>
      <c r="I21" s="349"/>
      <c r="J21" s="349"/>
      <c r="K21" s="349"/>
      <c r="L21" s="351"/>
    </row>
    <row r="22" spans="1:12" ht="19.5" customHeight="1">
      <c r="A22" s="356" t="s">
        <v>40</v>
      </c>
      <c r="B22" s="357"/>
      <c r="C22" s="210">
        <f>IF(SUM(D22:L22)=0,"-",SUM(D22:L22))</f>
        <v>1</v>
      </c>
      <c r="D22" s="59" t="s">
        <v>169</v>
      </c>
      <c r="E22" s="56" t="s">
        <v>169</v>
      </c>
      <c r="F22" s="56" t="s">
        <v>169</v>
      </c>
      <c r="G22" s="56">
        <v>1</v>
      </c>
      <c r="H22" s="56" t="s">
        <v>169</v>
      </c>
      <c r="I22" s="56" t="s">
        <v>169</v>
      </c>
      <c r="J22" s="56" t="s">
        <v>169</v>
      </c>
      <c r="K22" s="56" t="s">
        <v>169</v>
      </c>
      <c r="L22" s="62" t="s">
        <v>169</v>
      </c>
    </row>
    <row r="23" spans="1:12" ht="19.5" customHeight="1">
      <c r="A23" s="356" t="s">
        <v>52</v>
      </c>
      <c r="B23" s="357"/>
      <c r="C23" s="210">
        <f>IF(SUM(D23:L23)=0,"-",SUM(D23:L23))</f>
        <v>95</v>
      </c>
      <c r="D23" s="59">
        <v>11</v>
      </c>
      <c r="E23" s="56">
        <v>68</v>
      </c>
      <c r="F23" s="56">
        <v>14</v>
      </c>
      <c r="G23" s="56">
        <v>2</v>
      </c>
      <c r="H23" s="56" t="s">
        <v>169</v>
      </c>
      <c r="I23" s="56" t="s">
        <v>169</v>
      </c>
      <c r="J23" s="56" t="s">
        <v>169</v>
      </c>
      <c r="K23" s="56" t="s">
        <v>169</v>
      </c>
      <c r="L23" s="62" t="s">
        <v>169</v>
      </c>
    </row>
    <row r="24" spans="1:12" ht="19.5" customHeight="1">
      <c r="A24" s="358" t="s">
        <v>53</v>
      </c>
      <c r="B24" s="359"/>
      <c r="C24" s="220">
        <f>IF(SUM(D24:L24)=0,"-",SUM(D24:L24))</f>
        <v>32</v>
      </c>
      <c r="D24" s="65">
        <v>1</v>
      </c>
      <c r="E24" s="67">
        <v>6</v>
      </c>
      <c r="F24" s="67">
        <v>12</v>
      </c>
      <c r="G24" s="67">
        <v>6</v>
      </c>
      <c r="H24" s="67">
        <v>2</v>
      </c>
      <c r="I24" s="67">
        <v>3</v>
      </c>
      <c r="J24" s="67">
        <v>2</v>
      </c>
      <c r="K24" s="67" t="s">
        <v>170</v>
      </c>
      <c r="L24" s="69" t="s">
        <v>170</v>
      </c>
    </row>
    <row r="25" spans="1:12" ht="19.5" customHeight="1" thickBot="1">
      <c r="A25" s="361" t="s">
        <v>39</v>
      </c>
      <c r="B25" s="362"/>
      <c r="C25" s="221">
        <f>IF(SUM(C22:C24)=0,"-",SUM(C22:C24))</f>
        <v>128</v>
      </c>
      <c r="D25" s="222">
        <f aca="true" t="shared" si="2" ref="D25:L25">IF(SUM(D22:D24)=0,"-",SUM(D22:D24))</f>
        <v>12</v>
      </c>
      <c r="E25" s="208">
        <f t="shared" si="2"/>
        <v>74</v>
      </c>
      <c r="F25" s="208">
        <f t="shared" si="2"/>
        <v>26</v>
      </c>
      <c r="G25" s="208">
        <f t="shared" si="2"/>
        <v>9</v>
      </c>
      <c r="H25" s="208">
        <f t="shared" si="2"/>
        <v>2</v>
      </c>
      <c r="I25" s="208">
        <f t="shared" si="2"/>
        <v>3</v>
      </c>
      <c r="J25" s="208">
        <f t="shared" si="2"/>
        <v>2</v>
      </c>
      <c r="K25" s="49" t="str">
        <f t="shared" si="2"/>
        <v>-</v>
      </c>
      <c r="L25" s="55" t="str">
        <f t="shared" si="2"/>
        <v>-</v>
      </c>
    </row>
    <row r="26" spans="1:12" ht="18.75" customHeight="1">
      <c r="A26" s="197"/>
      <c r="B26" s="197"/>
      <c r="C26" s="210"/>
      <c r="D26" s="60"/>
      <c r="E26" s="60"/>
      <c r="F26" s="60"/>
      <c r="G26" s="60"/>
      <c r="H26" s="60"/>
      <c r="I26" s="60"/>
      <c r="J26" s="60"/>
      <c r="K26" s="60"/>
      <c r="L26" s="60"/>
    </row>
    <row r="27" ht="19.5" customHeight="1" thickBot="1">
      <c r="A27" s="234" t="s">
        <v>211</v>
      </c>
    </row>
    <row r="28" spans="1:12" ht="19.5" customHeight="1">
      <c r="A28" s="354" t="s">
        <v>62</v>
      </c>
      <c r="B28" s="354"/>
      <c r="C28" s="354"/>
      <c r="D28" s="355"/>
      <c r="E28" s="374" t="s">
        <v>63</v>
      </c>
      <c r="F28" s="374"/>
      <c r="G28" s="374"/>
      <c r="H28" s="375"/>
      <c r="I28" s="374" t="s">
        <v>64</v>
      </c>
      <c r="J28" s="374"/>
      <c r="K28" s="374"/>
      <c r="L28" s="374"/>
    </row>
    <row r="29" spans="1:12" ht="19.5" customHeight="1">
      <c r="A29" s="358"/>
      <c r="B29" s="358"/>
      <c r="C29" s="358"/>
      <c r="D29" s="359"/>
      <c r="E29" s="223" t="s">
        <v>39</v>
      </c>
      <c r="F29" s="224" t="s">
        <v>65</v>
      </c>
      <c r="G29" s="224" t="s">
        <v>66</v>
      </c>
      <c r="H29" s="225" t="s">
        <v>67</v>
      </c>
      <c r="I29" s="223" t="s">
        <v>39</v>
      </c>
      <c r="J29" s="224" t="s">
        <v>65</v>
      </c>
      <c r="K29" s="224" t="s">
        <v>66</v>
      </c>
      <c r="L29" s="226" t="s">
        <v>67</v>
      </c>
    </row>
    <row r="30" spans="1:12" ht="19.5" customHeight="1">
      <c r="A30" s="356" t="s">
        <v>68</v>
      </c>
      <c r="B30" s="356"/>
      <c r="C30" s="356"/>
      <c r="D30" s="357"/>
      <c r="E30" s="60" t="str">
        <f>IF(SUM(F30:H30)=0,"-",SUM(F30:H30))</f>
        <v>-</v>
      </c>
      <c r="F30" s="56" t="s">
        <v>72</v>
      </c>
      <c r="G30" s="56" t="s">
        <v>72</v>
      </c>
      <c r="H30" s="57" t="s">
        <v>72</v>
      </c>
      <c r="I30" s="60">
        <f>IF(SUM(J30:L30)=0,"-",SUM(J30:L30))</f>
        <v>119</v>
      </c>
      <c r="J30" s="56">
        <v>1</v>
      </c>
      <c r="K30" s="56">
        <v>35</v>
      </c>
      <c r="L30" s="62">
        <v>83</v>
      </c>
    </row>
    <row r="31" spans="1:12" ht="19.5" customHeight="1">
      <c r="A31" s="356" t="s">
        <v>69</v>
      </c>
      <c r="B31" s="356"/>
      <c r="C31" s="356"/>
      <c r="D31" s="357"/>
      <c r="E31" s="60" t="str">
        <f aca="true" t="shared" si="3" ref="E31:E36">IF(SUM(F31:H31)=0,"-",SUM(F31:H31))</f>
        <v>-</v>
      </c>
      <c r="F31" s="56" t="s">
        <v>72</v>
      </c>
      <c r="G31" s="56" t="s">
        <v>72</v>
      </c>
      <c r="H31" s="57" t="s">
        <v>72</v>
      </c>
      <c r="I31" s="60">
        <f aca="true" t="shared" si="4" ref="I31:I36">IF(SUM(J31:L31)=0,"-",SUM(J31:L31))</f>
        <v>81</v>
      </c>
      <c r="J31" s="56">
        <v>2</v>
      </c>
      <c r="K31" s="56">
        <v>30</v>
      </c>
      <c r="L31" s="62">
        <v>49</v>
      </c>
    </row>
    <row r="32" spans="1:12" ht="19.5" customHeight="1">
      <c r="A32" s="356" t="s">
        <v>70</v>
      </c>
      <c r="B32" s="356"/>
      <c r="C32" s="356"/>
      <c r="D32" s="357"/>
      <c r="E32" s="60">
        <f t="shared" si="3"/>
        <v>27</v>
      </c>
      <c r="F32" s="56" t="s">
        <v>72</v>
      </c>
      <c r="G32" s="56">
        <v>27</v>
      </c>
      <c r="H32" s="57" t="s">
        <v>72</v>
      </c>
      <c r="I32" s="60">
        <f t="shared" si="4"/>
        <v>124</v>
      </c>
      <c r="J32" s="56">
        <v>2</v>
      </c>
      <c r="K32" s="56">
        <v>71</v>
      </c>
      <c r="L32" s="62">
        <v>51</v>
      </c>
    </row>
    <row r="33" spans="1:12" ht="19.5" customHeight="1">
      <c r="A33" s="356" t="s">
        <v>71</v>
      </c>
      <c r="B33" s="356"/>
      <c r="C33" s="356"/>
      <c r="D33" s="357"/>
      <c r="E33" s="60">
        <f>IF(SUM(F33:H33)=0,"-",SUM(F33:H33))</f>
        <v>1</v>
      </c>
      <c r="F33" s="56" t="s">
        <v>72</v>
      </c>
      <c r="G33" s="56">
        <v>1</v>
      </c>
      <c r="H33" s="57" t="s">
        <v>72</v>
      </c>
      <c r="I33" s="60">
        <f t="shared" si="4"/>
        <v>3</v>
      </c>
      <c r="J33" s="56" t="s">
        <v>72</v>
      </c>
      <c r="K33" s="56">
        <v>3</v>
      </c>
      <c r="L33" s="62" t="s">
        <v>72</v>
      </c>
    </row>
    <row r="34" spans="1:12" ht="19.5" customHeight="1">
      <c r="A34" s="356" t="s">
        <v>73</v>
      </c>
      <c r="B34" s="356"/>
      <c r="C34" s="356"/>
      <c r="D34" s="357"/>
      <c r="E34" s="60" t="str">
        <f t="shared" si="3"/>
        <v>-</v>
      </c>
      <c r="F34" s="56" t="s">
        <v>72</v>
      </c>
      <c r="G34" s="56" t="s">
        <v>72</v>
      </c>
      <c r="H34" s="57" t="s">
        <v>72</v>
      </c>
      <c r="I34" s="60" t="str">
        <f t="shared" si="4"/>
        <v>-</v>
      </c>
      <c r="J34" s="56" t="s">
        <v>72</v>
      </c>
      <c r="K34" s="56" t="s">
        <v>72</v>
      </c>
      <c r="L34" s="62" t="s">
        <v>72</v>
      </c>
    </row>
    <row r="35" spans="1:12" ht="19.5" customHeight="1">
      <c r="A35" s="356" t="s">
        <v>74</v>
      </c>
      <c r="B35" s="356"/>
      <c r="C35" s="356"/>
      <c r="D35" s="357"/>
      <c r="E35" s="60">
        <f t="shared" si="3"/>
        <v>18</v>
      </c>
      <c r="F35" s="56" t="s">
        <v>72</v>
      </c>
      <c r="G35" s="56">
        <v>18</v>
      </c>
      <c r="H35" s="57" t="s">
        <v>72</v>
      </c>
      <c r="I35" s="60">
        <f t="shared" si="4"/>
        <v>24</v>
      </c>
      <c r="J35" s="56" t="s">
        <v>72</v>
      </c>
      <c r="K35" s="56">
        <v>24</v>
      </c>
      <c r="L35" s="62" t="s">
        <v>72</v>
      </c>
    </row>
    <row r="36" spans="1:12" ht="19.5" customHeight="1">
      <c r="A36" s="358" t="s">
        <v>75</v>
      </c>
      <c r="B36" s="358"/>
      <c r="C36" s="358"/>
      <c r="D36" s="359"/>
      <c r="E36" s="66">
        <f t="shared" si="3"/>
        <v>70</v>
      </c>
      <c r="F36" s="67">
        <v>1</v>
      </c>
      <c r="G36" s="67">
        <v>38</v>
      </c>
      <c r="H36" s="64">
        <v>31</v>
      </c>
      <c r="I36" s="66">
        <f t="shared" si="4"/>
        <v>5</v>
      </c>
      <c r="J36" s="67" t="s">
        <v>72</v>
      </c>
      <c r="K36" s="67">
        <v>5</v>
      </c>
      <c r="L36" s="69" t="s">
        <v>72</v>
      </c>
    </row>
    <row r="37" spans="1:12" ht="19.5" customHeight="1" thickBot="1">
      <c r="A37" s="361" t="s">
        <v>39</v>
      </c>
      <c r="B37" s="361"/>
      <c r="C37" s="361"/>
      <c r="D37" s="362"/>
      <c r="E37" s="221">
        <f>IF(SUM(E30:E36)=0,"-",SUM(E30:E36))</f>
        <v>116</v>
      </c>
      <c r="F37" s="208">
        <f aca="true" t="shared" si="5" ref="F37:L37">IF(SUM(F30:F36)=0,"-",SUM(F30:F36))</f>
        <v>1</v>
      </c>
      <c r="G37" s="208">
        <f t="shared" si="5"/>
        <v>84</v>
      </c>
      <c r="H37" s="227">
        <f t="shared" si="5"/>
        <v>31</v>
      </c>
      <c r="I37" s="221">
        <f t="shared" si="5"/>
        <v>356</v>
      </c>
      <c r="J37" s="208">
        <f t="shared" si="5"/>
        <v>5</v>
      </c>
      <c r="K37" s="208">
        <f t="shared" si="5"/>
        <v>168</v>
      </c>
      <c r="L37" s="209">
        <f t="shared" si="5"/>
        <v>183</v>
      </c>
    </row>
    <row r="38" spans="1:12" ht="17.25" customHeight="1">
      <c r="A38" s="197"/>
      <c r="B38" s="197"/>
      <c r="C38" s="197"/>
      <c r="D38" s="197"/>
      <c r="E38" s="210"/>
      <c r="F38" s="210"/>
      <c r="G38" s="210"/>
      <c r="H38" s="210"/>
      <c r="I38" s="210"/>
      <c r="J38" s="210"/>
      <c r="K38" s="210"/>
      <c r="L38" s="210"/>
    </row>
    <row r="39" ht="19.5" customHeight="1" thickBot="1">
      <c r="A39" s="234" t="s">
        <v>212</v>
      </c>
    </row>
    <row r="40" spans="1:13" ht="19.5" customHeight="1">
      <c r="A40" s="354" t="s">
        <v>38</v>
      </c>
      <c r="B40" s="355"/>
      <c r="C40" s="375" t="s">
        <v>39</v>
      </c>
      <c r="D40" s="382" t="s">
        <v>213</v>
      </c>
      <c r="E40" s="348" t="s">
        <v>76</v>
      </c>
      <c r="F40" s="348" t="s">
        <v>77</v>
      </c>
      <c r="G40" s="348" t="s">
        <v>78</v>
      </c>
      <c r="H40" s="348" t="s">
        <v>79</v>
      </c>
      <c r="I40" s="348" t="s">
        <v>80</v>
      </c>
      <c r="J40" s="348" t="s">
        <v>81</v>
      </c>
      <c r="K40" s="348" t="s">
        <v>82</v>
      </c>
      <c r="L40" s="348" t="s">
        <v>83</v>
      </c>
      <c r="M40" s="384" t="s">
        <v>84</v>
      </c>
    </row>
    <row r="41" spans="1:13" ht="19.5" customHeight="1">
      <c r="A41" s="358"/>
      <c r="B41" s="359"/>
      <c r="C41" s="366"/>
      <c r="D41" s="383"/>
      <c r="E41" s="349"/>
      <c r="F41" s="349"/>
      <c r="G41" s="349"/>
      <c r="H41" s="349"/>
      <c r="I41" s="349"/>
      <c r="J41" s="349"/>
      <c r="K41" s="349"/>
      <c r="L41" s="349"/>
      <c r="M41" s="385"/>
    </row>
    <row r="42" spans="1:13" ht="19.5" customHeight="1">
      <c r="A42" s="356" t="s">
        <v>85</v>
      </c>
      <c r="B42" s="357"/>
      <c r="C42" s="228">
        <f>IF(SUM(D42:M42)=0,"-",SUM(D42:M42))</f>
        <v>5</v>
      </c>
      <c r="D42" s="229" t="s">
        <v>169</v>
      </c>
      <c r="E42" s="56" t="s">
        <v>169</v>
      </c>
      <c r="F42" s="56">
        <v>4</v>
      </c>
      <c r="G42" s="56">
        <v>1</v>
      </c>
      <c r="H42" s="56" t="s">
        <v>169</v>
      </c>
      <c r="I42" s="56" t="s">
        <v>169</v>
      </c>
      <c r="J42" s="56" t="s">
        <v>169</v>
      </c>
      <c r="K42" s="56" t="s">
        <v>169</v>
      </c>
      <c r="L42" s="56" t="s">
        <v>169</v>
      </c>
      <c r="M42" s="60" t="s">
        <v>169</v>
      </c>
    </row>
    <row r="43" spans="1:13" ht="19.5" customHeight="1">
      <c r="A43" s="356" t="s">
        <v>52</v>
      </c>
      <c r="B43" s="357"/>
      <c r="C43" s="228">
        <f>IF(SUM(D43:M43)=0,"-",SUM(D43:M43))</f>
        <v>168</v>
      </c>
      <c r="D43" s="229">
        <v>87</v>
      </c>
      <c r="E43" s="56">
        <v>40</v>
      </c>
      <c r="F43" s="56">
        <v>17</v>
      </c>
      <c r="G43" s="56">
        <v>17</v>
      </c>
      <c r="H43" s="56">
        <v>7</v>
      </c>
      <c r="I43" s="56" t="s">
        <v>169</v>
      </c>
      <c r="J43" s="56" t="s">
        <v>169</v>
      </c>
      <c r="K43" s="56" t="s">
        <v>169</v>
      </c>
      <c r="L43" s="56" t="s">
        <v>169</v>
      </c>
      <c r="M43" s="60" t="s">
        <v>169</v>
      </c>
    </row>
    <row r="44" spans="1:13" ht="19.5" customHeight="1">
      <c r="A44" s="358" t="s">
        <v>53</v>
      </c>
      <c r="B44" s="359"/>
      <c r="C44" s="230">
        <f>IF(SUM(D44:M44)=0,"-",SUM(D44:M44))</f>
        <v>183</v>
      </c>
      <c r="D44" s="231">
        <v>66</v>
      </c>
      <c r="E44" s="67">
        <v>50</v>
      </c>
      <c r="F44" s="67">
        <v>29</v>
      </c>
      <c r="G44" s="67">
        <v>27</v>
      </c>
      <c r="H44" s="67">
        <v>9</v>
      </c>
      <c r="I44" s="67">
        <v>2</v>
      </c>
      <c r="J44" s="67" t="s">
        <v>170</v>
      </c>
      <c r="K44" s="67" t="s">
        <v>170</v>
      </c>
      <c r="L44" s="67" t="s">
        <v>170</v>
      </c>
      <c r="M44" s="66" t="s">
        <v>170</v>
      </c>
    </row>
    <row r="45" spans="1:13" ht="19.5" customHeight="1" thickBot="1">
      <c r="A45" s="361" t="s">
        <v>39</v>
      </c>
      <c r="B45" s="362"/>
      <c r="C45" s="232">
        <f>IF(SUM(C42:C44)=0,"-",SUM(C42:C44))</f>
        <v>356</v>
      </c>
      <c r="D45" s="233">
        <f aca="true" t="shared" si="6" ref="D45:M45">IF(SUM(D42:D44)=0,"-",SUM(D42:D44))</f>
        <v>153</v>
      </c>
      <c r="E45" s="49">
        <f t="shared" si="6"/>
        <v>90</v>
      </c>
      <c r="F45" s="49">
        <f t="shared" si="6"/>
        <v>50</v>
      </c>
      <c r="G45" s="49">
        <f t="shared" si="6"/>
        <v>45</v>
      </c>
      <c r="H45" s="49">
        <f t="shared" si="6"/>
        <v>16</v>
      </c>
      <c r="I45" s="49">
        <f t="shared" si="6"/>
        <v>2</v>
      </c>
      <c r="J45" s="49" t="str">
        <f t="shared" si="6"/>
        <v>-</v>
      </c>
      <c r="K45" s="49" t="str">
        <f t="shared" si="6"/>
        <v>-</v>
      </c>
      <c r="L45" s="49" t="str">
        <f t="shared" si="6"/>
        <v>-</v>
      </c>
      <c r="M45" s="53" t="str">
        <f t="shared" si="6"/>
        <v>-</v>
      </c>
    </row>
    <row r="46" spans="1:12" ht="12.75">
      <c r="A46" s="219"/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</row>
    <row r="47" spans="1:12" ht="12.75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</row>
    <row r="48" spans="1:12" ht="6.75" customHeight="1">
      <c r="A48" s="219"/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</row>
    <row r="49" spans="1:12" ht="12.75">
      <c r="A49" s="197"/>
      <c r="B49" s="197"/>
      <c r="C49" s="197"/>
      <c r="D49" s="197"/>
      <c r="E49" s="197"/>
      <c r="F49" s="197"/>
      <c r="G49" s="197"/>
      <c r="H49" s="197"/>
      <c r="I49" s="219"/>
      <c r="J49" s="219"/>
      <c r="K49" s="219"/>
      <c r="L49" s="219"/>
    </row>
    <row r="50" spans="1:12" ht="12.75">
      <c r="A50" s="197"/>
      <c r="B50" s="197"/>
      <c r="C50" s="197"/>
      <c r="D50" s="197"/>
      <c r="E50" s="197"/>
      <c r="F50" s="197"/>
      <c r="G50" s="197"/>
      <c r="H50" s="197"/>
      <c r="I50" s="219"/>
      <c r="J50" s="219"/>
      <c r="K50" s="219"/>
      <c r="L50" s="219"/>
    </row>
    <row r="51" spans="1:12" ht="18" customHeight="1">
      <c r="A51" s="197"/>
      <c r="B51" s="197"/>
      <c r="C51" s="197"/>
      <c r="D51" s="197"/>
      <c r="E51" s="197"/>
      <c r="F51" s="197"/>
      <c r="G51" s="197"/>
      <c r="H51" s="197"/>
      <c r="I51" s="219"/>
      <c r="J51" s="219"/>
      <c r="K51" s="219"/>
      <c r="L51" s="219"/>
    </row>
  </sheetData>
  <mergeCells count="81">
    <mergeCell ref="G4:I4"/>
    <mergeCell ref="A44:B44"/>
    <mergeCell ref="A45:B45"/>
    <mergeCell ref="K40:K41"/>
    <mergeCell ref="C40:C41"/>
    <mergeCell ref="F40:F41"/>
    <mergeCell ref="E40:E41"/>
    <mergeCell ref="A31:D31"/>
    <mergeCell ref="A33:D33"/>
    <mergeCell ref="A36:D36"/>
    <mergeCell ref="L40:L41"/>
    <mergeCell ref="A43:B43"/>
    <mergeCell ref="D40:D41"/>
    <mergeCell ref="M40:M41"/>
    <mergeCell ref="A42:B42"/>
    <mergeCell ref="G40:G41"/>
    <mergeCell ref="H40:H41"/>
    <mergeCell ref="I40:I41"/>
    <mergeCell ref="J40:J41"/>
    <mergeCell ref="A40:B41"/>
    <mergeCell ref="A37:D37"/>
    <mergeCell ref="A35:D35"/>
    <mergeCell ref="I28:L28"/>
    <mergeCell ref="G20:G21"/>
    <mergeCell ref="C20:C21"/>
    <mergeCell ref="A30:D30"/>
    <mergeCell ref="D20:D21"/>
    <mergeCell ref="A22:B22"/>
    <mergeCell ref="A28:D29"/>
    <mergeCell ref="E28:H28"/>
    <mergeCell ref="C12:C13"/>
    <mergeCell ref="D12:D13"/>
    <mergeCell ref="J12:J13"/>
    <mergeCell ref="K12:K13"/>
    <mergeCell ref="E12:E13"/>
    <mergeCell ref="F12:F13"/>
    <mergeCell ref="G12:G13"/>
    <mergeCell ref="C7:D7"/>
    <mergeCell ref="C8:D8"/>
    <mergeCell ref="C9:D9"/>
    <mergeCell ref="J4:M4"/>
    <mergeCell ref="C4:D6"/>
    <mergeCell ref="E4:F6"/>
    <mergeCell ref="J5:J6"/>
    <mergeCell ref="M5:M6"/>
    <mergeCell ref="G5:G6"/>
    <mergeCell ref="H5:H6"/>
    <mergeCell ref="A20:B21"/>
    <mergeCell ref="A12:B13"/>
    <mergeCell ref="A17:B17"/>
    <mergeCell ref="N12:N13"/>
    <mergeCell ref="H12:H13"/>
    <mergeCell ref="A14:B14"/>
    <mergeCell ref="A15:B15"/>
    <mergeCell ref="M12:M13"/>
    <mergeCell ref="I12:I13"/>
    <mergeCell ref="L12:L13"/>
    <mergeCell ref="A32:D32"/>
    <mergeCell ref="A34:D34"/>
    <mergeCell ref="A23:B23"/>
    <mergeCell ref="A24:B24"/>
    <mergeCell ref="A25:B25"/>
    <mergeCell ref="A4:B6"/>
    <mergeCell ref="A16:B16"/>
    <mergeCell ref="I5:I6"/>
    <mergeCell ref="P12:P13"/>
    <mergeCell ref="A9:B9"/>
    <mergeCell ref="A7:B7"/>
    <mergeCell ref="A8:B8"/>
    <mergeCell ref="E7:F7"/>
    <mergeCell ref="E8:F8"/>
    <mergeCell ref="E9:F9"/>
    <mergeCell ref="Q12:Q13"/>
    <mergeCell ref="E20:E21"/>
    <mergeCell ref="F20:F21"/>
    <mergeCell ref="H20:H21"/>
    <mergeCell ref="I20:I21"/>
    <mergeCell ref="J20:J21"/>
    <mergeCell ref="K20:K21"/>
    <mergeCell ref="L20:L21"/>
    <mergeCell ref="O12:O13"/>
  </mergeCells>
  <printOptions/>
  <pageMargins left="0.63" right="0.5905511811023623" top="0.5905511811023623" bottom="0.5905511811023623" header="0.5118110236220472" footer="0.5118110236220472"/>
  <pageSetup horizontalDpi="600" verticalDpi="600" orientation="portrait" paperSize="9" scale="90" r:id="rId1"/>
  <headerFooter alignWithMargins="0">
    <oddHeader>&amp;L&amp;11幼稚園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U4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2" width="3.75390625" style="43" customWidth="1"/>
    <col min="3" max="3" width="3.00390625" style="43" customWidth="1"/>
    <col min="4" max="4" width="5.875" style="43" customWidth="1"/>
    <col min="5" max="7" width="6.375" style="43" customWidth="1"/>
    <col min="8" max="16" width="5.875" style="43" customWidth="1"/>
    <col min="17" max="18" width="4.75390625" style="43" customWidth="1"/>
    <col min="19" max="19" width="1.25" style="43" customWidth="1"/>
    <col min="20" max="21" width="4.875" style="43" customWidth="1"/>
    <col min="22" max="25" width="4.625" style="43" customWidth="1"/>
    <col min="26" max="16384" width="10.25390625" style="43" customWidth="1"/>
  </cols>
  <sheetData>
    <row r="1" ht="19.5" customHeight="1"/>
    <row r="2" ht="19.5" customHeight="1" thickBot="1">
      <c r="A2" s="234" t="s">
        <v>217</v>
      </c>
    </row>
    <row r="3" spans="1:16" ht="18.75" customHeight="1">
      <c r="A3" s="354" t="s">
        <v>86</v>
      </c>
      <c r="B3" s="354"/>
      <c r="C3" s="354"/>
      <c r="D3" s="355"/>
      <c r="E3" s="374" t="s">
        <v>39</v>
      </c>
      <c r="F3" s="374"/>
      <c r="G3" s="374"/>
      <c r="H3" s="373" t="s">
        <v>87</v>
      </c>
      <c r="I3" s="374"/>
      <c r="J3" s="375"/>
      <c r="K3" s="374" t="s">
        <v>88</v>
      </c>
      <c r="L3" s="374"/>
      <c r="M3" s="374"/>
      <c r="N3" s="373" t="s">
        <v>89</v>
      </c>
      <c r="O3" s="374"/>
      <c r="P3" s="374"/>
    </row>
    <row r="4" spans="1:16" ht="15.75" customHeight="1">
      <c r="A4" s="358"/>
      <c r="B4" s="358"/>
      <c r="C4" s="358"/>
      <c r="D4" s="359"/>
      <c r="E4" s="223" t="s">
        <v>39</v>
      </c>
      <c r="F4" s="224" t="s">
        <v>90</v>
      </c>
      <c r="G4" s="226" t="s">
        <v>91</v>
      </c>
      <c r="H4" s="199" t="s">
        <v>39</v>
      </c>
      <c r="I4" s="224" t="s">
        <v>90</v>
      </c>
      <c r="J4" s="225" t="s">
        <v>91</v>
      </c>
      <c r="K4" s="223" t="s">
        <v>39</v>
      </c>
      <c r="L4" s="224" t="s">
        <v>90</v>
      </c>
      <c r="M4" s="226" t="s">
        <v>91</v>
      </c>
      <c r="N4" s="199" t="s">
        <v>39</v>
      </c>
      <c r="O4" s="224" t="s">
        <v>90</v>
      </c>
      <c r="P4" s="226" t="s">
        <v>91</v>
      </c>
    </row>
    <row r="5" spans="1:16" ht="25.5" customHeight="1">
      <c r="A5" s="356" t="s">
        <v>92</v>
      </c>
      <c r="B5" s="356"/>
      <c r="C5" s="356"/>
      <c r="D5" s="357"/>
      <c r="E5" s="74">
        <f>IF(SUM(F5:G5)=0,"-",SUM(F5:G5))</f>
        <v>119</v>
      </c>
      <c r="F5" s="70">
        <f aca="true" t="shared" si="0" ref="F5:G9">IF(SUM(I5,L5,O5)=0,"-",SUM(I5,L5,O5))</f>
        <v>56</v>
      </c>
      <c r="G5" s="71">
        <f t="shared" si="0"/>
        <v>63</v>
      </c>
      <c r="H5" s="72">
        <f>IF(SUM(I5:J5)=0,"-",SUM(I5:J5))</f>
        <v>28</v>
      </c>
      <c r="I5" s="70">
        <v>12</v>
      </c>
      <c r="J5" s="73">
        <v>16</v>
      </c>
      <c r="K5" s="74">
        <f>IF(SUM(L5:M5)=0,"-",SUM(L5:M5))</f>
        <v>47</v>
      </c>
      <c r="L5" s="70">
        <v>24</v>
      </c>
      <c r="M5" s="71">
        <v>23</v>
      </c>
      <c r="N5" s="72">
        <f>IF(SUM(O5:P5)=0,"-",SUM(O5:P5))</f>
        <v>44</v>
      </c>
      <c r="O5" s="70">
        <v>20</v>
      </c>
      <c r="P5" s="71">
        <v>24</v>
      </c>
    </row>
    <row r="6" spans="1:16" ht="25.5" customHeight="1">
      <c r="A6" s="389" t="s">
        <v>93</v>
      </c>
      <c r="B6" s="389"/>
      <c r="C6" s="389"/>
      <c r="D6" s="390"/>
      <c r="E6" s="256">
        <f>IF(SUM(F6:G6)=0,"-",SUM(F6:G6))</f>
        <v>2617</v>
      </c>
      <c r="F6" s="252">
        <f t="shared" si="0"/>
        <v>1338</v>
      </c>
      <c r="G6" s="253">
        <f t="shared" si="0"/>
        <v>1279</v>
      </c>
      <c r="H6" s="254">
        <f>IF(SUM(I6:J6)=0,"-",SUM(I6:J6))</f>
        <v>486</v>
      </c>
      <c r="I6" s="252">
        <v>246</v>
      </c>
      <c r="J6" s="255">
        <v>240</v>
      </c>
      <c r="K6" s="256">
        <f>IF(SUM(L6:M6)=0,"-",SUM(L6:M6))</f>
        <v>608</v>
      </c>
      <c r="L6" s="252">
        <v>307</v>
      </c>
      <c r="M6" s="253">
        <v>301</v>
      </c>
      <c r="N6" s="254">
        <f>IF(SUM(O6:P6)=0,"-",SUM(O6:P6))</f>
        <v>1523</v>
      </c>
      <c r="O6" s="252">
        <v>785</v>
      </c>
      <c r="P6" s="253">
        <v>738</v>
      </c>
    </row>
    <row r="7" spans="1:16" ht="25.5" customHeight="1">
      <c r="A7" s="386" t="s">
        <v>214</v>
      </c>
      <c r="B7" s="386"/>
      <c r="C7" s="389" t="s">
        <v>39</v>
      </c>
      <c r="D7" s="390"/>
      <c r="E7" s="74">
        <f>IF(SUM(E8:E9)=0,"-",SUM(E8:E9))</f>
        <v>3348</v>
      </c>
      <c r="F7" s="70">
        <f>IF(SUM(F8:F9)=0,"-",SUM(F8:F9))</f>
        <v>1710</v>
      </c>
      <c r="G7" s="71">
        <f>IF(SUM(J7,M7,P7)=0,"-",SUM(J7,M7,P7))</f>
        <v>1638</v>
      </c>
      <c r="H7" s="72">
        <f aca="true" t="shared" si="1" ref="H7:P7">IF(SUM(H8:H9)=0,"-",SUM(H8:H9))</f>
        <v>1240</v>
      </c>
      <c r="I7" s="70">
        <f t="shared" si="1"/>
        <v>622</v>
      </c>
      <c r="J7" s="73">
        <f t="shared" si="1"/>
        <v>618</v>
      </c>
      <c r="K7" s="74">
        <f t="shared" si="1"/>
        <v>1016</v>
      </c>
      <c r="L7" s="70">
        <f t="shared" si="1"/>
        <v>524</v>
      </c>
      <c r="M7" s="71">
        <f t="shared" si="1"/>
        <v>492</v>
      </c>
      <c r="N7" s="72">
        <f t="shared" si="1"/>
        <v>1092</v>
      </c>
      <c r="O7" s="70">
        <f t="shared" si="1"/>
        <v>564</v>
      </c>
      <c r="P7" s="71">
        <f t="shared" si="1"/>
        <v>528</v>
      </c>
    </row>
    <row r="8" spans="1:16" ht="22.5" customHeight="1">
      <c r="A8" s="387"/>
      <c r="B8" s="387"/>
      <c r="C8" s="360" t="s">
        <v>94</v>
      </c>
      <c r="D8" s="391"/>
      <c r="E8" s="266">
        <f>IF(SUM(F8:G8)=0,"-",SUM(F8:G8))</f>
        <v>3307</v>
      </c>
      <c r="F8" s="262">
        <f t="shared" si="0"/>
        <v>1686</v>
      </c>
      <c r="G8" s="263">
        <f t="shared" si="0"/>
        <v>1621</v>
      </c>
      <c r="H8" s="264">
        <f>IF(SUM(I8:J8)=0,"-",SUM(I8:J8))</f>
        <v>1226</v>
      </c>
      <c r="I8" s="262">
        <v>611</v>
      </c>
      <c r="J8" s="265">
        <v>615</v>
      </c>
      <c r="K8" s="266">
        <f>IF(SUM(L8:M8)=0,"-",SUM(L8:M8))</f>
        <v>1006</v>
      </c>
      <c r="L8" s="262">
        <v>520</v>
      </c>
      <c r="M8" s="263">
        <v>486</v>
      </c>
      <c r="N8" s="264">
        <f>IF(SUM(O8:P8)=0,"-",SUM(O8:P8))</f>
        <v>1075</v>
      </c>
      <c r="O8" s="262">
        <v>555</v>
      </c>
      <c r="P8" s="263">
        <v>520</v>
      </c>
    </row>
    <row r="9" spans="1:16" ht="22.5" customHeight="1">
      <c r="A9" s="388"/>
      <c r="B9" s="388"/>
      <c r="C9" s="392" t="s">
        <v>47</v>
      </c>
      <c r="D9" s="393"/>
      <c r="E9" s="79">
        <f>IF(SUM(F9:G9)=0,"-",SUM(F9:G9))</f>
        <v>41</v>
      </c>
      <c r="F9" s="75">
        <f t="shared" si="0"/>
        <v>24</v>
      </c>
      <c r="G9" s="76">
        <f t="shared" si="0"/>
        <v>17</v>
      </c>
      <c r="H9" s="77">
        <f>IF(SUM(I9:J9)=0,"-",SUM(I9:J9))</f>
        <v>14</v>
      </c>
      <c r="I9" s="75">
        <v>11</v>
      </c>
      <c r="J9" s="78">
        <v>3</v>
      </c>
      <c r="K9" s="79">
        <f>IF(SUM(L9:M9)=0,"-",SUM(L9:M9))</f>
        <v>10</v>
      </c>
      <c r="L9" s="75">
        <v>4</v>
      </c>
      <c r="M9" s="76">
        <v>6</v>
      </c>
      <c r="N9" s="77">
        <f>IF(SUM(O9:P9)=0,"-",SUM(O9:P9))</f>
        <v>17</v>
      </c>
      <c r="O9" s="75">
        <v>9</v>
      </c>
      <c r="P9" s="76">
        <v>8</v>
      </c>
    </row>
    <row r="10" spans="1:16" ht="25.5" customHeight="1" thickBot="1">
      <c r="A10" s="394" t="s">
        <v>215</v>
      </c>
      <c r="B10" s="394"/>
      <c r="C10" s="394"/>
      <c r="D10" s="369"/>
      <c r="E10" s="261">
        <f>IF(SUM(E5:E7)=0,"-",SUM(E5:E7))</f>
        <v>6084</v>
      </c>
      <c r="F10" s="257">
        <f aca="true" t="shared" si="2" ref="F10:P10">IF(SUM(F5:F7)=0,"-",SUM(F5:F7))</f>
        <v>3104</v>
      </c>
      <c r="G10" s="258">
        <f t="shared" si="2"/>
        <v>2980</v>
      </c>
      <c r="H10" s="259">
        <f t="shared" si="2"/>
        <v>1754</v>
      </c>
      <c r="I10" s="257">
        <f t="shared" si="2"/>
        <v>880</v>
      </c>
      <c r="J10" s="260">
        <f t="shared" si="2"/>
        <v>874</v>
      </c>
      <c r="K10" s="261">
        <f t="shared" si="2"/>
        <v>1671</v>
      </c>
      <c r="L10" s="257">
        <f t="shared" si="2"/>
        <v>855</v>
      </c>
      <c r="M10" s="258">
        <f t="shared" si="2"/>
        <v>816</v>
      </c>
      <c r="N10" s="259">
        <f t="shared" si="2"/>
        <v>2659</v>
      </c>
      <c r="O10" s="257">
        <f t="shared" si="2"/>
        <v>1369</v>
      </c>
      <c r="P10" s="258">
        <f t="shared" si="2"/>
        <v>1290</v>
      </c>
    </row>
    <row r="11" spans="1:16" ht="19.5" customHeight="1">
      <c r="A11" s="44"/>
      <c r="B11" s="44"/>
      <c r="C11" s="44"/>
      <c r="D11" s="4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21" ht="19.5" customHeight="1" thickBot="1">
      <c r="A12" s="47" t="s">
        <v>218</v>
      </c>
      <c r="U12" s="267"/>
    </row>
    <row r="13" spans="1:16" ht="18.75" customHeight="1">
      <c r="A13" s="354" t="s">
        <v>86</v>
      </c>
      <c r="B13" s="354"/>
      <c r="C13" s="354"/>
      <c r="D13" s="355"/>
      <c r="E13" s="374" t="s">
        <v>39</v>
      </c>
      <c r="F13" s="374"/>
      <c r="G13" s="374"/>
      <c r="H13" s="373" t="s">
        <v>87</v>
      </c>
      <c r="I13" s="374"/>
      <c r="J13" s="375"/>
      <c r="K13" s="374" t="s">
        <v>88</v>
      </c>
      <c r="L13" s="374"/>
      <c r="M13" s="374"/>
      <c r="N13" s="373" t="s">
        <v>89</v>
      </c>
      <c r="O13" s="374"/>
      <c r="P13" s="374"/>
    </row>
    <row r="14" spans="1:16" ht="15.75" customHeight="1">
      <c r="A14" s="358"/>
      <c r="B14" s="358"/>
      <c r="C14" s="358"/>
      <c r="D14" s="359"/>
      <c r="E14" s="223" t="s">
        <v>39</v>
      </c>
      <c r="F14" s="224" t="s">
        <v>90</v>
      </c>
      <c r="G14" s="226" t="s">
        <v>91</v>
      </c>
      <c r="H14" s="199" t="s">
        <v>39</v>
      </c>
      <c r="I14" s="224" t="s">
        <v>90</v>
      </c>
      <c r="J14" s="225" t="s">
        <v>91</v>
      </c>
      <c r="K14" s="223" t="s">
        <v>39</v>
      </c>
      <c r="L14" s="224" t="s">
        <v>90</v>
      </c>
      <c r="M14" s="226" t="s">
        <v>91</v>
      </c>
      <c r="N14" s="199" t="s">
        <v>39</v>
      </c>
      <c r="O14" s="224" t="s">
        <v>90</v>
      </c>
      <c r="P14" s="226" t="s">
        <v>91</v>
      </c>
    </row>
    <row r="15" spans="1:17" ht="25.5" customHeight="1">
      <c r="A15" s="356" t="s">
        <v>92</v>
      </c>
      <c r="B15" s="356"/>
      <c r="C15" s="356"/>
      <c r="D15" s="357"/>
      <c r="E15" s="74">
        <f>IF(SUM(F15:G15)=0,"-",SUM(F15:G15))</f>
        <v>53</v>
      </c>
      <c r="F15" s="70">
        <f aca="true" t="shared" si="3" ref="F15:G19">IF(SUM(I15,L15,O15)=0,"-",SUM(I15,L15,O15))</f>
        <v>25</v>
      </c>
      <c r="G15" s="71">
        <f t="shared" si="3"/>
        <v>28</v>
      </c>
      <c r="H15" s="72">
        <f>IF(SUM(I15:J15)=0,"-",SUM(I15:J15))</f>
        <v>28</v>
      </c>
      <c r="I15" s="70">
        <v>12</v>
      </c>
      <c r="J15" s="73">
        <v>16</v>
      </c>
      <c r="K15" s="74">
        <f>IF(SUM(L15:M15)=0,"-",SUM(L15:M15))</f>
        <v>25</v>
      </c>
      <c r="L15" s="70">
        <v>13</v>
      </c>
      <c r="M15" s="71">
        <v>12</v>
      </c>
      <c r="N15" s="72" t="str">
        <f>IF(SUM(O15:P15)=0,"-",SUM(O15:P15))</f>
        <v>-</v>
      </c>
      <c r="O15" s="70" t="s">
        <v>169</v>
      </c>
      <c r="P15" s="71" t="s">
        <v>169</v>
      </c>
      <c r="Q15" s="182"/>
    </row>
    <row r="16" spans="1:16" ht="25.5" customHeight="1">
      <c r="A16" s="389" t="s">
        <v>93</v>
      </c>
      <c r="B16" s="389"/>
      <c r="C16" s="389"/>
      <c r="D16" s="390"/>
      <c r="E16" s="256">
        <f>IF(SUM(F16:G16)=0,"-",SUM(F16:G16))</f>
        <v>1576</v>
      </c>
      <c r="F16" s="252">
        <f t="shared" si="3"/>
        <v>835</v>
      </c>
      <c r="G16" s="253">
        <f t="shared" si="3"/>
        <v>741</v>
      </c>
      <c r="H16" s="254">
        <f>IF(SUM(I16:J16)=0,"-",SUM(I16:J16))</f>
        <v>456</v>
      </c>
      <c r="I16" s="252">
        <v>226</v>
      </c>
      <c r="J16" s="255">
        <v>230</v>
      </c>
      <c r="K16" s="256">
        <f>IF(SUM(L16:M16)=0,"-",SUM(L16:M16))</f>
        <v>202</v>
      </c>
      <c r="L16" s="252">
        <v>112</v>
      </c>
      <c r="M16" s="253">
        <v>90</v>
      </c>
      <c r="N16" s="254">
        <f>IF(SUM(O16:P16)=0,"-",SUM(O16:P16))</f>
        <v>918</v>
      </c>
      <c r="O16" s="252">
        <v>497</v>
      </c>
      <c r="P16" s="253">
        <v>421</v>
      </c>
    </row>
    <row r="17" spans="1:16" ht="25.5" customHeight="1">
      <c r="A17" s="386" t="s">
        <v>214</v>
      </c>
      <c r="B17" s="386"/>
      <c r="C17" s="389" t="s">
        <v>39</v>
      </c>
      <c r="D17" s="390"/>
      <c r="E17" s="74">
        <f>IF(SUM(E18:E19)=0,"-",SUM(E18:E19))</f>
        <v>1011</v>
      </c>
      <c r="F17" s="70">
        <f>IF(SUM(F18:F19)=0,"-",SUM(F18:F19))</f>
        <v>516</v>
      </c>
      <c r="G17" s="71">
        <f>IF(SUM(J17,M17,P17)=0,"-",SUM(J17,M17,P17))</f>
        <v>495</v>
      </c>
      <c r="H17" s="72">
        <f aca="true" t="shared" si="4" ref="H17:P17">IF(SUM(H18:H19)=0,"-",SUM(H18:H19))</f>
        <v>906</v>
      </c>
      <c r="I17" s="70">
        <f t="shared" si="4"/>
        <v>461</v>
      </c>
      <c r="J17" s="73">
        <f t="shared" si="4"/>
        <v>445</v>
      </c>
      <c r="K17" s="74">
        <f t="shared" si="4"/>
        <v>73</v>
      </c>
      <c r="L17" s="70">
        <f t="shared" si="4"/>
        <v>40</v>
      </c>
      <c r="M17" s="71">
        <f t="shared" si="4"/>
        <v>33</v>
      </c>
      <c r="N17" s="72">
        <f t="shared" si="4"/>
        <v>32</v>
      </c>
      <c r="O17" s="70">
        <f t="shared" si="4"/>
        <v>15</v>
      </c>
      <c r="P17" s="71">
        <f t="shared" si="4"/>
        <v>17</v>
      </c>
    </row>
    <row r="18" spans="1:16" ht="22.5" customHeight="1">
      <c r="A18" s="387"/>
      <c r="B18" s="387"/>
      <c r="C18" s="360" t="s">
        <v>94</v>
      </c>
      <c r="D18" s="391"/>
      <c r="E18" s="266">
        <f>IF(SUM(F18:G18)=0,"-",SUM(F18:G18))</f>
        <v>999</v>
      </c>
      <c r="F18" s="262">
        <f t="shared" si="3"/>
        <v>508</v>
      </c>
      <c r="G18" s="263">
        <f t="shared" si="3"/>
        <v>491</v>
      </c>
      <c r="H18" s="264">
        <f>IF(SUM(I18:J18)=0,"-",SUM(I18:J18))</f>
        <v>896</v>
      </c>
      <c r="I18" s="262">
        <v>453</v>
      </c>
      <c r="J18" s="265">
        <v>443</v>
      </c>
      <c r="K18" s="266">
        <f>IF(SUM(L18:M18)=0,"-",SUM(L18:M18))</f>
        <v>71</v>
      </c>
      <c r="L18" s="262">
        <v>40</v>
      </c>
      <c r="M18" s="263">
        <v>31</v>
      </c>
      <c r="N18" s="264">
        <f>IF(SUM(O18:P18)=0,"-",SUM(O18:P18))</f>
        <v>32</v>
      </c>
      <c r="O18" s="262">
        <v>15</v>
      </c>
      <c r="P18" s="263">
        <v>17</v>
      </c>
    </row>
    <row r="19" spans="1:16" ht="22.5" customHeight="1">
      <c r="A19" s="388"/>
      <c r="B19" s="388"/>
      <c r="C19" s="392" t="s">
        <v>47</v>
      </c>
      <c r="D19" s="393"/>
      <c r="E19" s="79">
        <f>IF(SUM(F19:G19)=0,"-",SUM(F19:G19))</f>
        <v>12</v>
      </c>
      <c r="F19" s="75">
        <f t="shared" si="3"/>
        <v>8</v>
      </c>
      <c r="G19" s="76">
        <f t="shared" si="3"/>
        <v>4</v>
      </c>
      <c r="H19" s="77">
        <f>IF(SUM(I19:J19)=0,"-",SUM(I19:J19))</f>
        <v>10</v>
      </c>
      <c r="I19" s="75">
        <v>8</v>
      </c>
      <c r="J19" s="78">
        <v>2</v>
      </c>
      <c r="K19" s="79">
        <f>IF(SUM(L19:M19)=0,"-",SUM(L19:M19))</f>
        <v>2</v>
      </c>
      <c r="L19" s="75" t="s">
        <v>169</v>
      </c>
      <c r="M19" s="76">
        <v>2</v>
      </c>
      <c r="N19" s="77" t="str">
        <f>IF(SUM(O19:P19)=0,"-",SUM(O19:P19))</f>
        <v>-</v>
      </c>
      <c r="O19" s="75" t="s">
        <v>169</v>
      </c>
      <c r="P19" s="76" t="s">
        <v>169</v>
      </c>
    </row>
    <row r="20" spans="1:16" ht="25.5" customHeight="1" thickBot="1">
      <c r="A20" s="394" t="s">
        <v>215</v>
      </c>
      <c r="B20" s="394"/>
      <c r="C20" s="394"/>
      <c r="D20" s="369"/>
      <c r="E20" s="261">
        <f aca="true" t="shared" si="5" ref="E20:P20">IF(SUM(E15:E17)=0,"-",SUM(E15:E17))</f>
        <v>2640</v>
      </c>
      <c r="F20" s="257">
        <f t="shared" si="5"/>
        <v>1376</v>
      </c>
      <c r="G20" s="258">
        <f t="shared" si="5"/>
        <v>1264</v>
      </c>
      <c r="H20" s="259">
        <f t="shared" si="5"/>
        <v>1390</v>
      </c>
      <c r="I20" s="257">
        <f t="shared" si="5"/>
        <v>699</v>
      </c>
      <c r="J20" s="260">
        <f t="shared" si="5"/>
        <v>691</v>
      </c>
      <c r="K20" s="261">
        <f t="shared" si="5"/>
        <v>300</v>
      </c>
      <c r="L20" s="257">
        <f t="shared" si="5"/>
        <v>165</v>
      </c>
      <c r="M20" s="258">
        <f t="shared" si="5"/>
        <v>135</v>
      </c>
      <c r="N20" s="259">
        <f t="shared" si="5"/>
        <v>950</v>
      </c>
      <c r="O20" s="257">
        <f t="shared" si="5"/>
        <v>512</v>
      </c>
      <c r="P20" s="258">
        <f t="shared" si="5"/>
        <v>438</v>
      </c>
    </row>
    <row r="21" spans="1:16" ht="19.5" customHeight="1">
      <c r="A21" s="48"/>
      <c r="B21" s="45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</row>
    <row r="22" ht="19.5" customHeight="1" thickBot="1">
      <c r="A22" s="234" t="s">
        <v>219</v>
      </c>
    </row>
    <row r="23" spans="1:21" ht="13.5" customHeight="1">
      <c r="A23" s="354" t="s">
        <v>216</v>
      </c>
      <c r="B23" s="354"/>
      <c r="C23" s="355"/>
      <c r="D23" s="374" t="s">
        <v>39</v>
      </c>
      <c r="E23" s="374"/>
      <c r="F23" s="374"/>
      <c r="G23" s="373" t="s">
        <v>95</v>
      </c>
      <c r="H23" s="375"/>
      <c r="I23" s="374" t="s">
        <v>96</v>
      </c>
      <c r="J23" s="374"/>
      <c r="K23" s="373" t="s">
        <v>97</v>
      </c>
      <c r="L23" s="375"/>
      <c r="M23" s="374" t="s">
        <v>98</v>
      </c>
      <c r="N23" s="374"/>
      <c r="O23" s="401" t="s">
        <v>99</v>
      </c>
      <c r="P23" s="403" t="s">
        <v>100</v>
      </c>
      <c r="Q23" s="373" t="s">
        <v>101</v>
      </c>
      <c r="R23" s="374"/>
      <c r="S23" s="197"/>
      <c r="T23" s="397" t="s">
        <v>102</v>
      </c>
      <c r="U23" s="398"/>
    </row>
    <row r="24" spans="1:21" ht="11.25" customHeight="1">
      <c r="A24" s="356"/>
      <c r="B24" s="356"/>
      <c r="C24" s="357"/>
      <c r="D24" s="371"/>
      <c r="E24" s="371"/>
      <c r="F24" s="371"/>
      <c r="G24" s="363"/>
      <c r="H24" s="364"/>
      <c r="I24" s="371"/>
      <c r="J24" s="371"/>
      <c r="K24" s="363"/>
      <c r="L24" s="364"/>
      <c r="M24" s="371"/>
      <c r="N24" s="371"/>
      <c r="O24" s="402"/>
      <c r="P24" s="404"/>
      <c r="Q24" s="363"/>
      <c r="R24" s="371"/>
      <c r="S24" s="197"/>
      <c r="T24" s="399"/>
      <c r="U24" s="400"/>
    </row>
    <row r="25" spans="1:21" ht="16.5" customHeight="1">
      <c r="A25" s="358"/>
      <c r="B25" s="358"/>
      <c r="C25" s="359"/>
      <c r="D25" s="223" t="s">
        <v>39</v>
      </c>
      <c r="E25" s="224" t="s">
        <v>90</v>
      </c>
      <c r="F25" s="225" t="s">
        <v>91</v>
      </c>
      <c r="G25" s="269" t="s">
        <v>90</v>
      </c>
      <c r="H25" s="225" t="s">
        <v>91</v>
      </c>
      <c r="I25" s="270" t="s">
        <v>90</v>
      </c>
      <c r="J25" s="271" t="s">
        <v>91</v>
      </c>
      <c r="K25" s="269" t="s">
        <v>90</v>
      </c>
      <c r="L25" s="225" t="s">
        <v>91</v>
      </c>
      <c r="M25" s="270" t="s">
        <v>90</v>
      </c>
      <c r="N25" s="271" t="s">
        <v>91</v>
      </c>
      <c r="O25" s="272" t="s">
        <v>91</v>
      </c>
      <c r="P25" s="271" t="s">
        <v>91</v>
      </c>
      <c r="Q25" s="269" t="s">
        <v>90</v>
      </c>
      <c r="R25" s="226" t="s">
        <v>91</v>
      </c>
      <c r="S25" s="268"/>
      <c r="T25" s="270" t="s">
        <v>90</v>
      </c>
      <c r="U25" s="271" t="s">
        <v>91</v>
      </c>
    </row>
    <row r="26" spans="1:21" ht="22.5" customHeight="1">
      <c r="A26" s="405" t="s">
        <v>103</v>
      </c>
      <c r="B26" s="407" t="s">
        <v>104</v>
      </c>
      <c r="C26" s="408"/>
      <c r="D26" s="229">
        <f>IF(SUM(E26:F26)=0,"-",SUM(E26:F26))</f>
        <v>7</v>
      </c>
      <c r="E26" s="56" t="str">
        <f aca="true" t="shared" si="6" ref="E26:E33">IF(SUM(G26,I26,K26,M26,Q26)=0,"-",SUM(G26,I26,K26,M26,Q26))</f>
        <v>-</v>
      </c>
      <c r="F26" s="57">
        <f aca="true" t="shared" si="7" ref="F26:F33">IF(SUM(H26,J26,L26,N26,O26,P26,R26)=0,"-",SUM(H26,J26,L26,N26,O26,P26,R26))</f>
        <v>7</v>
      </c>
      <c r="G26" s="58" t="s">
        <v>171</v>
      </c>
      <c r="H26" s="57" t="s">
        <v>171</v>
      </c>
      <c r="I26" s="59" t="s">
        <v>171</v>
      </c>
      <c r="J26" s="60">
        <v>1</v>
      </c>
      <c r="K26" s="58" t="s">
        <v>171</v>
      </c>
      <c r="L26" s="57">
        <v>5</v>
      </c>
      <c r="M26" s="59" t="s">
        <v>171</v>
      </c>
      <c r="N26" s="60" t="s">
        <v>171</v>
      </c>
      <c r="O26" s="61">
        <v>1</v>
      </c>
      <c r="P26" s="60" t="s">
        <v>171</v>
      </c>
      <c r="Q26" s="58" t="s">
        <v>171</v>
      </c>
      <c r="R26" s="62" t="s">
        <v>171</v>
      </c>
      <c r="S26" s="60"/>
      <c r="T26" s="59" t="s">
        <v>171</v>
      </c>
      <c r="U26" s="60" t="s">
        <v>171</v>
      </c>
    </row>
    <row r="27" spans="1:21" ht="22.5" customHeight="1">
      <c r="A27" s="406"/>
      <c r="B27" s="407" t="s">
        <v>105</v>
      </c>
      <c r="C27" s="408"/>
      <c r="D27" s="229">
        <f aca="true" t="shared" si="8" ref="D27:D33">IF(SUM(E27:F27)=0,"-",SUM(E27:F27))</f>
        <v>4</v>
      </c>
      <c r="E27" s="56">
        <f t="shared" si="6"/>
        <v>1</v>
      </c>
      <c r="F27" s="57">
        <f t="shared" si="7"/>
        <v>3</v>
      </c>
      <c r="G27" s="58">
        <v>1</v>
      </c>
      <c r="H27" s="57" t="s">
        <v>172</v>
      </c>
      <c r="I27" s="59" t="s">
        <v>172</v>
      </c>
      <c r="J27" s="60" t="s">
        <v>172</v>
      </c>
      <c r="K27" s="58" t="s">
        <v>172</v>
      </c>
      <c r="L27" s="57" t="s">
        <v>172</v>
      </c>
      <c r="M27" s="59" t="s">
        <v>172</v>
      </c>
      <c r="N27" s="60" t="s">
        <v>172</v>
      </c>
      <c r="O27" s="61" t="s">
        <v>172</v>
      </c>
      <c r="P27" s="60" t="s">
        <v>172</v>
      </c>
      <c r="Q27" s="58" t="s">
        <v>172</v>
      </c>
      <c r="R27" s="62">
        <v>3</v>
      </c>
      <c r="S27" s="60"/>
      <c r="T27" s="59" t="s">
        <v>172</v>
      </c>
      <c r="U27" s="60" t="s">
        <v>172</v>
      </c>
    </row>
    <row r="28" spans="1:21" ht="22.5" customHeight="1">
      <c r="A28" s="409" t="s">
        <v>106</v>
      </c>
      <c r="B28" s="395" t="s">
        <v>104</v>
      </c>
      <c r="C28" s="396"/>
      <c r="D28" s="250">
        <f t="shared" si="8"/>
        <v>216</v>
      </c>
      <c r="E28" s="236">
        <f t="shared" si="6"/>
        <v>5</v>
      </c>
      <c r="F28" s="237">
        <f t="shared" si="7"/>
        <v>211</v>
      </c>
      <c r="G28" s="238">
        <v>2</v>
      </c>
      <c r="H28" s="237">
        <v>16</v>
      </c>
      <c r="I28" s="239" t="s">
        <v>171</v>
      </c>
      <c r="J28" s="240">
        <v>18</v>
      </c>
      <c r="K28" s="238">
        <v>3</v>
      </c>
      <c r="L28" s="237">
        <v>146</v>
      </c>
      <c r="M28" s="239" t="s">
        <v>171</v>
      </c>
      <c r="N28" s="240">
        <v>1</v>
      </c>
      <c r="O28" s="241" t="s">
        <v>171</v>
      </c>
      <c r="P28" s="240" t="s">
        <v>171</v>
      </c>
      <c r="Q28" s="238" t="s">
        <v>171</v>
      </c>
      <c r="R28" s="242">
        <v>30</v>
      </c>
      <c r="S28" s="60"/>
      <c r="T28" s="239">
        <v>1</v>
      </c>
      <c r="U28" s="240">
        <v>17</v>
      </c>
    </row>
    <row r="29" spans="1:21" ht="22.5" customHeight="1">
      <c r="A29" s="410"/>
      <c r="B29" s="417" t="s">
        <v>105</v>
      </c>
      <c r="C29" s="418"/>
      <c r="D29" s="251">
        <f t="shared" si="8"/>
        <v>143</v>
      </c>
      <c r="E29" s="243">
        <f t="shared" si="6"/>
        <v>73</v>
      </c>
      <c r="F29" s="244">
        <f t="shared" si="7"/>
        <v>70</v>
      </c>
      <c r="G29" s="245">
        <v>45</v>
      </c>
      <c r="H29" s="244">
        <v>20</v>
      </c>
      <c r="I29" s="246">
        <v>28</v>
      </c>
      <c r="J29" s="247">
        <v>17</v>
      </c>
      <c r="K29" s="245" t="s">
        <v>172</v>
      </c>
      <c r="L29" s="244" t="s">
        <v>172</v>
      </c>
      <c r="M29" s="246" t="s">
        <v>172</v>
      </c>
      <c r="N29" s="247" t="s">
        <v>172</v>
      </c>
      <c r="O29" s="248">
        <v>28</v>
      </c>
      <c r="P29" s="247">
        <v>5</v>
      </c>
      <c r="Q29" s="245" t="s">
        <v>172</v>
      </c>
      <c r="R29" s="249" t="s">
        <v>172</v>
      </c>
      <c r="S29" s="60"/>
      <c r="T29" s="246">
        <v>6</v>
      </c>
      <c r="U29" s="247">
        <v>3</v>
      </c>
    </row>
    <row r="30" spans="1:21" ht="22.5" customHeight="1">
      <c r="A30" s="411" t="s">
        <v>107</v>
      </c>
      <c r="B30" s="407" t="s">
        <v>104</v>
      </c>
      <c r="C30" s="408"/>
      <c r="D30" s="229">
        <f t="shared" si="8"/>
        <v>317</v>
      </c>
      <c r="E30" s="56">
        <f t="shared" si="6"/>
        <v>30</v>
      </c>
      <c r="F30" s="57">
        <f t="shared" si="7"/>
        <v>287</v>
      </c>
      <c r="G30" s="58">
        <v>24</v>
      </c>
      <c r="H30" s="57">
        <v>5</v>
      </c>
      <c r="I30" s="59">
        <v>2</v>
      </c>
      <c r="J30" s="60">
        <v>5</v>
      </c>
      <c r="K30" s="58">
        <v>2</v>
      </c>
      <c r="L30" s="57">
        <v>265</v>
      </c>
      <c r="M30" s="59">
        <v>1</v>
      </c>
      <c r="N30" s="60">
        <v>8</v>
      </c>
      <c r="O30" s="61" t="s">
        <v>171</v>
      </c>
      <c r="P30" s="60" t="s">
        <v>171</v>
      </c>
      <c r="Q30" s="58">
        <v>1</v>
      </c>
      <c r="R30" s="62">
        <v>4</v>
      </c>
      <c r="S30" s="60"/>
      <c r="T30" s="59" t="s">
        <v>171</v>
      </c>
      <c r="U30" s="60">
        <v>12</v>
      </c>
    </row>
    <row r="31" spans="1:21" ht="22.5" customHeight="1">
      <c r="A31" s="412"/>
      <c r="B31" s="416" t="s">
        <v>105</v>
      </c>
      <c r="C31" s="393"/>
      <c r="D31" s="231">
        <f t="shared" si="8"/>
        <v>49</v>
      </c>
      <c r="E31" s="67">
        <f t="shared" si="6"/>
        <v>14</v>
      </c>
      <c r="F31" s="64">
        <f t="shared" si="7"/>
        <v>35</v>
      </c>
      <c r="G31" s="63">
        <v>2</v>
      </c>
      <c r="H31" s="64" t="s">
        <v>172</v>
      </c>
      <c r="I31" s="65" t="s">
        <v>172</v>
      </c>
      <c r="J31" s="66" t="s">
        <v>172</v>
      </c>
      <c r="K31" s="63" t="s">
        <v>172</v>
      </c>
      <c r="L31" s="64">
        <v>27</v>
      </c>
      <c r="M31" s="65">
        <v>2</v>
      </c>
      <c r="N31" s="66">
        <v>2</v>
      </c>
      <c r="O31" s="68">
        <v>1</v>
      </c>
      <c r="P31" s="66" t="s">
        <v>172</v>
      </c>
      <c r="Q31" s="63">
        <v>10</v>
      </c>
      <c r="R31" s="69">
        <v>5</v>
      </c>
      <c r="S31" s="60"/>
      <c r="T31" s="65" t="s">
        <v>172</v>
      </c>
      <c r="U31" s="66">
        <v>10</v>
      </c>
    </row>
    <row r="32" spans="1:21" ht="22.5" customHeight="1">
      <c r="A32" s="406" t="s">
        <v>39</v>
      </c>
      <c r="B32" s="407" t="s">
        <v>104</v>
      </c>
      <c r="C32" s="408"/>
      <c r="D32" s="229">
        <f t="shared" si="8"/>
        <v>540</v>
      </c>
      <c r="E32" s="56">
        <f t="shared" si="6"/>
        <v>35</v>
      </c>
      <c r="F32" s="57">
        <f t="shared" si="7"/>
        <v>505</v>
      </c>
      <c r="G32" s="58">
        <f aca="true" t="shared" si="9" ref="G32:R32">IF(SUM(G26,G28,G30)=0,"-",SUM(G26,G28,G30))</f>
        <v>26</v>
      </c>
      <c r="H32" s="57">
        <f t="shared" si="9"/>
        <v>21</v>
      </c>
      <c r="I32" s="59">
        <f t="shared" si="9"/>
        <v>2</v>
      </c>
      <c r="J32" s="60">
        <f t="shared" si="9"/>
        <v>24</v>
      </c>
      <c r="K32" s="58">
        <f t="shared" si="9"/>
        <v>5</v>
      </c>
      <c r="L32" s="57">
        <f t="shared" si="9"/>
        <v>416</v>
      </c>
      <c r="M32" s="59">
        <f t="shared" si="9"/>
        <v>1</v>
      </c>
      <c r="N32" s="60">
        <f t="shared" si="9"/>
        <v>9</v>
      </c>
      <c r="O32" s="61">
        <f t="shared" si="9"/>
        <v>1</v>
      </c>
      <c r="P32" s="60" t="str">
        <f t="shared" si="9"/>
        <v>-</v>
      </c>
      <c r="Q32" s="58">
        <f t="shared" si="9"/>
        <v>1</v>
      </c>
      <c r="R32" s="62">
        <f t="shared" si="9"/>
        <v>34</v>
      </c>
      <c r="S32" s="60"/>
      <c r="T32" s="59">
        <f>IF(SUM(T26,T28,T30)=0,"-",SUM(T26,T28,T30))</f>
        <v>1</v>
      </c>
      <c r="U32" s="60">
        <f>IF(SUM(U26,U28,U30)=0,"-",SUM(U26,U28,U30))</f>
        <v>29</v>
      </c>
    </row>
    <row r="33" spans="1:21" ht="22.5" customHeight="1" thickBot="1">
      <c r="A33" s="413"/>
      <c r="B33" s="414" t="s">
        <v>105</v>
      </c>
      <c r="C33" s="415"/>
      <c r="D33" s="233">
        <f t="shared" si="8"/>
        <v>196</v>
      </c>
      <c r="E33" s="49">
        <f t="shared" si="6"/>
        <v>88</v>
      </c>
      <c r="F33" s="50">
        <f t="shared" si="7"/>
        <v>108</v>
      </c>
      <c r="G33" s="51">
        <f aca="true" t="shared" si="10" ref="G33:R33">IF(SUM(G27,G29,G31)=0,"-",SUM(G27,G29,G31))</f>
        <v>48</v>
      </c>
      <c r="H33" s="50">
        <f t="shared" si="10"/>
        <v>20</v>
      </c>
      <c r="I33" s="52">
        <f t="shared" si="10"/>
        <v>28</v>
      </c>
      <c r="J33" s="53">
        <f t="shared" si="10"/>
        <v>17</v>
      </c>
      <c r="K33" s="51" t="str">
        <f t="shared" si="10"/>
        <v>-</v>
      </c>
      <c r="L33" s="50">
        <f t="shared" si="10"/>
        <v>27</v>
      </c>
      <c r="M33" s="52">
        <f t="shared" si="10"/>
        <v>2</v>
      </c>
      <c r="N33" s="53">
        <f t="shared" si="10"/>
        <v>2</v>
      </c>
      <c r="O33" s="54">
        <f t="shared" si="10"/>
        <v>29</v>
      </c>
      <c r="P33" s="53">
        <f t="shared" si="10"/>
        <v>5</v>
      </c>
      <c r="Q33" s="51">
        <f t="shared" si="10"/>
        <v>10</v>
      </c>
      <c r="R33" s="55">
        <f t="shared" si="10"/>
        <v>8</v>
      </c>
      <c r="S33" s="60"/>
      <c r="T33" s="52">
        <f>IF(SUM(T27,T29,T31)=0,"-",SUM(T27,T29,T31))</f>
        <v>6</v>
      </c>
      <c r="U33" s="53">
        <f>IF(SUM(U27,U29,U31)=0,"-",SUM(U27,U29,U31))</f>
        <v>13</v>
      </c>
    </row>
    <row r="34" ht="19.5" customHeight="1"/>
    <row r="35" ht="19.5" customHeight="1" thickBot="1">
      <c r="A35" s="47" t="s">
        <v>220</v>
      </c>
    </row>
    <row r="36" spans="1:12" ht="19.5" customHeight="1">
      <c r="A36" s="354" t="s">
        <v>216</v>
      </c>
      <c r="B36" s="354"/>
      <c r="C36" s="355"/>
      <c r="D36" s="374" t="s">
        <v>39</v>
      </c>
      <c r="E36" s="374"/>
      <c r="F36" s="374"/>
      <c r="G36" s="373" t="s">
        <v>108</v>
      </c>
      <c r="H36" s="374"/>
      <c r="I36" s="375"/>
      <c r="J36" s="419" t="s">
        <v>109</v>
      </c>
      <c r="K36" s="420"/>
      <c r="L36" s="420"/>
    </row>
    <row r="37" spans="1:12" ht="19.5" customHeight="1">
      <c r="A37" s="358"/>
      <c r="B37" s="358"/>
      <c r="C37" s="359"/>
      <c r="D37" s="223" t="s">
        <v>39</v>
      </c>
      <c r="E37" s="224" t="s">
        <v>90</v>
      </c>
      <c r="F37" s="226" t="s">
        <v>91</v>
      </c>
      <c r="G37" s="199" t="s">
        <v>39</v>
      </c>
      <c r="H37" s="224" t="s">
        <v>90</v>
      </c>
      <c r="I37" s="225" t="s">
        <v>91</v>
      </c>
      <c r="J37" s="223" t="s">
        <v>39</v>
      </c>
      <c r="K37" s="224" t="s">
        <v>90</v>
      </c>
      <c r="L37" s="226" t="s">
        <v>91</v>
      </c>
    </row>
    <row r="38" spans="1:12" ht="24" customHeight="1">
      <c r="A38" s="356" t="s">
        <v>110</v>
      </c>
      <c r="B38" s="356"/>
      <c r="C38" s="357"/>
      <c r="D38" s="60" t="str">
        <f>IF(SUM(E38:F38)=0,"-",SUM(E38:F38))</f>
        <v>-</v>
      </c>
      <c r="E38" s="56" t="str">
        <f aca="true" t="shared" si="11" ref="E38:F40">IF(SUM(H38,K38)=0,"-",SUM(H38,K38))</f>
        <v>-</v>
      </c>
      <c r="F38" s="62" t="str">
        <f t="shared" si="11"/>
        <v>-</v>
      </c>
      <c r="G38" s="58" t="str">
        <f>IF(SUM(H38:I38)=0,"-",SUM(H38:I38))</f>
        <v>-</v>
      </c>
      <c r="H38" s="56" t="s">
        <v>169</v>
      </c>
      <c r="I38" s="57" t="s">
        <v>169</v>
      </c>
      <c r="J38" s="60" t="str">
        <f>IF(SUM(K38:L38)=0,"-",SUM(K38:L38))</f>
        <v>-</v>
      </c>
      <c r="K38" s="56" t="s">
        <v>169</v>
      </c>
      <c r="L38" s="62" t="s">
        <v>169</v>
      </c>
    </row>
    <row r="39" spans="1:12" ht="24" customHeight="1">
      <c r="A39" s="356" t="s">
        <v>111</v>
      </c>
      <c r="B39" s="356"/>
      <c r="C39" s="357"/>
      <c r="D39" s="60">
        <f>IF(SUM(E39:F39)=0,"-",SUM(E39:F39))</f>
        <v>20</v>
      </c>
      <c r="E39" s="56" t="str">
        <f t="shared" si="11"/>
        <v>-</v>
      </c>
      <c r="F39" s="62">
        <f t="shared" si="11"/>
        <v>20</v>
      </c>
      <c r="G39" s="58" t="str">
        <f>IF(SUM(H39:I39)=0,"-",SUM(H39:I39))</f>
        <v>-</v>
      </c>
      <c r="H39" s="56" t="s">
        <v>169</v>
      </c>
      <c r="I39" s="57" t="s">
        <v>169</v>
      </c>
      <c r="J39" s="60">
        <f>IF(SUM(K39:L39)=0,"-",SUM(K39:L39))</f>
        <v>20</v>
      </c>
      <c r="K39" s="56" t="s">
        <v>169</v>
      </c>
      <c r="L39" s="62">
        <v>20</v>
      </c>
    </row>
    <row r="40" spans="1:12" ht="24" customHeight="1">
      <c r="A40" s="358" t="s">
        <v>112</v>
      </c>
      <c r="B40" s="358"/>
      <c r="C40" s="359"/>
      <c r="D40" s="66">
        <f>IF(SUM(E40:F40)=0,"-",SUM(E40:F40))</f>
        <v>59</v>
      </c>
      <c r="E40" s="67">
        <f t="shared" si="11"/>
        <v>35</v>
      </c>
      <c r="F40" s="69">
        <f t="shared" si="11"/>
        <v>24</v>
      </c>
      <c r="G40" s="63">
        <f>IF(SUM(H40:I40)=0,"-",SUM(H40:I40))</f>
        <v>17</v>
      </c>
      <c r="H40" s="67">
        <v>4</v>
      </c>
      <c r="I40" s="64">
        <v>13</v>
      </c>
      <c r="J40" s="66">
        <f>IF(SUM(K40:L40)=0,"-",SUM(K40:L40))</f>
        <v>42</v>
      </c>
      <c r="K40" s="67">
        <v>31</v>
      </c>
      <c r="L40" s="69">
        <v>11</v>
      </c>
    </row>
    <row r="41" spans="1:12" ht="24" customHeight="1" thickBot="1">
      <c r="A41" s="361" t="s">
        <v>39</v>
      </c>
      <c r="B41" s="361"/>
      <c r="C41" s="362"/>
      <c r="D41" s="53">
        <f>IF(SUM(E41:F41)=0,"-",SUM(E41:F41))</f>
        <v>79</v>
      </c>
      <c r="E41" s="49">
        <f>IF(SUM(E38:E40)=0,"-",SUM(E38:E40))</f>
        <v>35</v>
      </c>
      <c r="F41" s="55">
        <f>IF(SUM(F38:F40)=0,"-",SUM(F38:F40))</f>
        <v>44</v>
      </c>
      <c r="G41" s="51">
        <f>IF(SUM(H41:I41)=0,"-",SUM(H41:I41))</f>
        <v>17</v>
      </c>
      <c r="H41" s="49">
        <f>IF(SUM(H38:H40)=0,"-",SUM(H38:H40))</f>
        <v>4</v>
      </c>
      <c r="I41" s="50">
        <f>IF(SUM(I38:I40)=0,"-",SUM(I38:I40))</f>
        <v>13</v>
      </c>
      <c r="J41" s="53">
        <f>IF(SUM(K41:L41)=0,"-",SUM(K41:L41))</f>
        <v>62</v>
      </c>
      <c r="K41" s="49">
        <f>IF(SUM(K38:K40)=0,"-",SUM(K38:K40))</f>
        <v>31</v>
      </c>
      <c r="L41" s="55">
        <f>IF(SUM(L38:L40)=0,"-",SUM(L38:L40))</f>
        <v>31</v>
      </c>
    </row>
  </sheetData>
  <mergeCells count="54">
    <mergeCell ref="A13:D14"/>
    <mergeCell ref="A15:D15"/>
    <mergeCell ref="A16:D16"/>
    <mergeCell ref="J36:L36"/>
    <mergeCell ref="K23:L24"/>
    <mergeCell ref="E13:G13"/>
    <mergeCell ref="H13:J13"/>
    <mergeCell ref="K13:M13"/>
    <mergeCell ref="G23:H24"/>
    <mergeCell ref="B30:C30"/>
    <mergeCell ref="A20:D20"/>
    <mergeCell ref="B31:C31"/>
    <mergeCell ref="D36:F36"/>
    <mergeCell ref="B29:C29"/>
    <mergeCell ref="B32:C32"/>
    <mergeCell ref="A38:C38"/>
    <mergeCell ref="A39:C39"/>
    <mergeCell ref="G36:I36"/>
    <mergeCell ref="A40:C40"/>
    <mergeCell ref="A41:C41"/>
    <mergeCell ref="A36:C37"/>
    <mergeCell ref="A23:C25"/>
    <mergeCell ref="A26:A27"/>
    <mergeCell ref="B26:C26"/>
    <mergeCell ref="B27:C27"/>
    <mergeCell ref="A28:A29"/>
    <mergeCell ref="A30:A31"/>
    <mergeCell ref="A32:A33"/>
    <mergeCell ref="B33:C33"/>
    <mergeCell ref="A3:D4"/>
    <mergeCell ref="A5:D5"/>
    <mergeCell ref="A6:D6"/>
    <mergeCell ref="N3:P3"/>
    <mergeCell ref="H3:J3"/>
    <mergeCell ref="K3:M3"/>
    <mergeCell ref="E3:G3"/>
    <mergeCell ref="A10:D10"/>
    <mergeCell ref="D23:F24"/>
    <mergeCell ref="B28:C28"/>
    <mergeCell ref="T23:U24"/>
    <mergeCell ref="O23:O24"/>
    <mergeCell ref="P23:P24"/>
    <mergeCell ref="Q23:R24"/>
    <mergeCell ref="M23:N24"/>
    <mergeCell ref="I23:J24"/>
    <mergeCell ref="N13:P13"/>
    <mergeCell ref="C8:D8"/>
    <mergeCell ref="C9:D9"/>
    <mergeCell ref="C7:D7"/>
    <mergeCell ref="A7:B9"/>
    <mergeCell ref="A17:B19"/>
    <mergeCell ref="C17:D17"/>
    <mergeCell ref="C18:D18"/>
    <mergeCell ref="C19:D19"/>
  </mergeCells>
  <printOptions/>
  <pageMargins left="0.57" right="0.37" top="0.5905511811023623" bottom="0.5905511811023623" header="0.5118110236220472" footer="0.5118110236220472"/>
  <pageSetup horizontalDpi="600" verticalDpi="600" orientation="portrait" paperSize="9" scale="90" r:id="rId1"/>
  <headerFooter alignWithMargins="0">
    <oddHeader>&amp;R&amp;11幼稚園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Q32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" width="13.75390625" style="1" customWidth="1"/>
    <col min="2" max="4" width="7.75390625" style="1" customWidth="1"/>
    <col min="5" max="5" width="7.125" style="1" customWidth="1"/>
    <col min="6" max="7" width="5.75390625" style="1" customWidth="1"/>
    <col min="8" max="10" width="5.00390625" style="1" customWidth="1"/>
    <col min="11" max="11" width="7.125" style="1" customWidth="1"/>
    <col min="12" max="13" width="5.00390625" style="1" customWidth="1"/>
    <col min="14" max="14" width="7.25390625" style="1" customWidth="1"/>
    <col min="15" max="16" width="6.375" style="1" customWidth="1"/>
    <col min="17" max="17" width="3.375" style="11" customWidth="1"/>
    <col min="18" max="16384" width="8.625" style="1" customWidth="1"/>
  </cols>
  <sheetData>
    <row r="1" ht="17.25" customHeight="1"/>
    <row r="2" ht="17.25" customHeight="1"/>
    <row r="3" spans="1:17" s="3" customFormat="1" ht="20.25" customHeight="1" thickBot="1">
      <c r="A3" s="15" t="s">
        <v>221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0"/>
    </row>
    <row r="4" spans="1:17" s="3" customFormat="1" ht="25.5" customHeight="1">
      <c r="A4" s="421" t="s">
        <v>161</v>
      </c>
      <c r="B4" s="5"/>
      <c r="C4" s="6"/>
      <c r="D4" s="6"/>
      <c r="E4" s="431" t="s">
        <v>145</v>
      </c>
      <c r="F4" s="432"/>
      <c r="G4" s="432"/>
      <c r="H4" s="432"/>
      <c r="I4" s="432"/>
      <c r="J4" s="432"/>
      <c r="K4" s="433"/>
      <c r="L4" s="433"/>
      <c r="M4" s="434"/>
      <c r="N4" s="289"/>
      <c r="O4" s="430" t="s">
        <v>146</v>
      </c>
      <c r="P4" s="430"/>
      <c r="Q4" s="10"/>
    </row>
    <row r="5" spans="1:17" s="3" customFormat="1" ht="18" customHeight="1">
      <c r="A5" s="422"/>
      <c r="B5" s="8" t="s">
        <v>113</v>
      </c>
      <c r="C5" s="7"/>
      <c r="D5" s="7"/>
      <c r="E5" s="424" t="s">
        <v>27</v>
      </c>
      <c r="F5" s="425"/>
      <c r="G5" s="426"/>
      <c r="H5" s="435" t="s">
        <v>202</v>
      </c>
      <c r="I5" s="436"/>
      <c r="J5" s="437"/>
      <c r="K5" s="336" t="s">
        <v>201</v>
      </c>
      <c r="L5" s="336"/>
      <c r="M5" s="428"/>
      <c r="N5" s="335" t="s">
        <v>27</v>
      </c>
      <c r="O5" s="336"/>
      <c r="P5" s="428"/>
      <c r="Q5" s="10"/>
    </row>
    <row r="6" spans="1:17" s="3" customFormat="1" ht="18" customHeight="1">
      <c r="A6" s="422"/>
      <c r="B6" s="8"/>
      <c r="C6" s="9"/>
      <c r="D6" s="9"/>
      <c r="E6" s="335"/>
      <c r="F6" s="337"/>
      <c r="G6" s="427"/>
      <c r="H6" s="438" t="s">
        <v>199</v>
      </c>
      <c r="I6" s="439"/>
      <c r="J6" s="440"/>
      <c r="K6" s="439" t="s">
        <v>199</v>
      </c>
      <c r="L6" s="439"/>
      <c r="M6" s="441"/>
      <c r="N6" s="335"/>
      <c r="O6" s="337"/>
      <c r="P6" s="429"/>
      <c r="Q6" s="10"/>
    </row>
    <row r="7" spans="1:17" s="3" customFormat="1" ht="20.25" customHeight="1" thickBot="1">
      <c r="A7" s="423"/>
      <c r="B7" s="25" t="s">
        <v>27</v>
      </c>
      <c r="C7" s="27" t="s">
        <v>10</v>
      </c>
      <c r="D7" s="27" t="s">
        <v>11</v>
      </c>
      <c r="E7" s="32" t="s">
        <v>27</v>
      </c>
      <c r="F7" s="27" t="s">
        <v>10</v>
      </c>
      <c r="G7" s="273" t="s">
        <v>11</v>
      </c>
      <c r="H7" s="280" t="s">
        <v>27</v>
      </c>
      <c r="I7" s="188" t="s">
        <v>10</v>
      </c>
      <c r="J7" s="281" t="s">
        <v>11</v>
      </c>
      <c r="K7" s="29" t="s">
        <v>27</v>
      </c>
      <c r="L7" s="188" t="s">
        <v>10</v>
      </c>
      <c r="M7" s="190" t="s">
        <v>11</v>
      </c>
      <c r="N7" s="32" t="s">
        <v>27</v>
      </c>
      <c r="O7" s="27" t="s">
        <v>10</v>
      </c>
      <c r="P7" s="26" t="s">
        <v>11</v>
      </c>
      <c r="Q7" s="10"/>
    </row>
    <row r="8" spans="1:17" s="3" customFormat="1" ht="33.75" customHeight="1">
      <c r="A8" s="21" t="s">
        <v>181</v>
      </c>
      <c r="B8" s="155">
        <v>6174</v>
      </c>
      <c r="C8" s="100">
        <v>3098</v>
      </c>
      <c r="D8" s="100">
        <v>3076</v>
      </c>
      <c r="E8" s="157">
        <v>1693</v>
      </c>
      <c r="F8" s="100">
        <v>853</v>
      </c>
      <c r="G8" s="274">
        <v>840</v>
      </c>
      <c r="H8" s="282">
        <v>266</v>
      </c>
      <c r="I8" s="100">
        <v>136</v>
      </c>
      <c r="J8" s="274">
        <v>130</v>
      </c>
      <c r="K8" s="156">
        <v>1010</v>
      </c>
      <c r="L8" s="100">
        <v>494</v>
      </c>
      <c r="M8" s="104">
        <v>516</v>
      </c>
      <c r="N8" s="157">
        <v>1764</v>
      </c>
      <c r="O8" s="100">
        <v>880</v>
      </c>
      <c r="P8" s="99">
        <v>884</v>
      </c>
      <c r="Q8" s="10"/>
    </row>
    <row r="9" spans="1:16" s="3" customFormat="1" ht="33.75" customHeight="1">
      <c r="A9" s="85" t="s">
        <v>193</v>
      </c>
      <c r="B9" s="91">
        <f>IF(SUM(B10:B12)=0,"-",SUM(B10:B12))</f>
        <v>6084</v>
      </c>
      <c r="C9" s="92">
        <f aca="true" t="shared" si="0" ref="C9:P9">IF(SUM(C10:C12)=0,"-",SUM(C10:C12))</f>
        <v>3104</v>
      </c>
      <c r="D9" s="93">
        <f t="shared" si="0"/>
        <v>2980</v>
      </c>
      <c r="E9" s="96">
        <f t="shared" si="0"/>
        <v>1754</v>
      </c>
      <c r="F9" s="92">
        <f t="shared" si="0"/>
        <v>880</v>
      </c>
      <c r="G9" s="275">
        <f t="shared" si="0"/>
        <v>874</v>
      </c>
      <c r="H9" s="283">
        <f>IF(SUM(H10:H12)=0,"-",SUM(H10:H12))</f>
        <v>307</v>
      </c>
      <c r="I9" s="92">
        <f t="shared" si="0"/>
        <v>158</v>
      </c>
      <c r="J9" s="275">
        <f t="shared" si="0"/>
        <v>149</v>
      </c>
      <c r="K9" s="95">
        <f>IF(SUM(K10:K12)=0,"-",SUM(K10:K12))</f>
        <v>1083</v>
      </c>
      <c r="L9" s="92">
        <f>IF(SUM(L10:L12)=0,"-",SUM(L10:L12))</f>
        <v>541</v>
      </c>
      <c r="M9" s="97">
        <f>IF(SUM(M10:M12)=0,"-",SUM(M10:M12))</f>
        <v>542</v>
      </c>
      <c r="N9" s="96">
        <f t="shared" si="0"/>
        <v>1671</v>
      </c>
      <c r="O9" s="92">
        <f t="shared" si="0"/>
        <v>855</v>
      </c>
      <c r="P9" s="92">
        <f t="shared" si="0"/>
        <v>816</v>
      </c>
    </row>
    <row r="10" spans="1:17" s="3" customFormat="1" ht="33.75" customHeight="1">
      <c r="A10" s="18" t="s">
        <v>176</v>
      </c>
      <c r="B10" s="98">
        <f>IF(SUM(C10:D10)=0,"-",SUM(C10:D10))</f>
        <v>119</v>
      </c>
      <c r="C10" s="99">
        <f>IF(SUM(F10,O10,'104-2'!E10)=0,"-",SUM(F10,O10,'104-2'!E10))</f>
        <v>56</v>
      </c>
      <c r="D10" s="100">
        <f>IF(SUM(G10,P10,'104-2'!F10)=0,"-",SUM(G10,P10,'104-2'!F10))</f>
        <v>63</v>
      </c>
      <c r="E10" s="103">
        <f>IF(SUM(F10:G10)=0,"-",SUM(F10:G10))</f>
        <v>28</v>
      </c>
      <c r="F10" s="99">
        <v>12</v>
      </c>
      <c r="G10" s="274">
        <v>16</v>
      </c>
      <c r="H10" s="284" t="str">
        <f>IF(SUM(I10:J10)=0,"-",SUM(I10:J10))</f>
        <v>-</v>
      </c>
      <c r="I10" s="99" t="s">
        <v>7</v>
      </c>
      <c r="J10" s="274" t="s">
        <v>7</v>
      </c>
      <c r="K10" s="102">
        <f>IF(SUM(L10:M10)=0,"-",SUM(L10:M10))</f>
        <v>28</v>
      </c>
      <c r="L10" s="99">
        <v>12</v>
      </c>
      <c r="M10" s="104">
        <v>16</v>
      </c>
      <c r="N10" s="103">
        <f>IF(SUM(O10:P10)=0,"-",SUM(O10:P10))</f>
        <v>47</v>
      </c>
      <c r="O10" s="99">
        <v>24</v>
      </c>
      <c r="P10" s="99">
        <v>23</v>
      </c>
      <c r="Q10" s="10"/>
    </row>
    <row r="11" spans="1:16" s="3" customFormat="1" ht="33.75" customHeight="1">
      <c r="A11" s="18" t="s">
        <v>177</v>
      </c>
      <c r="B11" s="98">
        <f aca="true" t="shared" si="1" ref="B11:B30">IF(SUM(C11:D11)=0,"-",SUM(C11:D11))</f>
        <v>2617</v>
      </c>
      <c r="C11" s="99">
        <f>IF(SUM(F11,O11,'104-2'!E11)=0,"-",SUM(F11,O11,'104-2'!E11))</f>
        <v>1338</v>
      </c>
      <c r="D11" s="100">
        <f>IF(SUM(G11,P11,'104-2'!F11)=0,"-",SUM(G11,P11,'104-2'!F11))</f>
        <v>1279</v>
      </c>
      <c r="E11" s="103">
        <f aca="true" t="shared" si="2" ref="E11:E30">IF(SUM(F11:G11)=0,"-",SUM(F11:G11))</f>
        <v>486</v>
      </c>
      <c r="F11" s="99">
        <v>246</v>
      </c>
      <c r="G11" s="274">
        <v>240</v>
      </c>
      <c r="H11" s="284">
        <f aca="true" t="shared" si="3" ref="H11:H30">IF(SUM(I11:J11)=0,"-",SUM(I11:J11))</f>
        <v>25</v>
      </c>
      <c r="I11" s="99">
        <v>14</v>
      </c>
      <c r="J11" s="274">
        <v>11</v>
      </c>
      <c r="K11" s="102">
        <f>IF(SUM(L11:M11)=0,"-",SUM(L11:M11))</f>
        <v>431</v>
      </c>
      <c r="L11" s="99">
        <v>212</v>
      </c>
      <c r="M11" s="104">
        <v>219</v>
      </c>
      <c r="N11" s="103">
        <f aca="true" t="shared" si="4" ref="N11:N30">IF(SUM(O11:P11)=0,"-",SUM(O11:P11))</f>
        <v>608</v>
      </c>
      <c r="O11" s="99">
        <v>307</v>
      </c>
      <c r="P11" s="99">
        <v>301</v>
      </c>
    </row>
    <row r="12" spans="1:17" s="3" customFormat="1" ht="33.75" customHeight="1">
      <c r="A12" s="18" t="s">
        <v>178</v>
      </c>
      <c r="B12" s="98">
        <f t="shared" si="1"/>
        <v>3348</v>
      </c>
      <c r="C12" s="99">
        <f>IF(SUM(F12,O12,'104-2'!E12)=0,"-",SUM(F12,O12,'104-2'!E12))</f>
        <v>1710</v>
      </c>
      <c r="D12" s="100">
        <f>IF(SUM(G12,P12,'104-2'!F12)=0,"-",SUM(G12,P12,'104-2'!F12))</f>
        <v>1638</v>
      </c>
      <c r="E12" s="103">
        <f t="shared" si="2"/>
        <v>1240</v>
      </c>
      <c r="F12" s="99">
        <v>622</v>
      </c>
      <c r="G12" s="274">
        <v>618</v>
      </c>
      <c r="H12" s="284">
        <f t="shared" si="3"/>
        <v>282</v>
      </c>
      <c r="I12" s="99">
        <v>144</v>
      </c>
      <c r="J12" s="274">
        <v>138</v>
      </c>
      <c r="K12" s="102">
        <f>IF(SUM(L12:M12)=0,"-",SUM(L12:M12))</f>
        <v>624</v>
      </c>
      <c r="L12" s="99">
        <v>317</v>
      </c>
      <c r="M12" s="104">
        <v>307</v>
      </c>
      <c r="N12" s="103">
        <f t="shared" si="4"/>
        <v>1016</v>
      </c>
      <c r="O12" s="99">
        <v>524</v>
      </c>
      <c r="P12" s="99">
        <v>492</v>
      </c>
      <c r="Q12" s="10"/>
    </row>
    <row r="13" spans="1:17" s="3" customFormat="1" ht="15" customHeight="1">
      <c r="A13" s="184" t="s">
        <v>191</v>
      </c>
      <c r="B13" s="169"/>
      <c r="C13" s="170"/>
      <c r="D13" s="165"/>
      <c r="E13" s="171"/>
      <c r="F13" s="170"/>
      <c r="G13" s="276"/>
      <c r="H13" s="285"/>
      <c r="I13" s="170"/>
      <c r="J13" s="276"/>
      <c r="K13" s="172"/>
      <c r="L13" s="170"/>
      <c r="M13" s="168"/>
      <c r="N13" s="171"/>
      <c r="O13" s="170"/>
      <c r="P13" s="170"/>
      <c r="Q13" s="10"/>
    </row>
    <row r="14" spans="1:17" s="3" customFormat="1" ht="33.75" customHeight="1">
      <c r="A14" s="22" t="s">
        <v>30</v>
      </c>
      <c r="B14" s="112">
        <f t="shared" si="1"/>
        <v>2757</v>
      </c>
      <c r="C14" s="113">
        <f>IF(SUM(F14,O14,'104-2'!E14)=0,"-",SUM(F14,O14,'104-2'!E14))</f>
        <v>1423</v>
      </c>
      <c r="D14" s="114">
        <f>IF(SUM(G14,P14,'104-2'!F14)=0,"-",SUM(G14,P14,'104-2'!F14))</f>
        <v>1334</v>
      </c>
      <c r="E14" s="117">
        <f t="shared" si="2"/>
        <v>932</v>
      </c>
      <c r="F14" s="113">
        <v>477</v>
      </c>
      <c r="G14" s="277">
        <v>455</v>
      </c>
      <c r="H14" s="286">
        <f t="shared" si="3"/>
        <v>204</v>
      </c>
      <c r="I14" s="113">
        <v>109</v>
      </c>
      <c r="J14" s="277">
        <v>95</v>
      </c>
      <c r="K14" s="116">
        <f aca="true" t="shared" si="5" ref="K14:K30">IF(SUM(L14:M14)=0,"-",SUM(L14:M14))</f>
        <v>468</v>
      </c>
      <c r="L14" s="113">
        <v>241</v>
      </c>
      <c r="M14" s="118">
        <v>227</v>
      </c>
      <c r="N14" s="117">
        <f t="shared" si="4"/>
        <v>775</v>
      </c>
      <c r="O14" s="113">
        <v>407</v>
      </c>
      <c r="P14" s="113">
        <v>368</v>
      </c>
      <c r="Q14" s="10"/>
    </row>
    <row r="15" spans="1:17" s="3" customFormat="1" ht="33.75" customHeight="1">
      <c r="A15" s="23" t="s">
        <v>31</v>
      </c>
      <c r="B15" s="119">
        <f t="shared" si="1"/>
        <v>605</v>
      </c>
      <c r="C15" s="120">
        <f>IF(SUM(F15,O15,'104-2'!E15)=0,"-",SUM(F15,O15,'104-2'!E15))</f>
        <v>307</v>
      </c>
      <c r="D15" s="121">
        <f>IF(SUM(G15,P15,'104-2'!F15)=0,"-",SUM(G15,P15,'104-2'!F15))</f>
        <v>298</v>
      </c>
      <c r="E15" s="124">
        <f t="shared" si="2"/>
        <v>185</v>
      </c>
      <c r="F15" s="120">
        <v>93</v>
      </c>
      <c r="G15" s="278">
        <v>92</v>
      </c>
      <c r="H15" s="287">
        <f t="shared" si="3"/>
        <v>46</v>
      </c>
      <c r="I15" s="120">
        <v>20</v>
      </c>
      <c r="J15" s="278">
        <v>26</v>
      </c>
      <c r="K15" s="123">
        <f t="shared" si="5"/>
        <v>114</v>
      </c>
      <c r="L15" s="120">
        <v>61</v>
      </c>
      <c r="M15" s="125">
        <v>53</v>
      </c>
      <c r="N15" s="124">
        <f t="shared" si="4"/>
        <v>214</v>
      </c>
      <c r="O15" s="120">
        <v>109</v>
      </c>
      <c r="P15" s="120">
        <v>105</v>
      </c>
      <c r="Q15" s="10"/>
    </row>
    <row r="16" spans="1:17" s="3" customFormat="1" ht="33.75" customHeight="1">
      <c r="A16" s="23" t="s">
        <v>32</v>
      </c>
      <c r="B16" s="119">
        <f t="shared" si="1"/>
        <v>158</v>
      </c>
      <c r="C16" s="120">
        <f>IF(SUM(F16,O16,'104-2'!E16)=0,"-",SUM(F16,O16,'104-2'!E16))</f>
        <v>87</v>
      </c>
      <c r="D16" s="121">
        <f>IF(SUM(G16,P16,'104-2'!F16)=0,"-",SUM(G16,P16,'104-2'!F16))</f>
        <v>71</v>
      </c>
      <c r="E16" s="124">
        <f t="shared" si="2"/>
        <v>47</v>
      </c>
      <c r="F16" s="120">
        <v>23</v>
      </c>
      <c r="G16" s="278">
        <v>24</v>
      </c>
      <c r="H16" s="287">
        <f t="shared" si="3"/>
        <v>1</v>
      </c>
      <c r="I16" s="120">
        <v>1</v>
      </c>
      <c r="J16" s="278" t="s">
        <v>7</v>
      </c>
      <c r="K16" s="123">
        <f t="shared" si="5"/>
        <v>45</v>
      </c>
      <c r="L16" s="120">
        <v>21</v>
      </c>
      <c r="M16" s="125">
        <v>24</v>
      </c>
      <c r="N16" s="124">
        <f t="shared" si="4"/>
        <v>53</v>
      </c>
      <c r="O16" s="120">
        <v>31</v>
      </c>
      <c r="P16" s="120">
        <v>22</v>
      </c>
      <c r="Q16" s="10"/>
    </row>
    <row r="17" spans="1:17" s="3" customFormat="1" ht="33.75" customHeight="1">
      <c r="A17" s="23" t="s">
        <v>33</v>
      </c>
      <c r="B17" s="119">
        <f t="shared" si="1"/>
        <v>117</v>
      </c>
      <c r="C17" s="120">
        <f>IF(SUM(F17,O17,'104-2'!E17)=0,"-",SUM(F17,O17,'104-2'!E17))</f>
        <v>51</v>
      </c>
      <c r="D17" s="121">
        <f>IF(SUM(G17,P17,'104-2'!F17)=0,"-",SUM(G17,P17,'104-2'!F17))</f>
        <v>66</v>
      </c>
      <c r="E17" s="124">
        <f t="shared" si="2"/>
        <v>28</v>
      </c>
      <c r="F17" s="120">
        <v>9</v>
      </c>
      <c r="G17" s="278">
        <v>19</v>
      </c>
      <c r="H17" s="287">
        <f t="shared" si="3"/>
        <v>3</v>
      </c>
      <c r="I17" s="120" t="s">
        <v>7</v>
      </c>
      <c r="J17" s="278">
        <v>3</v>
      </c>
      <c r="K17" s="123">
        <f t="shared" si="5"/>
        <v>20</v>
      </c>
      <c r="L17" s="120">
        <v>7</v>
      </c>
      <c r="M17" s="125">
        <v>13</v>
      </c>
      <c r="N17" s="124">
        <f t="shared" si="4"/>
        <v>42</v>
      </c>
      <c r="O17" s="120">
        <v>15</v>
      </c>
      <c r="P17" s="120">
        <v>27</v>
      </c>
      <c r="Q17" s="10"/>
    </row>
    <row r="18" spans="1:17" s="3" customFormat="1" ht="33.75" customHeight="1">
      <c r="A18" s="23" t="s">
        <v>13</v>
      </c>
      <c r="B18" s="119">
        <f t="shared" si="1"/>
        <v>78</v>
      </c>
      <c r="C18" s="120">
        <f>IF(SUM(F18,O18,'104-2'!E18)=0,"-",SUM(F18,O18,'104-2'!E18))</f>
        <v>40</v>
      </c>
      <c r="D18" s="121">
        <f>IF(SUM(G18,P18,'104-2'!F18)=0,"-",SUM(G18,P18,'104-2'!F18))</f>
        <v>38</v>
      </c>
      <c r="E18" s="124">
        <f t="shared" si="2"/>
        <v>31</v>
      </c>
      <c r="F18" s="120">
        <v>16</v>
      </c>
      <c r="G18" s="278">
        <v>15</v>
      </c>
      <c r="H18" s="287" t="str">
        <f t="shared" si="3"/>
        <v>-</v>
      </c>
      <c r="I18" s="120" t="s">
        <v>7</v>
      </c>
      <c r="J18" s="278" t="s">
        <v>7</v>
      </c>
      <c r="K18" s="123">
        <f t="shared" si="5"/>
        <v>31</v>
      </c>
      <c r="L18" s="120">
        <v>16</v>
      </c>
      <c r="M18" s="125">
        <v>15</v>
      </c>
      <c r="N18" s="124">
        <f t="shared" si="4"/>
        <v>26</v>
      </c>
      <c r="O18" s="120">
        <v>14</v>
      </c>
      <c r="P18" s="120">
        <v>12</v>
      </c>
      <c r="Q18" s="10"/>
    </row>
    <row r="19" spans="1:17" s="3" customFormat="1" ht="33.75" customHeight="1">
      <c r="A19" s="23" t="s">
        <v>14</v>
      </c>
      <c r="B19" s="119">
        <f t="shared" si="1"/>
        <v>467</v>
      </c>
      <c r="C19" s="120">
        <f>IF(SUM(F19,O19,'104-2'!E19)=0,"-",SUM(F19,O19,'104-2'!E19))</f>
        <v>223</v>
      </c>
      <c r="D19" s="121">
        <f>IF(SUM(G19,P19,'104-2'!F19)=0,"-",SUM(G19,P19,'104-2'!F19))</f>
        <v>244</v>
      </c>
      <c r="E19" s="124">
        <f t="shared" si="2"/>
        <v>139</v>
      </c>
      <c r="F19" s="120">
        <v>61</v>
      </c>
      <c r="G19" s="278">
        <v>78</v>
      </c>
      <c r="H19" s="287" t="str">
        <f t="shared" si="3"/>
        <v>-</v>
      </c>
      <c r="I19" s="120" t="s">
        <v>7</v>
      </c>
      <c r="J19" s="278" t="s">
        <v>7</v>
      </c>
      <c r="K19" s="123">
        <f t="shared" si="5"/>
        <v>139</v>
      </c>
      <c r="L19" s="120">
        <v>61</v>
      </c>
      <c r="M19" s="125">
        <v>78</v>
      </c>
      <c r="N19" s="124">
        <f t="shared" si="4"/>
        <v>156</v>
      </c>
      <c r="O19" s="120">
        <v>81</v>
      </c>
      <c r="P19" s="120">
        <v>75</v>
      </c>
      <c r="Q19" s="10"/>
    </row>
    <row r="20" spans="1:17" s="3" customFormat="1" ht="33.75" customHeight="1">
      <c r="A20" s="23" t="s">
        <v>8</v>
      </c>
      <c r="B20" s="119">
        <f t="shared" si="1"/>
        <v>190</v>
      </c>
      <c r="C20" s="120">
        <f>IF(SUM(F20,O20,'104-2'!E20)=0,"-",SUM(F20,O20,'104-2'!E20))</f>
        <v>110</v>
      </c>
      <c r="D20" s="121">
        <f>IF(SUM(G20,P20,'104-2'!F20)=0,"-",SUM(G20,P20,'104-2'!F20))</f>
        <v>80</v>
      </c>
      <c r="E20" s="124">
        <f t="shared" si="2"/>
        <v>18</v>
      </c>
      <c r="F20" s="120">
        <v>11</v>
      </c>
      <c r="G20" s="278">
        <v>7</v>
      </c>
      <c r="H20" s="287" t="str">
        <f t="shared" si="3"/>
        <v>-</v>
      </c>
      <c r="I20" s="120" t="s">
        <v>7</v>
      </c>
      <c r="J20" s="278" t="s">
        <v>7</v>
      </c>
      <c r="K20" s="123">
        <f t="shared" si="5"/>
        <v>16</v>
      </c>
      <c r="L20" s="120">
        <v>9</v>
      </c>
      <c r="M20" s="125">
        <v>7</v>
      </c>
      <c r="N20" s="124">
        <f t="shared" si="4"/>
        <v>20</v>
      </c>
      <c r="O20" s="120">
        <v>12</v>
      </c>
      <c r="P20" s="120">
        <v>8</v>
      </c>
      <c r="Q20" s="10"/>
    </row>
    <row r="21" spans="1:17" s="3" customFormat="1" ht="33.75" customHeight="1">
      <c r="A21" s="23" t="s">
        <v>186</v>
      </c>
      <c r="B21" s="119">
        <f>IF(SUM(C21:D21)=0,"-",SUM(C21:D21))</f>
        <v>733</v>
      </c>
      <c r="C21" s="120">
        <f>IF(SUM(F21,O21,'104-2'!E21)=0,"-",SUM(F21,O21,'104-2'!E21))</f>
        <v>361</v>
      </c>
      <c r="D21" s="121">
        <f>IF(SUM(G21,P21,'104-2'!F21)=0,"-",SUM(G21,P21,'104-2'!F21))</f>
        <v>372</v>
      </c>
      <c r="E21" s="124">
        <f>IF(SUM(F21:G21)=0,"-",SUM(F21:G21))</f>
        <v>215</v>
      </c>
      <c r="F21" s="120">
        <v>101</v>
      </c>
      <c r="G21" s="278">
        <v>114</v>
      </c>
      <c r="H21" s="287">
        <f>IF(SUM(I21:J21)=0,"-",SUM(I21:J21))</f>
        <v>25</v>
      </c>
      <c r="I21" s="120">
        <v>12</v>
      </c>
      <c r="J21" s="278">
        <v>13</v>
      </c>
      <c r="K21" s="123">
        <f t="shared" si="5"/>
        <v>149</v>
      </c>
      <c r="L21" s="120">
        <v>70</v>
      </c>
      <c r="M21" s="125">
        <v>79</v>
      </c>
      <c r="N21" s="124">
        <f>IF(SUM(O21:P21)=0,"-",SUM(O21:P21))</f>
        <v>222</v>
      </c>
      <c r="O21" s="120">
        <v>100</v>
      </c>
      <c r="P21" s="120">
        <v>122</v>
      </c>
      <c r="Q21" s="10"/>
    </row>
    <row r="22" spans="1:17" s="3" customFormat="1" ht="33.75" customHeight="1">
      <c r="A22" s="23" t="s">
        <v>184</v>
      </c>
      <c r="B22" s="119">
        <f>IF(SUM(C22:D22)=0,"-",SUM(C22:D22))</f>
        <v>709</v>
      </c>
      <c r="C22" s="120">
        <f>IF(SUM(F22,O22,'104-2'!E22)=0,"-",SUM(F22,O22,'104-2'!E22))</f>
        <v>373</v>
      </c>
      <c r="D22" s="121">
        <f>IF(SUM(G22,P22,'104-2'!F22)=0,"-",SUM(G22,P22,'104-2'!F22))</f>
        <v>336</v>
      </c>
      <c r="E22" s="124">
        <f>IF(SUM(F22:G22)=0,"-",SUM(F22:G22))</f>
        <v>104</v>
      </c>
      <c r="F22" s="120">
        <v>60</v>
      </c>
      <c r="G22" s="278">
        <v>44</v>
      </c>
      <c r="H22" s="287">
        <f>IF(SUM(I22:J22)=0,"-",SUM(I22:J22))</f>
        <v>28</v>
      </c>
      <c r="I22" s="120">
        <v>16</v>
      </c>
      <c r="J22" s="278">
        <v>12</v>
      </c>
      <c r="K22" s="123">
        <f t="shared" si="5"/>
        <v>46</v>
      </c>
      <c r="L22" s="120">
        <v>26</v>
      </c>
      <c r="M22" s="125">
        <v>20</v>
      </c>
      <c r="N22" s="124">
        <f>IF(SUM(O22:P22)=0,"-",SUM(O22:P22))</f>
        <v>90</v>
      </c>
      <c r="O22" s="120">
        <v>51</v>
      </c>
      <c r="P22" s="120">
        <v>39</v>
      </c>
      <c r="Q22" s="10"/>
    </row>
    <row r="23" spans="1:17" s="3" customFormat="1" ht="33.75" customHeight="1">
      <c r="A23" s="23" t="s">
        <v>34</v>
      </c>
      <c r="B23" s="119">
        <f t="shared" si="1"/>
        <v>74</v>
      </c>
      <c r="C23" s="120">
        <f>IF(SUM(F23,O23,'104-2'!E23)=0,"-",SUM(F23,O23,'104-2'!E23))</f>
        <v>38</v>
      </c>
      <c r="D23" s="121">
        <f>IF(SUM(G23,P23,'104-2'!F23)=0,"-",SUM(G23,P23,'104-2'!F23))</f>
        <v>36</v>
      </c>
      <c r="E23" s="124">
        <f t="shared" si="2"/>
        <v>27</v>
      </c>
      <c r="F23" s="120">
        <v>17</v>
      </c>
      <c r="G23" s="278">
        <v>10</v>
      </c>
      <c r="H23" s="287" t="str">
        <f t="shared" si="3"/>
        <v>-</v>
      </c>
      <c r="I23" s="120" t="s">
        <v>7</v>
      </c>
      <c r="J23" s="278" t="s">
        <v>7</v>
      </c>
      <c r="K23" s="123">
        <f t="shared" si="5"/>
        <v>27</v>
      </c>
      <c r="L23" s="120">
        <v>17</v>
      </c>
      <c r="M23" s="125">
        <v>10</v>
      </c>
      <c r="N23" s="124">
        <f t="shared" si="4"/>
        <v>25</v>
      </c>
      <c r="O23" s="120">
        <v>11</v>
      </c>
      <c r="P23" s="120">
        <v>14</v>
      </c>
      <c r="Q23" s="10"/>
    </row>
    <row r="24" spans="1:17" s="3" customFormat="1" ht="33.75" customHeight="1">
      <c r="A24" s="23" t="s">
        <v>16</v>
      </c>
      <c r="B24" s="119">
        <f t="shared" si="1"/>
        <v>19</v>
      </c>
      <c r="C24" s="120">
        <f>IF(SUM(F24,O24,'104-2'!E24)=0,"-",SUM(F24,O24,'104-2'!E24))</f>
        <v>6</v>
      </c>
      <c r="D24" s="121">
        <f>IF(SUM(G24,P24,'104-2'!F24)=0,"-",SUM(G24,P24,'104-2'!F24))</f>
        <v>13</v>
      </c>
      <c r="E24" s="124" t="str">
        <f t="shared" si="2"/>
        <v>-</v>
      </c>
      <c r="F24" s="120" t="s">
        <v>114</v>
      </c>
      <c r="G24" s="278" t="s">
        <v>114</v>
      </c>
      <c r="H24" s="287" t="str">
        <f t="shared" si="3"/>
        <v>-</v>
      </c>
      <c r="I24" s="120" t="s">
        <v>7</v>
      </c>
      <c r="J24" s="278" t="s">
        <v>7</v>
      </c>
      <c r="K24" s="123" t="str">
        <f t="shared" si="5"/>
        <v>-</v>
      </c>
      <c r="L24" s="120" t="s">
        <v>7</v>
      </c>
      <c r="M24" s="125" t="s">
        <v>7</v>
      </c>
      <c r="N24" s="124" t="str">
        <f t="shared" si="4"/>
        <v>-</v>
      </c>
      <c r="O24" s="120" t="s">
        <v>114</v>
      </c>
      <c r="P24" s="120" t="s">
        <v>114</v>
      </c>
      <c r="Q24" s="10"/>
    </row>
    <row r="25" spans="1:17" s="3" customFormat="1" ht="33.75" customHeight="1">
      <c r="A25" s="23" t="s">
        <v>117</v>
      </c>
      <c r="B25" s="119">
        <f t="shared" si="1"/>
        <v>50</v>
      </c>
      <c r="C25" s="120">
        <f>IF(SUM(F25,O25,'104-2'!E25)=0,"-",SUM(F25,O25,'104-2'!E25))</f>
        <v>24</v>
      </c>
      <c r="D25" s="121">
        <f>IF(SUM(G25,P25,'104-2'!F25)=0,"-",SUM(G25,P25,'104-2'!F25))</f>
        <v>26</v>
      </c>
      <c r="E25" s="124" t="str">
        <f t="shared" si="2"/>
        <v>-</v>
      </c>
      <c r="F25" s="120" t="s">
        <v>114</v>
      </c>
      <c r="G25" s="278" t="s">
        <v>114</v>
      </c>
      <c r="H25" s="287" t="str">
        <f t="shared" si="3"/>
        <v>-</v>
      </c>
      <c r="I25" s="120" t="s">
        <v>7</v>
      </c>
      <c r="J25" s="278" t="s">
        <v>7</v>
      </c>
      <c r="K25" s="123" t="str">
        <f t="shared" si="5"/>
        <v>-</v>
      </c>
      <c r="L25" s="120" t="s">
        <v>7</v>
      </c>
      <c r="M25" s="125" t="s">
        <v>7</v>
      </c>
      <c r="N25" s="124">
        <f t="shared" si="4"/>
        <v>1</v>
      </c>
      <c r="O25" s="120" t="s">
        <v>7</v>
      </c>
      <c r="P25" s="120">
        <v>1</v>
      </c>
      <c r="Q25" s="10"/>
    </row>
    <row r="26" spans="1:17" s="3" customFormat="1" ht="33.75" customHeight="1">
      <c r="A26" s="23" t="s">
        <v>35</v>
      </c>
      <c r="B26" s="119" t="str">
        <f t="shared" si="1"/>
        <v>-</v>
      </c>
      <c r="C26" s="120" t="str">
        <f>IF(SUM(F26,O26,'104-2'!E26)=0,"-",SUM(F26,O26,'104-2'!E26))</f>
        <v>-</v>
      </c>
      <c r="D26" s="121" t="str">
        <f>IF(SUM(G26,P26,'104-2'!F26)=0,"-",SUM(G26,P26,'104-2'!F26))</f>
        <v>-</v>
      </c>
      <c r="E26" s="124" t="str">
        <f t="shared" si="2"/>
        <v>-</v>
      </c>
      <c r="F26" s="120" t="s">
        <v>114</v>
      </c>
      <c r="G26" s="278" t="s">
        <v>114</v>
      </c>
      <c r="H26" s="287" t="str">
        <f t="shared" si="3"/>
        <v>-</v>
      </c>
      <c r="I26" s="120" t="s">
        <v>7</v>
      </c>
      <c r="J26" s="278" t="s">
        <v>7</v>
      </c>
      <c r="K26" s="123" t="str">
        <f t="shared" si="5"/>
        <v>-</v>
      </c>
      <c r="L26" s="120" t="s">
        <v>114</v>
      </c>
      <c r="M26" s="125" t="s">
        <v>114</v>
      </c>
      <c r="N26" s="124" t="str">
        <f t="shared" si="4"/>
        <v>-</v>
      </c>
      <c r="O26" s="120" t="s">
        <v>114</v>
      </c>
      <c r="P26" s="120" t="s">
        <v>114</v>
      </c>
      <c r="Q26" s="10"/>
    </row>
    <row r="27" spans="1:17" s="3" customFormat="1" ht="33.75" customHeight="1">
      <c r="A27" s="23" t="s">
        <v>18</v>
      </c>
      <c r="B27" s="119" t="str">
        <f t="shared" si="1"/>
        <v>-</v>
      </c>
      <c r="C27" s="120" t="str">
        <f>IF(SUM(F27,O27,'104-2'!E27)=0,"-",SUM(F27,O27,'104-2'!E27))</f>
        <v>-</v>
      </c>
      <c r="D27" s="121" t="str">
        <f>IF(SUM(G27,P27,'104-2'!F27)=0,"-",SUM(G27,P27,'104-2'!F27))</f>
        <v>-</v>
      </c>
      <c r="E27" s="124" t="str">
        <f t="shared" si="2"/>
        <v>-</v>
      </c>
      <c r="F27" s="120" t="s">
        <v>114</v>
      </c>
      <c r="G27" s="278" t="s">
        <v>114</v>
      </c>
      <c r="H27" s="287" t="str">
        <f t="shared" si="3"/>
        <v>-</v>
      </c>
      <c r="I27" s="120" t="s">
        <v>7</v>
      </c>
      <c r="J27" s="278" t="s">
        <v>7</v>
      </c>
      <c r="K27" s="123" t="str">
        <f t="shared" si="5"/>
        <v>-</v>
      </c>
      <c r="L27" s="120" t="s">
        <v>114</v>
      </c>
      <c r="M27" s="125" t="s">
        <v>114</v>
      </c>
      <c r="N27" s="124" t="str">
        <f t="shared" si="4"/>
        <v>-</v>
      </c>
      <c r="O27" s="120" t="s">
        <v>114</v>
      </c>
      <c r="P27" s="120" t="s">
        <v>114</v>
      </c>
      <c r="Q27" s="10"/>
    </row>
    <row r="28" spans="1:17" s="3" customFormat="1" ht="33.75" customHeight="1">
      <c r="A28" s="23" t="s">
        <v>36</v>
      </c>
      <c r="B28" s="119" t="str">
        <f t="shared" si="1"/>
        <v>-</v>
      </c>
      <c r="C28" s="120" t="str">
        <f>IF(SUM(F28,O28,'104-2'!E28)=0,"-",SUM(F28,O28,'104-2'!E28))</f>
        <v>-</v>
      </c>
      <c r="D28" s="121" t="str">
        <f>IF(SUM(G28,P28,'104-2'!F28)=0,"-",SUM(G28,P28,'104-2'!F28))</f>
        <v>-</v>
      </c>
      <c r="E28" s="124" t="str">
        <f t="shared" si="2"/>
        <v>-</v>
      </c>
      <c r="F28" s="120" t="s">
        <v>114</v>
      </c>
      <c r="G28" s="278" t="s">
        <v>114</v>
      </c>
      <c r="H28" s="287" t="str">
        <f t="shared" si="3"/>
        <v>-</v>
      </c>
      <c r="I28" s="120" t="s">
        <v>7</v>
      </c>
      <c r="J28" s="278" t="s">
        <v>7</v>
      </c>
      <c r="K28" s="123" t="str">
        <f t="shared" si="5"/>
        <v>-</v>
      </c>
      <c r="L28" s="120" t="s">
        <v>114</v>
      </c>
      <c r="M28" s="125" t="s">
        <v>114</v>
      </c>
      <c r="N28" s="124" t="str">
        <f t="shared" si="4"/>
        <v>-</v>
      </c>
      <c r="O28" s="120" t="s">
        <v>114</v>
      </c>
      <c r="P28" s="120" t="s">
        <v>114</v>
      </c>
      <c r="Q28" s="10"/>
    </row>
    <row r="29" spans="1:17" s="3" customFormat="1" ht="33.75" customHeight="1">
      <c r="A29" s="24" t="s">
        <v>187</v>
      </c>
      <c r="B29" s="119">
        <f t="shared" si="1"/>
        <v>8</v>
      </c>
      <c r="C29" s="120">
        <f>IF(SUM(F29,O29,'104-2'!E29)=0,"-",SUM(F29,O29,'104-2'!E29))</f>
        <v>5</v>
      </c>
      <c r="D29" s="121">
        <f>IF(SUM(G29,P29,'104-2'!F29)=0,"-",SUM(G29,P29,'104-2'!F29))</f>
        <v>3</v>
      </c>
      <c r="E29" s="124" t="str">
        <f t="shared" si="2"/>
        <v>-</v>
      </c>
      <c r="F29" s="120" t="s">
        <v>114</v>
      </c>
      <c r="G29" s="278" t="s">
        <v>114</v>
      </c>
      <c r="H29" s="287" t="str">
        <f t="shared" si="3"/>
        <v>-</v>
      </c>
      <c r="I29" s="120" t="s">
        <v>7</v>
      </c>
      <c r="J29" s="278" t="s">
        <v>7</v>
      </c>
      <c r="K29" s="123" t="str">
        <f t="shared" si="5"/>
        <v>-</v>
      </c>
      <c r="L29" s="120" t="s">
        <v>114</v>
      </c>
      <c r="M29" s="125" t="s">
        <v>114</v>
      </c>
      <c r="N29" s="124" t="str">
        <f t="shared" si="4"/>
        <v>-</v>
      </c>
      <c r="O29" s="120" t="s">
        <v>114</v>
      </c>
      <c r="P29" s="120" t="s">
        <v>114</v>
      </c>
      <c r="Q29" s="10"/>
    </row>
    <row r="30" spans="1:17" s="3" customFormat="1" ht="33.75" customHeight="1" thickBot="1">
      <c r="A30" s="42" t="s">
        <v>121</v>
      </c>
      <c r="B30" s="130" t="str">
        <f t="shared" si="1"/>
        <v>-</v>
      </c>
      <c r="C30" s="131" t="str">
        <f>IF(SUM(F30,O30,'104-2'!E30)=0,"-",SUM(F30,O30,'104-2'!E30))</f>
        <v>-</v>
      </c>
      <c r="D30" s="132" t="str">
        <f>IF(SUM(G30,P30,'104-2'!F30)=0,"-",SUM(G30,P30,'104-2'!F30))</f>
        <v>-</v>
      </c>
      <c r="E30" s="135" t="str">
        <f t="shared" si="2"/>
        <v>-</v>
      </c>
      <c r="F30" s="131" t="s">
        <v>114</v>
      </c>
      <c r="G30" s="279" t="s">
        <v>114</v>
      </c>
      <c r="H30" s="288" t="str">
        <f t="shared" si="3"/>
        <v>-</v>
      </c>
      <c r="I30" s="131" t="s">
        <v>7</v>
      </c>
      <c r="J30" s="279" t="s">
        <v>7</v>
      </c>
      <c r="K30" s="134" t="str">
        <f t="shared" si="5"/>
        <v>-</v>
      </c>
      <c r="L30" s="131" t="s">
        <v>114</v>
      </c>
      <c r="M30" s="136" t="s">
        <v>114</v>
      </c>
      <c r="N30" s="135" t="str">
        <f t="shared" si="4"/>
        <v>-</v>
      </c>
      <c r="O30" s="131" t="s">
        <v>114</v>
      </c>
      <c r="P30" s="131" t="s">
        <v>114</v>
      </c>
      <c r="Q30" s="10"/>
    </row>
    <row r="31" spans="5:16" ht="20.25" customHeight="1">
      <c r="E31" s="187">
        <f>SUM(E14:E30)</f>
        <v>1726</v>
      </c>
      <c r="F31" s="187">
        <f>SUM(F14:F30)</f>
        <v>868</v>
      </c>
      <c r="G31" s="187">
        <f>SUM(G14:G30)</f>
        <v>858</v>
      </c>
      <c r="H31" s="187">
        <f aca="true" t="shared" si="6" ref="H31:P31">SUM(H14:H30)</f>
        <v>307</v>
      </c>
      <c r="I31" s="187">
        <f t="shared" si="6"/>
        <v>158</v>
      </c>
      <c r="J31" s="187">
        <f t="shared" si="6"/>
        <v>149</v>
      </c>
      <c r="K31" s="187">
        <f>SUM(K14:K30)</f>
        <v>1055</v>
      </c>
      <c r="L31" s="187">
        <f>SUM(L14:L30)</f>
        <v>529</v>
      </c>
      <c r="M31" s="187">
        <f>SUM(M14:M30)</f>
        <v>526</v>
      </c>
      <c r="N31" s="187">
        <f t="shared" si="6"/>
        <v>1624</v>
      </c>
      <c r="O31" s="187">
        <f t="shared" si="6"/>
        <v>831</v>
      </c>
      <c r="P31" s="187">
        <f t="shared" si="6"/>
        <v>793</v>
      </c>
    </row>
    <row r="32" spans="5:16" ht="20.25" customHeight="1">
      <c r="E32" s="187">
        <f>+E11+E12</f>
        <v>1726</v>
      </c>
      <c r="F32" s="187">
        <f>+F11+F12</f>
        <v>868</v>
      </c>
      <c r="G32" s="187">
        <f>+G11+G12</f>
        <v>858</v>
      </c>
      <c r="H32" s="187">
        <f aca="true" t="shared" si="7" ref="H32:P32">+H11+H12</f>
        <v>307</v>
      </c>
      <c r="I32" s="187">
        <f t="shared" si="7"/>
        <v>158</v>
      </c>
      <c r="J32" s="187">
        <f t="shared" si="7"/>
        <v>149</v>
      </c>
      <c r="K32" s="187">
        <f>+K11+K12</f>
        <v>1055</v>
      </c>
      <c r="L32" s="187">
        <f>+L11+L12</f>
        <v>529</v>
      </c>
      <c r="M32" s="187">
        <f>+M11+M12</f>
        <v>526</v>
      </c>
      <c r="N32" s="187">
        <f t="shared" si="7"/>
        <v>1624</v>
      </c>
      <c r="O32" s="187">
        <f t="shared" si="7"/>
        <v>831</v>
      </c>
      <c r="P32" s="187">
        <f t="shared" si="7"/>
        <v>793</v>
      </c>
    </row>
  </sheetData>
  <mergeCells count="9">
    <mergeCell ref="A4:A7"/>
    <mergeCell ref="E5:G6"/>
    <mergeCell ref="N5:P6"/>
    <mergeCell ref="O4:P4"/>
    <mergeCell ref="E4:M4"/>
    <mergeCell ref="H5:J5"/>
    <mergeCell ref="H6:J6"/>
    <mergeCell ref="K5:M5"/>
    <mergeCell ref="K6:M6"/>
  </mergeCells>
  <printOptions/>
  <pageMargins left="0.69" right="0.4330708661417323" top="0.7480314960629921" bottom="0.3937007874015748" header="0.5118110236220472" footer="0.5118110236220472"/>
  <pageSetup horizontalDpi="600" verticalDpi="600" orientation="portrait" paperSize="9" scale="90" r:id="rId1"/>
  <headerFooter alignWithMargins="0">
    <oddHeader>&amp;L&amp;11幼稚園</oddHeader>
  </headerFooter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M32"/>
  <sheetViews>
    <sheetView showGridLines="0" view="pageBreakPreview" zoomScaleSheetLayoutView="100" workbookViewId="0" topLeftCell="A1">
      <selection activeCell="A1" sqref="A1"/>
    </sheetView>
  </sheetViews>
  <sheetFormatPr defaultColWidth="8.625" defaultRowHeight="20.25" customHeight="1"/>
  <cols>
    <col min="1" max="12" width="7.625" style="1" customWidth="1"/>
    <col min="13" max="13" width="15.375" style="1" customWidth="1"/>
    <col min="14" max="14" width="4.125" style="1" customWidth="1"/>
    <col min="15" max="16384" width="8.625" style="1" customWidth="1"/>
  </cols>
  <sheetData>
    <row r="1" ht="16.5" customHeight="1"/>
    <row r="2" ht="16.5" customHeight="1"/>
    <row r="3" spans="1:13" ht="20.25" customHeight="1" thickBot="1">
      <c r="A3" s="180" t="s">
        <v>180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3" s="3" customFormat="1" ht="25.5" customHeight="1">
      <c r="A4" s="292" t="s">
        <v>200</v>
      </c>
      <c r="B4" s="293"/>
      <c r="C4" s="294"/>
      <c r="D4" s="431" t="s">
        <v>147</v>
      </c>
      <c r="E4" s="432"/>
      <c r="F4" s="432"/>
      <c r="G4" s="432"/>
      <c r="H4" s="432"/>
      <c r="I4" s="450"/>
      <c r="J4" s="334" t="s">
        <v>173</v>
      </c>
      <c r="K4" s="301"/>
      <c r="L4" s="451"/>
      <c r="M4" s="447" t="s">
        <v>115</v>
      </c>
    </row>
    <row r="5" spans="1:13" s="3" customFormat="1" ht="18.75" customHeight="1">
      <c r="A5" s="442" t="s">
        <v>196</v>
      </c>
      <c r="B5" s="336"/>
      <c r="C5" s="343"/>
      <c r="D5" s="335" t="s">
        <v>9</v>
      </c>
      <c r="E5" s="336"/>
      <c r="F5" s="336"/>
      <c r="G5" s="445" t="s">
        <v>198</v>
      </c>
      <c r="H5" s="425"/>
      <c r="I5" s="446"/>
      <c r="J5" s="335"/>
      <c r="K5" s="336"/>
      <c r="L5" s="452"/>
      <c r="M5" s="448"/>
    </row>
    <row r="6" spans="1:13" s="3" customFormat="1" ht="18" customHeight="1">
      <c r="A6" s="442" t="s">
        <v>197</v>
      </c>
      <c r="B6" s="443"/>
      <c r="C6" s="444"/>
      <c r="D6" s="335"/>
      <c r="E6" s="337"/>
      <c r="F6" s="337"/>
      <c r="G6" s="454" t="s">
        <v>199</v>
      </c>
      <c r="H6" s="455"/>
      <c r="I6" s="444"/>
      <c r="J6" s="335"/>
      <c r="K6" s="337"/>
      <c r="L6" s="453"/>
      <c r="M6" s="448"/>
    </row>
    <row r="7" spans="1:13" s="3" customFormat="1" ht="20.25" customHeight="1" thickBot="1">
      <c r="A7" s="26" t="s">
        <v>27</v>
      </c>
      <c r="B7" s="188" t="s">
        <v>10</v>
      </c>
      <c r="C7" s="189" t="s">
        <v>11</v>
      </c>
      <c r="D7" s="32" t="s">
        <v>27</v>
      </c>
      <c r="E7" s="27" t="s">
        <v>10</v>
      </c>
      <c r="F7" s="27" t="s">
        <v>11</v>
      </c>
      <c r="G7" s="280" t="s">
        <v>27</v>
      </c>
      <c r="H7" s="188" t="s">
        <v>10</v>
      </c>
      <c r="I7" s="189" t="s">
        <v>11</v>
      </c>
      <c r="J7" s="29" t="s">
        <v>27</v>
      </c>
      <c r="K7" s="27" t="s">
        <v>10</v>
      </c>
      <c r="L7" s="28" t="s">
        <v>11</v>
      </c>
      <c r="M7" s="449"/>
    </row>
    <row r="8" spans="1:13" s="3" customFormat="1" ht="33.75" customHeight="1">
      <c r="A8" s="100">
        <v>384</v>
      </c>
      <c r="B8" s="100">
        <v>182</v>
      </c>
      <c r="C8" s="100">
        <v>202</v>
      </c>
      <c r="D8" s="157">
        <v>2717</v>
      </c>
      <c r="E8" s="100">
        <v>1365</v>
      </c>
      <c r="F8" s="100">
        <v>1352</v>
      </c>
      <c r="G8" s="290">
        <v>999</v>
      </c>
      <c r="H8" s="100">
        <v>507</v>
      </c>
      <c r="I8" s="104">
        <v>492</v>
      </c>
      <c r="J8" s="156">
        <v>2659</v>
      </c>
      <c r="K8" s="100">
        <v>1319</v>
      </c>
      <c r="L8" s="174">
        <v>1340</v>
      </c>
      <c r="M8" s="80" t="s">
        <v>189</v>
      </c>
    </row>
    <row r="9" spans="1:13" s="3" customFormat="1" ht="33.75" customHeight="1">
      <c r="A9" s="93">
        <f>IF(SUM(A10:A12)=0,"-",SUM(A10:A12))</f>
        <v>300</v>
      </c>
      <c r="B9" s="93">
        <f aca="true" t="shared" si="0" ref="B9:L9">IF(SUM(B10:B12)=0,"-",SUM(B10:B12))</f>
        <v>165</v>
      </c>
      <c r="C9" s="93">
        <f t="shared" si="0"/>
        <v>135</v>
      </c>
      <c r="D9" s="163">
        <f t="shared" si="0"/>
        <v>2659</v>
      </c>
      <c r="E9" s="93">
        <f t="shared" si="0"/>
        <v>1369</v>
      </c>
      <c r="F9" s="93">
        <f t="shared" si="0"/>
        <v>1290</v>
      </c>
      <c r="G9" s="291">
        <f t="shared" si="0"/>
        <v>950</v>
      </c>
      <c r="H9" s="93">
        <f t="shared" si="0"/>
        <v>512</v>
      </c>
      <c r="I9" s="97">
        <f t="shared" si="0"/>
        <v>438</v>
      </c>
      <c r="J9" s="162">
        <f t="shared" si="0"/>
        <v>2640</v>
      </c>
      <c r="K9" s="93">
        <f t="shared" si="0"/>
        <v>1376</v>
      </c>
      <c r="L9" s="175">
        <f t="shared" si="0"/>
        <v>1264</v>
      </c>
      <c r="M9" s="173" t="s">
        <v>195</v>
      </c>
    </row>
    <row r="10" spans="1:13" s="3" customFormat="1" ht="33.75" customHeight="1">
      <c r="A10" s="99">
        <f>IF(SUM(B10:C10)=0,"-",SUM(B10:C10))</f>
        <v>25</v>
      </c>
      <c r="B10" s="99">
        <v>13</v>
      </c>
      <c r="C10" s="100">
        <v>12</v>
      </c>
      <c r="D10" s="103">
        <f>IF(SUM(E10:F10)=0,"-",SUM(E10:F10))</f>
        <v>44</v>
      </c>
      <c r="E10" s="99">
        <v>20</v>
      </c>
      <c r="F10" s="100">
        <v>24</v>
      </c>
      <c r="G10" s="284" t="str">
        <f>IF(SUM(H10:I10)=0,"-",SUM(H10:I10))</f>
        <v>-</v>
      </c>
      <c r="H10" s="99" t="s">
        <v>114</v>
      </c>
      <c r="I10" s="104" t="s">
        <v>7</v>
      </c>
      <c r="J10" s="102">
        <f>IF(SUM(K10:L10)=0,"-",SUM(K10:L10))</f>
        <v>53</v>
      </c>
      <c r="K10" s="99">
        <f>IF(SUM(H10,B10,'104-1'!L10)=0,"-",SUM(H10,B10,'104-1'!L10))</f>
        <v>25</v>
      </c>
      <c r="L10" s="174">
        <f>IF(SUM(I10,C10,'104-1'!M10)=0,"-",SUM(I10,C10,'104-1'!M10))</f>
        <v>28</v>
      </c>
      <c r="M10" s="81" t="s">
        <v>179</v>
      </c>
    </row>
    <row r="11" spans="1:13" s="3" customFormat="1" ht="33.75" customHeight="1">
      <c r="A11" s="99">
        <f aca="true" t="shared" si="1" ref="A11:A30">IF(SUM(B11:C11)=0,"-",SUM(B11:C11))</f>
        <v>202</v>
      </c>
      <c r="B11" s="99">
        <v>112</v>
      </c>
      <c r="C11" s="100">
        <v>90</v>
      </c>
      <c r="D11" s="103">
        <f aca="true" t="shared" si="2" ref="D11:D30">IF(SUM(E11:F11)=0,"-",SUM(E11:F11))</f>
        <v>1523</v>
      </c>
      <c r="E11" s="99">
        <v>785</v>
      </c>
      <c r="F11" s="100">
        <v>738</v>
      </c>
      <c r="G11" s="284">
        <f aca="true" t="shared" si="3" ref="G11:G30">IF(SUM(H11:I11)=0,"-",SUM(H11:I11))</f>
        <v>918</v>
      </c>
      <c r="H11" s="99">
        <v>497</v>
      </c>
      <c r="I11" s="104">
        <v>421</v>
      </c>
      <c r="J11" s="102">
        <f aca="true" t="shared" si="4" ref="J11:J30">IF(SUM(K11:L11)=0,"-",SUM(K11:L11))</f>
        <v>1576</v>
      </c>
      <c r="K11" s="99">
        <f>IF(SUM(H11,B11,'104-1'!I11,'104-1'!L11)=0,"-",SUM(H11,B11,'104-1'!I11,'104-1'!L11))</f>
        <v>835</v>
      </c>
      <c r="L11" s="174">
        <f>IF(SUM(I11,C11,'104-1'!J11,'104-1'!M11)=0,"-",SUM(I11,C11,'104-1'!J11,'104-1'!M11))</f>
        <v>741</v>
      </c>
      <c r="M11" s="81" t="s">
        <v>177</v>
      </c>
    </row>
    <row r="12" spans="1:13" s="3" customFormat="1" ht="33.75" customHeight="1">
      <c r="A12" s="99">
        <f t="shared" si="1"/>
        <v>73</v>
      </c>
      <c r="B12" s="99">
        <v>40</v>
      </c>
      <c r="C12" s="100">
        <v>33</v>
      </c>
      <c r="D12" s="103">
        <f t="shared" si="2"/>
        <v>1092</v>
      </c>
      <c r="E12" s="99">
        <v>564</v>
      </c>
      <c r="F12" s="100">
        <v>528</v>
      </c>
      <c r="G12" s="284">
        <f t="shared" si="3"/>
        <v>32</v>
      </c>
      <c r="H12" s="99">
        <v>15</v>
      </c>
      <c r="I12" s="104">
        <v>17</v>
      </c>
      <c r="J12" s="102">
        <f t="shared" si="4"/>
        <v>1011</v>
      </c>
      <c r="K12" s="99">
        <f>IF(SUM(H12,B12,'104-1'!I12,'104-1'!L12)=0,"-",SUM(H12,B12,'104-1'!I12,'104-1'!L12))</f>
        <v>516</v>
      </c>
      <c r="L12" s="174">
        <f>IF(SUM(I12,C12,'104-1'!J12,'104-1'!M12)=0,"-",SUM(I12,C12,'104-1'!J12,'104-1'!M12))</f>
        <v>495</v>
      </c>
      <c r="M12" s="81" t="s">
        <v>178</v>
      </c>
    </row>
    <row r="13" spans="1:13" s="3" customFormat="1" ht="16.5" customHeight="1">
      <c r="A13" s="170"/>
      <c r="B13" s="170"/>
      <c r="C13" s="165"/>
      <c r="D13" s="171"/>
      <c r="E13" s="170"/>
      <c r="F13" s="165"/>
      <c r="G13" s="285"/>
      <c r="H13" s="170"/>
      <c r="I13" s="168"/>
      <c r="J13" s="172"/>
      <c r="K13" s="170"/>
      <c r="L13" s="176"/>
      <c r="M13" s="183" t="s">
        <v>190</v>
      </c>
    </row>
    <row r="14" spans="1:13" s="3" customFormat="1" ht="33.75" customHeight="1">
      <c r="A14" s="113">
        <f t="shared" si="1"/>
        <v>66</v>
      </c>
      <c r="B14" s="113">
        <v>35</v>
      </c>
      <c r="C14" s="114">
        <v>31</v>
      </c>
      <c r="D14" s="117">
        <f t="shared" si="2"/>
        <v>1050</v>
      </c>
      <c r="E14" s="113">
        <v>539</v>
      </c>
      <c r="F14" s="114">
        <v>511</v>
      </c>
      <c r="G14" s="286">
        <f t="shared" si="3"/>
        <v>225</v>
      </c>
      <c r="H14" s="113">
        <v>118</v>
      </c>
      <c r="I14" s="118">
        <v>107</v>
      </c>
      <c r="J14" s="116">
        <f t="shared" si="4"/>
        <v>963</v>
      </c>
      <c r="K14" s="113">
        <f>IF(SUM(H14,B14,'104-1'!I14,'104-1'!L14)=0,"-",SUM(H14,B14,'104-1'!I14,'104-1'!L14))</f>
        <v>503</v>
      </c>
      <c r="L14" s="177">
        <f>IF(SUM(I14,C14,'104-1'!J14,'104-1'!M14)=0,"-",SUM(I14,C14,'104-1'!J14,'104-1'!M14))</f>
        <v>460</v>
      </c>
      <c r="M14" s="82" t="s">
        <v>132</v>
      </c>
    </row>
    <row r="15" spans="1:13" s="3" customFormat="1" ht="33.75" customHeight="1">
      <c r="A15" s="120">
        <f t="shared" si="1"/>
        <v>83</v>
      </c>
      <c r="B15" s="120">
        <v>48</v>
      </c>
      <c r="C15" s="121">
        <v>35</v>
      </c>
      <c r="D15" s="124">
        <f t="shared" si="2"/>
        <v>206</v>
      </c>
      <c r="E15" s="120">
        <v>105</v>
      </c>
      <c r="F15" s="121">
        <v>101</v>
      </c>
      <c r="G15" s="287">
        <f t="shared" si="3"/>
        <v>8</v>
      </c>
      <c r="H15" s="120">
        <v>2</v>
      </c>
      <c r="I15" s="125">
        <v>6</v>
      </c>
      <c r="J15" s="123">
        <f t="shared" si="4"/>
        <v>251</v>
      </c>
      <c r="K15" s="120">
        <f>IF(SUM(H15,B15,'104-1'!I15,'104-1'!L15)=0,"-",SUM(H15,B15,'104-1'!I15,'104-1'!L15))</f>
        <v>131</v>
      </c>
      <c r="L15" s="178">
        <f>IF(SUM(I15,C15,'104-1'!J15,'104-1'!M15)=0,"-",SUM(I15,C15,'104-1'!J15,'104-1'!M15))</f>
        <v>120</v>
      </c>
      <c r="M15" s="83" t="s">
        <v>133</v>
      </c>
    </row>
    <row r="16" spans="1:13" s="3" customFormat="1" ht="33.75" customHeight="1">
      <c r="A16" s="120">
        <f t="shared" si="1"/>
        <v>5</v>
      </c>
      <c r="B16" s="120">
        <v>4</v>
      </c>
      <c r="C16" s="121">
        <v>1</v>
      </c>
      <c r="D16" s="124">
        <f t="shared" si="2"/>
        <v>58</v>
      </c>
      <c r="E16" s="120">
        <v>33</v>
      </c>
      <c r="F16" s="121">
        <v>25</v>
      </c>
      <c r="G16" s="287">
        <f t="shared" si="3"/>
        <v>5</v>
      </c>
      <c r="H16" s="120">
        <v>3</v>
      </c>
      <c r="I16" s="125">
        <v>2</v>
      </c>
      <c r="J16" s="123">
        <f t="shared" si="4"/>
        <v>56</v>
      </c>
      <c r="K16" s="120">
        <f>IF(SUM(H16,B16,'104-1'!I16,'104-1'!L16)=0,"-",SUM(H16,B16,'104-1'!I16,'104-1'!L16))</f>
        <v>29</v>
      </c>
      <c r="L16" s="178">
        <f>IF(SUM(I16,C16,'104-1'!J16,'104-1'!M16)=0,"-",SUM(I16,C16,'104-1'!J16,'104-1'!M16))</f>
        <v>27</v>
      </c>
      <c r="M16" s="83" t="s">
        <v>134</v>
      </c>
    </row>
    <row r="17" spans="1:13" s="3" customFormat="1" ht="33.75" customHeight="1">
      <c r="A17" s="120">
        <f t="shared" si="1"/>
        <v>11</v>
      </c>
      <c r="B17" s="120">
        <v>5</v>
      </c>
      <c r="C17" s="121">
        <v>6</v>
      </c>
      <c r="D17" s="124">
        <f t="shared" si="2"/>
        <v>47</v>
      </c>
      <c r="E17" s="120">
        <v>27</v>
      </c>
      <c r="F17" s="121">
        <v>20</v>
      </c>
      <c r="G17" s="287">
        <f t="shared" si="3"/>
        <v>5</v>
      </c>
      <c r="H17" s="120">
        <v>4</v>
      </c>
      <c r="I17" s="125">
        <v>1</v>
      </c>
      <c r="J17" s="123">
        <f t="shared" si="4"/>
        <v>39</v>
      </c>
      <c r="K17" s="120">
        <f>IF(SUM(H17,B17,'104-1'!I17,'104-1'!L17)=0,"-",SUM(H17,B17,'104-1'!I17,'104-1'!L17))</f>
        <v>16</v>
      </c>
      <c r="L17" s="178">
        <f>IF(SUM(I17,C17,'104-1'!J17,'104-1'!M17)=0,"-",SUM(I17,C17,'104-1'!J17,'104-1'!M17))</f>
        <v>23</v>
      </c>
      <c r="M17" s="83" t="s">
        <v>135</v>
      </c>
    </row>
    <row r="18" spans="1:13" s="3" customFormat="1" ht="33.75" customHeight="1">
      <c r="A18" s="120">
        <f t="shared" si="1"/>
        <v>5</v>
      </c>
      <c r="B18" s="120">
        <v>4</v>
      </c>
      <c r="C18" s="121">
        <v>1</v>
      </c>
      <c r="D18" s="124">
        <f t="shared" si="2"/>
        <v>21</v>
      </c>
      <c r="E18" s="120">
        <v>10</v>
      </c>
      <c r="F18" s="121">
        <v>11</v>
      </c>
      <c r="G18" s="287">
        <f t="shared" si="3"/>
        <v>2</v>
      </c>
      <c r="H18" s="120">
        <v>1</v>
      </c>
      <c r="I18" s="125">
        <v>1</v>
      </c>
      <c r="J18" s="123">
        <f t="shared" si="4"/>
        <v>38</v>
      </c>
      <c r="K18" s="120">
        <f>IF(SUM(H18,B18,'104-1'!I18,'104-1'!L18)=0,"-",SUM(H18,B18,'104-1'!I18,'104-1'!L18))</f>
        <v>21</v>
      </c>
      <c r="L18" s="178">
        <f>IF(SUM(I18,C18,'104-1'!J18,'104-1'!M18)=0,"-",SUM(I18,C18,'104-1'!J18,'104-1'!M18))</f>
        <v>17</v>
      </c>
      <c r="M18" s="83" t="s">
        <v>136</v>
      </c>
    </row>
    <row r="19" spans="1:13" s="3" customFormat="1" ht="33.75" customHeight="1">
      <c r="A19" s="120">
        <f t="shared" si="1"/>
        <v>33</v>
      </c>
      <c r="B19" s="120">
        <v>20</v>
      </c>
      <c r="C19" s="121">
        <v>13</v>
      </c>
      <c r="D19" s="124">
        <f t="shared" si="2"/>
        <v>172</v>
      </c>
      <c r="E19" s="120">
        <v>81</v>
      </c>
      <c r="F19" s="121">
        <v>91</v>
      </c>
      <c r="G19" s="287">
        <f t="shared" si="3"/>
        <v>16</v>
      </c>
      <c r="H19" s="120">
        <v>7</v>
      </c>
      <c r="I19" s="125">
        <v>9</v>
      </c>
      <c r="J19" s="123">
        <f t="shared" si="4"/>
        <v>188</v>
      </c>
      <c r="K19" s="120">
        <f>IF(SUM(H19,B19,'104-1'!I19,'104-1'!L19)=0,"-",SUM(H19,B19,'104-1'!I19,'104-1'!L19))</f>
        <v>88</v>
      </c>
      <c r="L19" s="178">
        <f>IF(SUM(I19,C19,'104-1'!J19,'104-1'!M19)=0,"-",SUM(I19,C19,'104-1'!J19,'104-1'!M19))</f>
        <v>100</v>
      </c>
      <c r="M19" s="83" t="s">
        <v>137</v>
      </c>
    </row>
    <row r="20" spans="1:13" s="3" customFormat="1" ht="33.75" customHeight="1">
      <c r="A20" s="120">
        <f t="shared" si="1"/>
        <v>5</v>
      </c>
      <c r="B20" s="120">
        <v>4</v>
      </c>
      <c r="C20" s="121">
        <v>1</v>
      </c>
      <c r="D20" s="124">
        <f t="shared" si="2"/>
        <v>152</v>
      </c>
      <c r="E20" s="120">
        <v>87</v>
      </c>
      <c r="F20" s="121">
        <v>65</v>
      </c>
      <c r="G20" s="287">
        <f t="shared" si="3"/>
        <v>136</v>
      </c>
      <c r="H20" s="120">
        <v>78</v>
      </c>
      <c r="I20" s="125">
        <v>58</v>
      </c>
      <c r="J20" s="123">
        <f t="shared" si="4"/>
        <v>157</v>
      </c>
      <c r="K20" s="120">
        <f>IF(SUM(H20,B20,'104-1'!I20,'104-1'!L20)=0,"-",SUM(H20,B20,'104-1'!I20,'104-1'!L20))</f>
        <v>91</v>
      </c>
      <c r="L20" s="178">
        <f>IF(SUM(I20,C20,'104-1'!J20,'104-1'!M20)=0,"-",SUM(I20,C20,'104-1'!J20,'104-1'!M20))</f>
        <v>66</v>
      </c>
      <c r="M20" s="83" t="s">
        <v>138</v>
      </c>
    </row>
    <row r="21" spans="1:13" s="3" customFormat="1" ht="33.75" customHeight="1">
      <c r="A21" s="120">
        <f>IF(SUM(B21:C21)=0,"-",SUM(B21:C21))</f>
        <v>48</v>
      </c>
      <c r="B21" s="120">
        <v>25</v>
      </c>
      <c r="C21" s="121">
        <v>23</v>
      </c>
      <c r="D21" s="124">
        <f>IF(SUM(E21:F21)=0,"-",SUM(E21:F21))</f>
        <v>296</v>
      </c>
      <c r="E21" s="120">
        <v>160</v>
      </c>
      <c r="F21" s="121">
        <v>136</v>
      </c>
      <c r="G21" s="287">
        <f>IF(SUM(H21:I21)=0,"-",SUM(H21:I21))</f>
        <v>78</v>
      </c>
      <c r="H21" s="120">
        <v>55</v>
      </c>
      <c r="I21" s="125">
        <v>23</v>
      </c>
      <c r="J21" s="123">
        <f>IF(SUM(K21:L21)=0,"-",SUM(K21:L21))</f>
        <v>300</v>
      </c>
      <c r="K21" s="120">
        <f>IF(SUM(H21,B21,'104-1'!I21,'104-1'!L21)=0,"-",SUM(H21,B21,'104-1'!I21,'104-1'!L21))</f>
        <v>162</v>
      </c>
      <c r="L21" s="178">
        <f>IF(SUM(I21,C21,'104-1'!J21,'104-1'!M21)=0,"-",SUM(I21,C21,'104-1'!J21,'104-1'!M21))</f>
        <v>138</v>
      </c>
      <c r="M21" s="83" t="s">
        <v>186</v>
      </c>
    </row>
    <row r="22" spans="1:13" s="3" customFormat="1" ht="33.75" customHeight="1">
      <c r="A22" s="120">
        <f>IF(SUM(B22:C22)=0,"-",SUM(B22:C22))</f>
        <v>17</v>
      </c>
      <c r="B22" s="120">
        <v>6</v>
      </c>
      <c r="C22" s="121">
        <v>11</v>
      </c>
      <c r="D22" s="124">
        <f>IF(SUM(E22:F22)=0,"-",SUM(E22:F22))</f>
        <v>515</v>
      </c>
      <c r="E22" s="120">
        <v>262</v>
      </c>
      <c r="F22" s="121">
        <v>253</v>
      </c>
      <c r="G22" s="287">
        <f>IF(SUM(H22:I22)=0,"-",SUM(H22:I22))</f>
        <v>406</v>
      </c>
      <c r="H22" s="120">
        <v>211</v>
      </c>
      <c r="I22" s="125">
        <v>195</v>
      </c>
      <c r="J22" s="123">
        <f>IF(SUM(K22:L22)=0,"-",SUM(K22:L22))</f>
        <v>497</v>
      </c>
      <c r="K22" s="120">
        <f>IF(SUM(H22,B22,'104-1'!I22,'104-1'!L22)=0,"-",SUM(H22,B22,'104-1'!I22,'104-1'!L22))</f>
        <v>259</v>
      </c>
      <c r="L22" s="178">
        <f>IF(SUM(I22,C22,'104-1'!J22,'104-1'!M22)=0,"-",SUM(I22,C22,'104-1'!J22,'104-1'!M22))</f>
        <v>238</v>
      </c>
      <c r="M22" s="83" t="s">
        <v>184</v>
      </c>
    </row>
    <row r="23" spans="1:13" s="3" customFormat="1" ht="33.75" customHeight="1">
      <c r="A23" s="120">
        <f t="shared" si="1"/>
        <v>1</v>
      </c>
      <c r="B23" s="120">
        <v>1</v>
      </c>
      <c r="C23" s="121" t="s">
        <v>114</v>
      </c>
      <c r="D23" s="124">
        <f t="shared" si="2"/>
        <v>22</v>
      </c>
      <c r="E23" s="120">
        <v>10</v>
      </c>
      <c r="F23" s="121">
        <v>12</v>
      </c>
      <c r="G23" s="287" t="str">
        <f t="shared" si="3"/>
        <v>-</v>
      </c>
      <c r="H23" s="120" t="s">
        <v>7</v>
      </c>
      <c r="I23" s="125" t="s">
        <v>114</v>
      </c>
      <c r="J23" s="123">
        <f t="shared" si="4"/>
        <v>28</v>
      </c>
      <c r="K23" s="120">
        <f>IF(SUM(H23,B23,'104-1'!I23,'104-1'!L23)=0,"-",SUM(H23,B23,'104-1'!I23,'104-1'!L23))</f>
        <v>18</v>
      </c>
      <c r="L23" s="178">
        <f>IF(SUM(I23,C23,'104-1'!J23,'104-1'!M23)=0,"-",SUM(I23,C23,'104-1'!J23,'104-1'!M23))</f>
        <v>10</v>
      </c>
      <c r="M23" s="83" t="s">
        <v>139</v>
      </c>
    </row>
    <row r="24" spans="1:13" s="3" customFormat="1" ht="33.75" customHeight="1">
      <c r="A24" s="120" t="str">
        <f t="shared" si="1"/>
        <v>-</v>
      </c>
      <c r="B24" s="120" t="s">
        <v>114</v>
      </c>
      <c r="C24" s="121" t="s">
        <v>114</v>
      </c>
      <c r="D24" s="124">
        <f t="shared" si="2"/>
        <v>19</v>
      </c>
      <c r="E24" s="120">
        <v>6</v>
      </c>
      <c r="F24" s="121">
        <v>13</v>
      </c>
      <c r="G24" s="287">
        <f t="shared" si="3"/>
        <v>19</v>
      </c>
      <c r="H24" s="120">
        <v>6</v>
      </c>
      <c r="I24" s="125">
        <v>13</v>
      </c>
      <c r="J24" s="123">
        <f t="shared" si="4"/>
        <v>19</v>
      </c>
      <c r="K24" s="120">
        <f>IF(SUM(H24,B24,'104-1'!I24,'104-1'!L24)=0,"-",SUM(H24,B24,'104-1'!I24,'104-1'!L24))</f>
        <v>6</v>
      </c>
      <c r="L24" s="178">
        <f>IF(SUM(I24,C24,'104-1'!J24,'104-1'!M24)=0,"-",SUM(I24,C24,'104-1'!J24,'104-1'!M24))</f>
        <v>13</v>
      </c>
      <c r="M24" s="83" t="s">
        <v>140</v>
      </c>
    </row>
    <row r="25" spans="1:13" s="3" customFormat="1" ht="33.75" customHeight="1">
      <c r="A25" s="120">
        <f t="shared" si="1"/>
        <v>1</v>
      </c>
      <c r="B25" s="120" t="s">
        <v>7</v>
      </c>
      <c r="C25" s="121">
        <v>1</v>
      </c>
      <c r="D25" s="124">
        <f t="shared" si="2"/>
        <v>49</v>
      </c>
      <c r="E25" s="120">
        <v>24</v>
      </c>
      <c r="F25" s="121">
        <v>25</v>
      </c>
      <c r="G25" s="287">
        <f t="shared" si="3"/>
        <v>42</v>
      </c>
      <c r="H25" s="120">
        <v>22</v>
      </c>
      <c r="I25" s="125">
        <v>20</v>
      </c>
      <c r="J25" s="123">
        <f t="shared" si="4"/>
        <v>43</v>
      </c>
      <c r="K25" s="120">
        <f>IF(SUM(H25,B25,'104-1'!I25,'104-1'!L25)=0,"-",SUM(H25,B25,'104-1'!I25,'104-1'!L25))</f>
        <v>22</v>
      </c>
      <c r="L25" s="178">
        <f>IF(SUM(I25,C25,'104-1'!J25,'104-1'!M25)=0,"-",SUM(I25,C25,'104-1'!J25,'104-1'!M25))</f>
        <v>21</v>
      </c>
      <c r="M25" s="83" t="s">
        <v>131</v>
      </c>
    </row>
    <row r="26" spans="1:13" s="3" customFormat="1" ht="33.75" customHeight="1">
      <c r="A26" s="120" t="str">
        <f t="shared" si="1"/>
        <v>-</v>
      </c>
      <c r="B26" s="120" t="s">
        <v>114</v>
      </c>
      <c r="C26" s="121" t="s">
        <v>114</v>
      </c>
      <c r="D26" s="124" t="str">
        <f t="shared" si="2"/>
        <v>-</v>
      </c>
      <c r="E26" s="120" t="s">
        <v>7</v>
      </c>
      <c r="F26" s="121" t="s">
        <v>7</v>
      </c>
      <c r="G26" s="287" t="str">
        <f t="shared" si="3"/>
        <v>-</v>
      </c>
      <c r="H26" s="120" t="s">
        <v>148</v>
      </c>
      <c r="I26" s="125" t="s">
        <v>148</v>
      </c>
      <c r="J26" s="123" t="str">
        <f t="shared" si="4"/>
        <v>-</v>
      </c>
      <c r="K26" s="120" t="str">
        <f>IF(SUM(H26,B26,'104-1'!I26,'104-1'!L26)=0,"-",SUM(H26,B26,'104-1'!I26,'104-1'!L26))</f>
        <v>-</v>
      </c>
      <c r="L26" s="178" t="str">
        <f>IF(SUM(I26,C26,'104-1'!J26,'104-1'!M26)=0,"-",SUM(I26,C26,'104-1'!J26,'104-1'!M26))</f>
        <v>-</v>
      </c>
      <c r="M26" s="83" t="s">
        <v>141</v>
      </c>
    </row>
    <row r="27" spans="1:13" s="3" customFormat="1" ht="33.75" customHeight="1">
      <c r="A27" s="120" t="str">
        <f t="shared" si="1"/>
        <v>-</v>
      </c>
      <c r="B27" s="120" t="s">
        <v>114</v>
      </c>
      <c r="C27" s="121" t="s">
        <v>114</v>
      </c>
      <c r="D27" s="124" t="str">
        <f t="shared" si="2"/>
        <v>-</v>
      </c>
      <c r="E27" s="120" t="s">
        <v>114</v>
      </c>
      <c r="F27" s="121" t="s">
        <v>114</v>
      </c>
      <c r="G27" s="287" t="str">
        <f t="shared" si="3"/>
        <v>-</v>
      </c>
      <c r="H27" s="120" t="s">
        <v>114</v>
      </c>
      <c r="I27" s="125" t="s">
        <v>114</v>
      </c>
      <c r="J27" s="123" t="str">
        <f t="shared" si="4"/>
        <v>-</v>
      </c>
      <c r="K27" s="120" t="str">
        <f>IF(SUM(H27,B27,'104-1'!I27,'104-1'!L27)=0,"-",SUM(H27,B27,'104-1'!I27,'104-1'!L27))</f>
        <v>-</v>
      </c>
      <c r="L27" s="178" t="str">
        <f>IF(SUM(I27,C27,'104-1'!J27,'104-1'!M27)=0,"-",SUM(I27,C27,'104-1'!J27,'104-1'!M27))</f>
        <v>-</v>
      </c>
      <c r="M27" s="83" t="s">
        <v>142</v>
      </c>
    </row>
    <row r="28" spans="1:13" s="3" customFormat="1" ht="33.75" customHeight="1">
      <c r="A28" s="120" t="str">
        <f t="shared" si="1"/>
        <v>-</v>
      </c>
      <c r="B28" s="120" t="s">
        <v>114</v>
      </c>
      <c r="C28" s="121" t="s">
        <v>114</v>
      </c>
      <c r="D28" s="124" t="str">
        <f t="shared" si="2"/>
        <v>-</v>
      </c>
      <c r="E28" s="120" t="s">
        <v>114</v>
      </c>
      <c r="F28" s="121" t="s">
        <v>114</v>
      </c>
      <c r="G28" s="287" t="str">
        <f t="shared" si="3"/>
        <v>-</v>
      </c>
      <c r="H28" s="120" t="s">
        <v>114</v>
      </c>
      <c r="I28" s="125" t="s">
        <v>114</v>
      </c>
      <c r="J28" s="123" t="str">
        <f t="shared" si="4"/>
        <v>-</v>
      </c>
      <c r="K28" s="120" t="str">
        <f>IF(SUM(H28,B28,'104-1'!I28,'104-1'!L28)=0,"-",SUM(H28,B28,'104-1'!I28,'104-1'!L28))</f>
        <v>-</v>
      </c>
      <c r="L28" s="178" t="str">
        <f>IF(SUM(I28,C28,'104-1'!J28,'104-1'!M28)=0,"-",SUM(I28,C28,'104-1'!J28,'104-1'!M28))</f>
        <v>-</v>
      </c>
      <c r="M28" s="83" t="s">
        <v>143</v>
      </c>
    </row>
    <row r="29" spans="1:13" s="3" customFormat="1" ht="33.75" customHeight="1">
      <c r="A29" s="120" t="str">
        <f t="shared" si="1"/>
        <v>-</v>
      </c>
      <c r="B29" s="120" t="s">
        <v>114</v>
      </c>
      <c r="C29" s="121" t="s">
        <v>114</v>
      </c>
      <c r="D29" s="124">
        <f t="shared" si="2"/>
        <v>8</v>
      </c>
      <c r="E29" s="120">
        <v>5</v>
      </c>
      <c r="F29" s="121">
        <v>3</v>
      </c>
      <c r="G29" s="287">
        <f t="shared" si="3"/>
        <v>8</v>
      </c>
      <c r="H29" s="120">
        <v>5</v>
      </c>
      <c r="I29" s="125">
        <v>3</v>
      </c>
      <c r="J29" s="123">
        <f t="shared" si="4"/>
        <v>8</v>
      </c>
      <c r="K29" s="120">
        <f>IF(SUM(H29,B29,'104-1'!I29,'104-1'!L29)=0,"-",SUM(H29,B29,'104-1'!I29,'104-1'!L29))</f>
        <v>5</v>
      </c>
      <c r="L29" s="178">
        <f>IF(SUM(I29,C29,'104-1'!J29,'104-1'!M29)=0,"-",SUM(I29,C29,'104-1'!J29,'104-1'!M29))</f>
        <v>3</v>
      </c>
      <c r="M29" s="83" t="s">
        <v>185</v>
      </c>
    </row>
    <row r="30" spans="1:13" s="3" customFormat="1" ht="33.75" customHeight="1" thickBot="1">
      <c r="A30" s="131" t="str">
        <f t="shared" si="1"/>
        <v>-</v>
      </c>
      <c r="B30" s="131" t="s">
        <v>114</v>
      </c>
      <c r="C30" s="132" t="s">
        <v>114</v>
      </c>
      <c r="D30" s="135" t="str">
        <f t="shared" si="2"/>
        <v>-</v>
      </c>
      <c r="E30" s="131" t="s">
        <v>7</v>
      </c>
      <c r="F30" s="132" t="s">
        <v>148</v>
      </c>
      <c r="G30" s="288" t="str">
        <f t="shared" si="3"/>
        <v>-</v>
      </c>
      <c r="H30" s="131" t="s">
        <v>7</v>
      </c>
      <c r="I30" s="136" t="s">
        <v>7</v>
      </c>
      <c r="J30" s="134" t="str">
        <f t="shared" si="4"/>
        <v>-</v>
      </c>
      <c r="K30" s="131" t="str">
        <f>IF(SUM(H30,B30,'104-1'!I30,'104-1'!L30)=0,"-",SUM(H30,B30,'104-1'!I30,'104-1'!L30))</f>
        <v>-</v>
      </c>
      <c r="L30" s="179" t="str">
        <f>IF(SUM(I30,C30,'104-1'!J30,'104-1'!M30)=0,"-",SUM(I30,C30,'104-1'!J30,'104-1'!M30))</f>
        <v>-</v>
      </c>
      <c r="M30" s="84" t="s">
        <v>144</v>
      </c>
    </row>
    <row r="31" spans="1:12" ht="20.25" customHeight="1">
      <c r="A31" s="187">
        <f aca="true" t="shared" si="5" ref="A31:L31">SUM(A14:A30)</f>
        <v>275</v>
      </c>
      <c r="B31" s="187">
        <f t="shared" si="5"/>
        <v>152</v>
      </c>
      <c r="C31" s="187">
        <f t="shared" si="5"/>
        <v>123</v>
      </c>
      <c r="D31" s="187">
        <f t="shared" si="5"/>
        <v>2615</v>
      </c>
      <c r="E31" s="187">
        <f t="shared" si="5"/>
        <v>1349</v>
      </c>
      <c r="F31" s="187">
        <f t="shared" si="5"/>
        <v>1266</v>
      </c>
      <c r="G31" s="187">
        <f t="shared" si="5"/>
        <v>950</v>
      </c>
      <c r="H31" s="187">
        <f t="shared" si="5"/>
        <v>512</v>
      </c>
      <c r="I31" s="187">
        <f t="shared" si="5"/>
        <v>438</v>
      </c>
      <c r="J31" s="187">
        <f t="shared" si="5"/>
        <v>2587</v>
      </c>
      <c r="K31" s="187">
        <f t="shared" si="5"/>
        <v>1351</v>
      </c>
      <c r="L31" s="187">
        <f t="shared" si="5"/>
        <v>1236</v>
      </c>
    </row>
    <row r="32" spans="1:12" ht="20.25" customHeight="1">
      <c r="A32" s="187">
        <f aca="true" t="shared" si="6" ref="A32:L32">+A11+A12</f>
        <v>275</v>
      </c>
      <c r="B32" s="187">
        <f t="shared" si="6"/>
        <v>152</v>
      </c>
      <c r="C32" s="187">
        <f t="shared" si="6"/>
        <v>123</v>
      </c>
      <c r="D32" s="187">
        <f t="shared" si="6"/>
        <v>2615</v>
      </c>
      <c r="E32" s="187">
        <f t="shared" si="6"/>
        <v>1349</v>
      </c>
      <c r="F32" s="187">
        <f t="shared" si="6"/>
        <v>1266</v>
      </c>
      <c r="G32" s="187">
        <f t="shared" si="6"/>
        <v>950</v>
      </c>
      <c r="H32" s="187">
        <f t="shared" si="6"/>
        <v>512</v>
      </c>
      <c r="I32" s="187">
        <f t="shared" si="6"/>
        <v>438</v>
      </c>
      <c r="J32" s="187">
        <f t="shared" si="6"/>
        <v>2587</v>
      </c>
      <c r="K32" s="187">
        <f t="shared" si="6"/>
        <v>1351</v>
      </c>
      <c r="L32" s="187">
        <f t="shared" si="6"/>
        <v>1236</v>
      </c>
    </row>
  </sheetData>
  <mergeCells count="8">
    <mergeCell ref="A6:C6"/>
    <mergeCell ref="A5:C5"/>
    <mergeCell ref="G5:I5"/>
    <mergeCell ref="M4:M7"/>
    <mergeCell ref="D4:I4"/>
    <mergeCell ref="J4:L6"/>
    <mergeCell ref="D5:F6"/>
    <mergeCell ref="G6:I6"/>
  </mergeCells>
  <printOptions/>
  <pageMargins left="0.5905511811023623" right="0.2755905511811024" top="0.7480314960629921" bottom="0.3937007874015748" header="0.5118110236220472" footer="0.31496062992125984"/>
  <pageSetup horizontalDpi="600" verticalDpi="600" orientation="portrait" paperSize="9" scale="90" r:id="rId1"/>
  <headerFooter alignWithMargins="0">
    <oddHeader>&amp;R&amp;11幼稚園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2008-02-18T08:10:37Z</cp:lastPrinted>
  <dcterms:created xsi:type="dcterms:W3CDTF">2005-08-30T07:16:24Z</dcterms:created>
  <dcterms:modified xsi:type="dcterms:W3CDTF">2008-02-22T01:17:42Z</dcterms:modified>
  <cp:category/>
  <cp:version/>
  <cp:contentType/>
  <cp:contentStatus/>
</cp:coreProperties>
</file>