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740" windowHeight="900" activeTab="0"/>
  </bookViews>
  <sheets>
    <sheet name="92" sheetId="1" r:id="rId1"/>
    <sheet name="93-1" sheetId="2" r:id="rId2"/>
    <sheet name="93-2" sheetId="3" r:id="rId3"/>
    <sheet name="94～98" sheetId="4" r:id="rId4"/>
    <sheet name="99～102" sheetId="5" r:id="rId5"/>
    <sheet name="103-1" sheetId="6" r:id="rId6"/>
    <sheet name="103-2" sheetId="7" r:id="rId7"/>
  </sheets>
  <definedNames>
    <definedName name="_xlnm.Print_Area" localSheetId="5">'103-1'!$A$2:$P$32</definedName>
    <definedName name="_xlnm.Print_Area" localSheetId="6">'103-2'!$A$1:$M$30</definedName>
    <definedName name="_xlnm.Print_Area" localSheetId="0">'92'!$A$1:$V$30</definedName>
    <definedName name="_xlnm.Print_Area" localSheetId="4">'99～102'!$A$1:$U$52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<sst xmlns="http://schemas.openxmlformats.org/spreadsheetml/2006/main" count="461" uniqueCount="207">
  <si>
    <t xml:space="preserve">   職員数</t>
  </si>
  <si>
    <t xml:space="preserve"> 就</t>
  </si>
  <si>
    <t xml:space="preserve"> （本務者）</t>
  </si>
  <si>
    <t xml:space="preserve"> 園</t>
  </si>
  <si>
    <t>計</t>
  </si>
  <si>
    <t xml:space="preserve"> 率(%)</t>
  </si>
  <si>
    <t>-</t>
  </si>
  <si>
    <t>あわら市</t>
  </si>
  <si>
    <t>男</t>
  </si>
  <si>
    <t>女</t>
  </si>
  <si>
    <t>小学校１年の数</t>
  </si>
  <si>
    <t>勝山市</t>
  </si>
  <si>
    <t>鯖江市</t>
  </si>
  <si>
    <t>池田町</t>
  </si>
  <si>
    <t>美浜町</t>
  </si>
  <si>
    <t>学級数</t>
  </si>
  <si>
    <t xml:space="preserve">    幼稚園数</t>
  </si>
  <si>
    <t>（私立）</t>
  </si>
  <si>
    <t>幼稚園数</t>
  </si>
  <si>
    <t>園児数</t>
  </si>
  <si>
    <t>修了者数</t>
  </si>
  <si>
    <t xml:space="preserve">        園児数</t>
  </si>
  <si>
    <t xml:space="preserve">       修了者数</t>
  </si>
  <si>
    <t>計</t>
  </si>
  <si>
    <t>男</t>
  </si>
  <si>
    <t>女</t>
  </si>
  <si>
    <t>福井市</t>
  </si>
  <si>
    <t>敦賀市</t>
  </si>
  <si>
    <t>小浜市</t>
  </si>
  <si>
    <t>大野市</t>
  </si>
  <si>
    <t>永平寺町</t>
  </si>
  <si>
    <t>越前町</t>
  </si>
  <si>
    <t>高浜町</t>
  </si>
  <si>
    <t>区　分</t>
  </si>
  <si>
    <t>計</t>
  </si>
  <si>
    <t>国　立</t>
  </si>
  <si>
    <t>公　　　　　立</t>
  </si>
  <si>
    <t>私　　　　　　立</t>
  </si>
  <si>
    <t>市 立</t>
  </si>
  <si>
    <t>町 立</t>
  </si>
  <si>
    <t>学　校</t>
  </si>
  <si>
    <t>宗　教</t>
  </si>
  <si>
    <t>個人立</t>
  </si>
  <si>
    <t>法人立</t>
  </si>
  <si>
    <t>本　　園</t>
  </si>
  <si>
    <t>分　　園</t>
  </si>
  <si>
    <t>13
以上</t>
  </si>
  <si>
    <t>公　立</t>
  </si>
  <si>
    <t>私　立</t>
  </si>
  <si>
    <t>１～
　50人</t>
  </si>
  <si>
    <t>51～
100人</t>
  </si>
  <si>
    <t>101～
150人</t>
  </si>
  <si>
    <t>151～
200人</t>
  </si>
  <si>
    <t>201～
250人</t>
  </si>
  <si>
    <t>251～
300人</t>
  </si>
  <si>
    <t>301～
400人</t>
  </si>
  <si>
    <t>401人
　以上</t>
  </si>
  <si>
    <t>区　　　　　　分</t>
  </si>
  <si>
    <t>幼　稚　園　数</t>
  </si>
  <si>
    <t>学　級　数</t>
  </si>
  <si>
    <t>国 立</t>
  </si>
  <si>
    <t>公 立</t>
  </si>
  <si>
    <t>私 立</t>
  </si>
  <si>
    <t>３　歳　児　の　み</t>
  </si>
  <si>
    <t>４　歳　児　の　み</t>
  </si>
  <si>
    <t>５　歳　児　の　み</t>
  </si>
  <si>
    <t>３ 歳 児 と ４ 歳 児</t>
  </si>
  <si>
    <t>３ 歳 児 と ５ 歳 児</t>
  </si>
  <si>
    <t>４ 歳 児 と ５ 歳 児</t>
  </si>
  <si>
    <t>３歳児と４歳児と５歳児</t>
  </si>
  <si>
    <t>16～
　20人</t>
  </si>
  <si>
    <t>21～
　25人</t>
  </si>
  <si>
    <t>26～
　30人</t>
  </si>
  <si>
    <t>31～
　35人</t>
  </si>
  <si>
    <t>36～
　40人</t>
  </si>
  <si>
    <t>41～
　45人</t>
  </si>
  <si>
    <t>46～
　50人</t>
  </si>
  <si>
    <t>51～
　55人</t>
  </si>
  <si>
    <t>56人
　以上</t>
  </si>
  <si>
    <t>国　立</t>
  </si>
  <si>
    <t>区　　　分</t>
  </si>
  <si>
    <t>３　歳　児</t>
  </si>
  <si>
    <t>４　歳　児</t>
  </si>
  <si>
    <t>５　歳　児</t>
  </si>
  <si>
    <t>男</t>
  </si>
  <si>
    <t>女</t>
  </si>
  <si>
    <t>学校法人立</t>
  </si>
  <si>
    <t>園長</t>
  </si>
  <si>
    <t>教頭</t>
  </si>
  <si>
    <t>教諭</t>
  </si>
  <si>
    <t>助教諭</t>
  </si>
  <si>
    <t>講師</t>
  </si>
  <si>
    <t>国
立</t>
  </si>
  <si>
    <t>本務者</t>
  </si>
  <si>
    <t>兼務者</t>
  </si>
  <si>
    <t>公
立</t>
  </si>
  <si>
    <t>私
立</t>
  </si>
  <si>
    <t>事務職員</t>
  </si>
  <si>
    <t>用務員・警備員・その他</t>
  </si>
  <si>
    <t>国　　立</t>
  </si>
  <si>
    <t>公　　立</t>
  </si>
  <si>
    <t>私　　立</t>
  </si>
  <si>
    <t xml:space="preserve">          計</t>
  </si>
  <si>
    <t>区    分</t>
  </si>
  <si>
    <t>南越前町</t>
  </si>
  <si>
    <t>越前町</t>
  </si>
  <si>
    <t>若狭町</t>
  </si>
  <si>
    <t>本
園</t>
  </si>
  <si>
    <t>分
園</t>
  </si>
  <si>
    <t>学
級
数</t>
  </si>
  <si>
    <t>教員数</t>
  </si>
  <si>
    <t>修了者</t>
  </si>
  <si>
    <t>（国立・公立）</t>
  </si>
  <si>
    <t>0
学級</t>
  </si>
  <si>
    <t>南越前町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</si>
  <si>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</si>
  <si>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</si>
  <si>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</si>
  <si>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</si>
  <si>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</si>
  <si>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</si>
  <si>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</si>
  <si>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</si>
  <si>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</si>
  <si>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越前町</t>
  </si>
  <si>
    <t>美浜町</t>
  </si>
  <si>
    <t>高浜町</t>
  </si>
  <si>
    <t>若狭町</t>
  </si>
  <si>
    <t>３　歳　在　園　者</t>
  </si>
  <si>
    <t>４　歳　</t>
  </si>
  <si>
    <t>５　歳　在　園　者</t>
  </si>
  <si>
    <t>区　   分</t>
  </si>
  <si>
    <t>国　立　計</t>
  </si>
  <si>
    <t>公　立　計</t>
  </si>
  <si>
    <t>私　立　計</t>
  </si>
  <si>
    <t>幼      稚      園</t>
  </si>
  <si>
    <t>(公立の内訳)</t>
  </si>
  <si>
    <t>区分</t>
  </si>
  <si>
    <t>教員数
（本務者）</t>
  </si>
  <si>
    <t>職員数
（本務者）</t>
  </si>
  <si>
    <t>学
級
数</t>
  </si>
  <si>
    <t>(私立の内訳)</t>
  </si>
  <si>
    <t>本園</t>
  </si>
  <si>
    <t>分園</t>
  </si>
  <si>
    <t>本年度入園者計
(再掲)</t>
  </si>
  <si>
    <t>国立計</t>
  </si>
  <si>
    <t>公立計</t>
  </si>
  <si>
    <t>私立計</t>
  </si>
  <si>
    <t>国立計</t>
  </si>
  <si>
    <t>（つづき）</t>
  </si>
  <si>
    <t>越前市</t>
  </si>
  <si>
    <t>坂井市</t>
  </si>
  <si>
    <t>おおい町</t>
  </si>
  <si>
    <t>越前市</t>
  </si>
  <si>
    <t>おおい町</t>
  </si>
  <si>
    <t>越前市</t>
  </si>
  <si>
    <t>(公立･私立の内訳)</t>
  </si>
  <si>
    <t>(公立･私立の内訳)</t>
  </si>
  <si>
    <t>(公立･私立の内訳)</t>
  </si>
  <si>
    <t>平成19年度</t>
  </si>
  <si>
    <t>（本年度入園者）</t>
  </si>
  <si>
    <t>（本年度入園者）</t>
  </si>
  <si>
    <t>在　園　者</t>
  </si>
  <si>
    <t xml:space="preserve">    本務者</t>
  </si>
  <si>
    <t xml:space="preserve">    兼務者</t>
  </si>
  <si>
    <t>０人</t>
  </si>
  <si>
    <t>１～
　15人</t>
  </si>
  <si>
    <t>私　立</t>
  </si>
  <si>
    <t>合　　計</t>
  </si>
  <si>
    <t>区分</t>
  </si>
  <si>
    <t>平成20年度</t>
  </si>
  <si>
    <t>国　　立</t>
  </si>
  <si>
    <t>公　　立</t>
  </si>
  <si>
    <t>副園長</t>
  </si>
  <si>
    <t>主幹教諭</t>
  </si>
  <si>
    <t>指導教諭</t>
  </si>
  <si>
    <t>養護教諭</t>
  </si>
  <si>
    <t>養護助教諭</t>
  </si>
  <si>
    <t>教育補助員</t>
  </si>
  <si>
    <t>（つづき）</t>
  </si>
  <si>
    <t>うち本年度満３歳入園</t>
  </si>
  <si>
    <t>うち本年度３歳入園</t>
  </si>
  <si>
    <t>平成19年度</t>
  </si>
  <si>
    <t>平成20年度</t>
  </si>
  <si>
    <t>うち４歳入園</t>
  </si>
  <si>
    <t>うち５歳入園</t>
  </si>
  <si>
    <t>（注）「０人」の学級は含まれていない。</t>
  </si>
  <si>
    <t>（注）３歳未満児については、平成２０年度から学校基本調査の対象外にしている。</t>
  </si>
  <si>
    <t>（本年度入園者）</t>
  </si>
  <si>
    <t>（注）就園率は、小学校第１学年児童数に対する幼稚園修了者の比率。</t>
  </si>
  <si>
    <t>（注）「副園長」「主幹教諭」「指導教諭」は、本年度より調査項目に追加された。</t>
  </si>
  <si>
    <t>（注）「うち本年度満３歳入園」とは、平成１７年４月２日～平成１７年５月１日生まれの本年度入園者。</t>
  </si>
  <si>
    <t>（注）「０学級」とは、休園中の幼稚園。</t>
  </si>
  <si>
    <t>（注）園児数が「０人」の幼稚園、学級は含まれていない。</t>
  </si>
  <si>
    <t>（注）「０人」とは、休園中の幼稚園。</t>
  </si>
  <si>
    <r>
      <t>第 92</t>
    </r>
    <r>
      <rPr>
        <sz val="10.5"/>
        <rFont val="ＭＳ ゴシック"/>
        <family val="3"/>
      </rPr>
      <t xml:space="preserve"> 表   幼稚園総括表</t>
    </r>
  </si>
  <si>
    <r>
      <t xml:space="preserve">第 </t>
    </r>
    <r>
      <rPr>
        <sz val="10.5"/>
        <rFont val="ＭＳ ゴシック"/>
        <family val="3"/>
      </rPr>
      <t>93</t>
    </r>
    <r>
      <rPr>
        <sz val="10.5"/>
        <rFont val="ＭＳ ゴシック"/>
        <family val="3"/>
      </rPr>
      <t xml:space="preserve"> 表  国立・公立・私立別幼稚園数、園児数、教職員数等  </t>
    </r>
  </si>
  <si>
    <r>
      <t>第 9</t>
    </r>
    <r>
      <rPr>
        <sz val="10.5"/>
        <rFont val="ＭＳ ゴシック"/>
        <family val="3"/>
      </rPr>
      <t>4</t>
    </r>
    <r>
      <rPr>
        <sz val="10.5"/>
        <rFont val="ＭＳ ゴシック"/>
        <family val="3"/>
      </rPr>
      <t xml:space="preserve"> 表</t>
    </r>
    <r>
      <rPr>
        <sz val="10.5"/>
        <rFont val="ＭＳ ゴシック"/>
        <family val="3"/>
      </rPr>
      <t xml:space="preserve">  </t>
    </r>
    <r>
      <rPr>
        <sz val="10.5"/>
        <rFont val="ＭＳ ゴシック"/>
        <family val="3"/>
      </rPr>
      <t>設置者別幼稚園数</t>
    </r>
  </si>
  <si>
    <r>
      <t>第 9</t>
    </r>
    <r>
      <rPr>
        <sz val="10.5"/>
        <rFont val="ＭＳ ゴシック"/>
        <family val="3"/>
      </rPr>
      <t>5</t>
    </r>
    <r>
      <rPr>
        <sz val="10.5"/>
        <rFont val="ＭＳ ゴシック"/>
        <family val="3"/>
      </rPr>
      <t xml:space="preserve"> 表</t>
    </r>
    <r>
      <rPr>
        <sz val="10.5"/>
        <rFont val="ＭＳ ゴシック"/>
        <family val="3"/>
      </rPr>
      <t xml:space="preserve">  </t>
    </r>
    <r>
      <rPr>
        <sz val="10.5"/>
        <rFont val="ＭＳ ゴシック"/>
        <family val="3"/>
      </rPr>
      <t>学級数別幼稚園数</t>
    </r>
  </si>
  <si>
    <r>
      <t>第 9</t>
    </r>
    <r>
      <rPr>
        <sz val="10.5"/>
        <rFont val="ＭＳ ゴシック"/>
        <family val="3"/>
      </rPr>
      <t>6</t>
    </r>
    <r>
      <rPr>
        <sz val="10.5"/>
        <rFont val="ＭＳ ゴシック"/>
        <family val="3"/>
      </rPr>
      <t xml:space="preserve"> 表</t>
    </r>
    <r>
      <rPr>
        <sz val="10.5"/>
        <rFont val="ＭＳ ゴシック"/>
        <family val="3"/>
      </rPr>
      <t xml:space="preserve">  </t>
    </r>
    <r>
      <rPr>
        <sz val="10.5"/>
        <rFont val="ＭＳ ゴシック"/>
        <family val="3"/>
      </rPr>
      <t>在園者数別幼稚園数</t>
    </r>
  </si>
  <si>
    <r>
      <t xml:space="preserve">第 </t>
    </r>
    <r>
      <rPr>
        <sz val="10.5"/>
        <rFont val="ＭＳ ゴシック"/>
        <family val="3"/>
      </rPr>
      <t>97</t>
    </r>
    <r>
      <rPr>
        <sz val="10.5"/>
        <rFont val="ＭＳ ゴシック"/>
        <family val="3"/>
      </rPr>
      <t xml:space="preserve"> 表</t>
    </r>
    <r>
      <rPr>
        <sz val="10.5"/>
        <rFont val="ＭＳ ゴシック"/>
        <family val="3"/>
      </rPr>
      <t xml:space="preserve">  </t>
    </r>
    <r>
      <rPr>
        <sz val="10.5"/>
        <rFont val="ＭＳ ゴシック"/>
        <family val="3"/>
      </rPr>
      <t>編制方式別幼稚園数、学級数</t>
    </r>
  </si>
  <si>
    <r>
      <t xml:space="preserve">第 </t>
    </r>
    <r>
      <rPr>
        <sz val="10.5"/>
        <rFont val="ＭＳ ゴシック"/>
        <family val="3"/>
      </rPr>
      <t>98</t>
    </r>
    <r>
      <rPr>
        <sz val="10.5"/>
        <rFont val="ＭＳ ゴシック"/>
        <family val="3"/>
      </rPr>
      <t xml:space="preserve"> 表</t>
    </r>
    <r>
      <rPr>
        <sz val="10.5"/>
        <rFont val="ＭＳ ゴシック"/>
        <family val="3"/>
      </rPr>
      <t xml:space="preserve">  </t>
    </r>
    <r>
      <rPr>
        <sz val="10.5"/>
        <rFont val="ＭＳ ゴシック"/>
        <family val="3"/>
      </rPr>
      <t>収容人員別学級数</t>
    </r>
  </si>
  <si>
    <r>
      <t xml:space="preserve">第 99 </t>
    </r>
    <r>
      <rPr>
        <sz val="10.5"/>
        <rFont val="ＭＳ ゴシック"/>
        <family val="3"/>
      </rPr>
      <t>表　設置者別在園者数</t>
    </r>
  </si>
  <si>
    <r>
      <t xml:space="preserve">第 </t>
    </r>
    <r>
      <rPr>
        <sz val="10.5"/>
        <rFont val="ＭＳ ゴシック"/>
        <family val="3"/>
      </rPr>
      <t>100</t>
    </r>
    <r>
      <rPr>
        <sz val="10.5"/>
        <rFont val="ＭＳ ゴシック"/>
        <family val="3"/>
      </rPr>
      <t xml:space="preserve"> 表　設置者別入園者数</t>
    </r>
  </si>
  <si>
    <r>
      <t xml:space="preserve">第 </t>
    </r>
    <r>
      <rPr>
        <sz val="10.5"/>
        <rFont val="ＭＳ ゴシック"/>
        <family val="3"/>
      </rPr>
      <t>101</t>
    </r>
    <r>
      <rPr>
        <sz val="10.5"/>
        <rFont val="ＭＳ ゴシック"/>
        <family val="3"/>
      </rPr>
      <t xml:space="preserve"> 表　職名別教員数</t>
    </r>
  </si>
  <si>
    <r>
      <t xml:space="preserve">第 </t>
    </r>
    <r>
      <rPr>
        <sz val="10.5"/>
        <rFont val="ＭＳ ゴシック"/>
        <family val="3"/>
      </rPr>
      <t>102</t>
    </r>
    <r>
      <rPr>
        <sz val="10.5"/>
        <rFont val="ＭＳ ゴシック"/>
        <family val="3"/>
      </rPr>
      <t xml:space="preserve"> 表　職員数（本務者）</t>
    </r>
  </si>
  <si>
    <r>
      <t xml:space="preserve">第 </t>
    </r>
    <r>
      <rPr>
        <sz val="10.5"/>
        <rFont val="ＭＳ ゴシック"/>
        <family val="3"/>
      </rPr>
      <t xml:space="preserve">103 </t>
    </r>
    <r>
      <rPr>
        <sz val="10.5"/>
        <rFont val="ＭＳ ゴシック"/>
        <family val="3"/>
      </rPr>
      <t>表　市町村別在園者数・入園者数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</si>
</sst>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 "/>
    <numFmt numFmtId="180" formatCode="0.000_ "/>
    <numFmt numFmtId="181" formatCode="0.0_ "/>
    <numFmt numFmtId="182" formatCode="0_ "/>
    <numFmt numFmtId="183" formatCode="#,##0_ "/>
    <numFmt numFmtId="184" formatCode="#,##0_);[Red]\(#,##0\)"/>
    <numFmt numFmtId="185" formatCode="#,##0.0_);[Red]\(#,##0.0\)"/>
    <numFmt numFmtId="186" formatCode="#,##0;0;&quot;-&quot;"/>
    <numFmt numFmtId="187" formatCode="#,##0.0;0.0;&quot;-&quot;"/>
  </numFmts>
  <fonts count="56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.5"/>
      <name val="ＭＳ Ｐ明朝"/>
      <family val="1"/>
    </font>
    <font>
      <b/>
      <u val="single"/>
      <sz val="22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0.5"/>
      <color indexed="9"/>
      <name val="ＭＳ 明朝"/>
      <family val="1"/>
    </font>
    <font>
      <sz val="10.5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0.5"/>
      <color theme="0"/>
      <name val="ＭＳ 明朝"/>
      <family val="1"/>
    </font>
    <font>
      <sz val="10.5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>
        <color indexed="23"/>
      </right>
      <top>
        <color indexed="63"/>
      </top>
      <bottom style="medium"/>
    </border>
    <border>
      <left style="thin">
        <color indexed="23"/>
      </left>
      <right style="hair"/>
      <top>
        <color indexed="63"/>
      </top>
      <bottom style="medium"/>
    </border>
    <border>
      <left style="hair"/>
      <right style="thin">
        <color indexed="23"/>
      </right>
      <top style="hair"/>
      <bottom style="medium"/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thin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hair"/>
      <top style="medium"/>
      <bottom>
        <color indexed="63"/>
      </bottom>
    </border>
    <border>
      <left style="hair"/>
      <right style="thin">
        <color indexed="23"/>
      </right>
      <top>
        <color indexed="63"/>
      </top>
      <bottom style="thin"/>
    </border>
    <border>
      <left style="thin">
        <color indexed="23"/>
      </left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hair"/>
      <top style="thin"/>
      <bottom>
        <color indexed="63"/>
      </bottom>
    </border>
    <border>
      <left style="hair"/>
      <right style="thin">
        <color indexed="23"/>
      </right>
      <top>
        <color indexed="63"/>
      </top>
      <bottom style="hair"/>
    </border>
    <border>
      <left style="hair"/>
      <right style="thin">
        <color indexed="23"/>
      </right>
      <top style="hair"/>
      <bottom style="hair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2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horizontal="distributed" vertical="center"/>
    </xf>
    <xf numFmtId="38" fontId="5" fillId="0" borderId="10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5" xfId="48" applyFont="1" applyBorder="1" applyAlignment="1">
      <alignment horizontal="distributed" vertical="center"/>
    </xf>
    <xf numFmtId="38" fontId="5" fillId="0" borderId="18" xfId="48" applyFont="1" applyBorder="1" applyAlignment="1">
      <alignment horizontal="distributed" vertical="center"/>
    </xf>
    <xf numFmtId="38" fontId="5" fillId="0" borderId="19" xfId="48" applyFont="1" applyBorder="1" applyAlignment="1">
      <alignment horizontal="distributed" vertical="center"/>
    </xf>
    <xf numFmtId="38" fontId="5" fillId="0" borderId="20" xfId="48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38" fontId="5" fillId="0" borderId="35" xfId="48" applyFont="1" applyBorder="1" applyAlignment="1">
      <alignment horizontal="distributed" vertical="center"/>
    </xf>
    <xf numFmtId="38" fontId="9" fillId="0" borderId="16" xfId="48" applyFont="1" applyBorder="1" applyAlignment="1">
      <alignment horizontal="left" vertical="center"/>
    </xf>
    <xf numFmtId="38" fontId="5" fillId="0" borderId="36" xfId="48" applyFont="1" applyBorder="1" applyAlignment="1">
      <alignment horizontal="distributed" vertical="center"/>
    </xf>
    <xf numFmtId="0" fontId="11" fillId="0" borderId="0" xfId="61" applyFont="1">
      <alignment/>
      <protection/>
    </xf>
    <xf numFmtId="0" fontId="11" fillId="0" borderId="0" xfId="61" applyFont="1" applyBorder="1" applyAlignment="1">
      <alignment horizontal="center" vertical="center"/>
      <protection/>
    </xf>
    <xf numFmtId="38" fontId="11" fillId="0" borderId="0" xfId="48" applyFont="1" applyBorder="1" applyAlignment="1">
      <alignment vertical="center"/>
    </xf>
    <xf numFmtId="0" fontId="11" fillId="0" borderId="0" xfId="61" applyFont="1" applyBorder="1" applyAlignment="1">
      <alignment horizontal="center"/>
      <protection/>
    </xf>
    <xf numFmtId="0" fontId="5" fillId="0" borderId="28" xfId="61" applyFont="1" applyBorder="1" applyAlignment="1">
      <alignment horizontal="right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5" fillId="0" borderId="37" xfId="61" applyFont="1" applyBorder="1" applyAlignment="1">
      <alignment horizontal="right" vertical="center"/>
      <protection/>
    </xf>
    <xf numFmtId="0" fontId="5" fillId="0" borderId="38" xfId="61" applyFont="1" applyBorder="1" applyAlignment="1">
      <alignment horizontal="right" vertical="center"/>
      <protection/>
    </xf>
    <xf numFmtId="0" fontId="5" fillId="0" borderId="26" xfId="61" applyFont="1" applyBorder="1" applyAlignment="1">
      <alignment horizontal="right" vertical="center"/>
      <protection/>
    </xf>
    <xf numFmtId="0" fontId="5" fillId="0" borderId="39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31" xfId="61" applyFont="1" applyBorder="1" applyAlignment="1">
      <alignment horizontal="right" vertical="center"/>
      <protection/>
    </xf>
    <xf numFmtId="0" fontId="5" fillId="0" borderId="40" xfId="61" applyFont="1" applyBorder="1" applyAlignment="1">
      <alignment horizontal="right" vertical="center"/>
      <protection/>
    </xf>
    <xf numFmtId="0" fontId="5" fillId="0" borderId="41" xfId="61" applyFont="1" applyBorder="1" applyAlignment="1">
      <alignment horizontal="right" vertical="center"/>
      <protection/>
    </xf>
    <xf numFmtId="0" fontId="5" fillId="0" borderId="42" xfId="61" applyFont="1" applyBorder="1" applyAlignment="1">
      <alignment horizontal="right" vertical="center"/>
      <protection/>
    </xf>
    <xf numFmtId="0" fontId="5" fillId="0" borderId="43" xfId="61" applyFont="1" applyBorder="1" applyAlignment="1">
      <alignment horizontal="right" vertical="center"/>
      <protection/>
    </xf>
    <xf numFmtId="0" fontId="5" fillId="0" borderId="44" xfId="61" applyFont="1" applyBorder="1" applyAlignment="1">
      <alignment horizontal="right" vertical="center"/>
      <protection/>
    </xf>
    <xf numFmtId="0" fontId="5" fillId="0" borderId="45" xfId="61" applyFont="1" applyBorder="1" applyAlignment="1">
      <alignment horizontal="right" vertical="center"/>
      <protection/>
    </xf>
    <xf numFmtId="38" fontId="5" fillId="0" borderId="11" xfId="48" applyFont="1" applyBorder="1" applyAlignment="1">
      <alignment horizontal="distributed" vertical="center"/>
    </xf>
    <xf numFmtId="38" fontId="5" fillId="0" borderId="13" xfId="48" applyFont="1" applyBorder="1" applyAlignment="1">
      <alignment horizontal="distributed" vertical="center"/>
    </xf>
    <xf numFmtId="38" fontId="5" fillId="0" borderId="46" xfId="48" applyFont="1" applyBorder="1" applyAlignment="1">
      <alignment horizontal="distributed" vertical="center"/>
    </xf>
    <xf numFmtId="38" fontId="5" fillId="0" borderId="47" xfId="48" applyFont="1" applyBorder="1" applyAlignment="1">
      <alignment horizontal="distributed" vertical="center"/>
    </xf>
    <xf numFmtId="38" fontId="5" fillId="0" borderId="48" xfId="48" applyFont="1" applyBorder="1" applyAlignment="1">
      <alignment horizontal="distributed" vertical="center"/>
    </xf>
    <xf numFmtId="38" fontId="1" fillId="0" borderId="35" xfId="48" applyFont="1" applyBorder="1" applyAlignment="1">
      <alignment horizontal="distributed" vertical="center"/>
    </xf>
    <xf numFmtId="38" fontId="1" fillId="0" borderId="49" xfId="48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11" fillId="0" borderId="0" xfId="61" applyFont="1" applyAlignment="1">
      <alignment horizontal="right"/>
      <protection/>
    </xf>
    <xf numFmtId="38" fontId="10" fillId="0" borderId="50" xfId="48" applyFont="1" applyBorder="1" applyAlignment="1">
      <alignment horizontal="center" vertical="center"/>
    </xf>
    <xf numFmtId="38" fontId="10" fillId="0" borderId="51" xfId="48" applyFont="1" applyBorder="1" applyAlignment="1">
      <alignment horizontal="center" vertical="center"/>
    </xf>
    <xf numFmtId="38" fontId="5" fillId="0" borderId="0" xfId="0" applyNumberFormat="1" applyFont="1" applyAlignment="1">
      <alignment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5" fillId="0" borderId="0" xfId="61" applyFont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9" fillId="0" borderId="55" xfId="61" applyFont="1" applyBorder="1" applyAlignment="1">
      <alignment horizontal="center" vertical="center"/>
      <protection/>
    </xf>
    <xf numFmtId="0" fontId="9" fillId="0" borderId="42" xfId="61" applyFont="1" applyBorder="1" applyAlignment="1">
      <alignment horizontal="center" vertical="center"/>
      <protection/>
    </xf>
    <xf numFmtId="0" fontId="9" fillId="0" borderId="44" xfId="61" applyFont="1" applyBorder="1" applyAlignment="1">
      <alignment horizontal="center" vertic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9" fillId="0" borderId="56" xfId="61" applyFont="1" applyBorder="1" applyAlignment="1">
      <alignment horizontal="center" vertical="center"/>
      <protection/>
    </xf>
    <xf numFmtId="0" fontId="9" fillId="0" borderId="57" xfId="61" applyFont="1" applyBorder="1" applyAlignment="1">
      <alignment horizontal="center" vertical="center"/>
      <protection/>
    </xf>
    <xf numFmtId="0" fontId="9" fillId="0" borderId="58" xfId="61" applyFont="1" applyBorder="1" applyAlignment="1">
      <alignment horizontal="center" vertical="center"/>
      <protection/>
    </xf>
    <xf numFmtId="0" fontId="9" fillId="0" borderId="59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right" vertical="center"/>
      <protection/>
    </xf>
    <xf numFmtId="0" fontId="5" fillId="0" borderId="60" xfId="61" applyFont="1" applyBorder="1" applyAlignment="1">
      <alignment horizontal="right" vertical="center"/>
      <protection/>
    </xf>
    <xf numFmtId="0" fontId="5" fillId="0" borderId="61" xfId="61" applyFont="1" applyBorder="1" applyAlignment="1">
      <alignment horizontal="right" vertical="center"/>
      <protection/>
    </xf>
    <xf numFmtId="0" fontId="5" fillId="0" borderId="25" xfId="61" applyFont="1" applyBorder="1" applyAlignment="1">
      <alignment horizontal="right" vertical="center"/>
      <protection/>
    </xf>
    <xf numFmtId="0" fontId="5" fillId="0" borderId="55" xfId="61" applyFont="1" applyBorder="1" applyAlignment="1">
      <alignment horizontal="right" vertical="center"/>
      <protection/>
    </xf>
    <xf numFmtId="0" fontId="5" fillId="0" borderId="62" xfId="61" applyFont="1" applyBorder="1" applyAlignment="1">
      <alignment horizontal="right" vertical="center"/>
      <protection/>
    </xf>
    <xf numFmtId="0" fontId="5" fillId="0" borderId="63" xfId="61" applyFont="1" applyBorder="1" applyAlignment="1">
      <alignment horizontal="right" vertical="center"/>
      <protection/>
    </xf>
    <xf numFmtId="0" fontId="5" fillId="0" borderId="64" xfId="61" applyFont="1" applyBorder="1" applyAlignment="1">
      <alignment horizontal="right" vertical="center"/>
      <protection/>
    </xf>
    <xf numFmtId="0" fontId="5" fillId="0" borderId="65" xfId="61" applyFont="1" applyBorder="1" applyAlignment="1">
      <alignment horizontal="right" vertical="center"/>
      <protection/>
    </xf>
    <xf numFmtId="0" fontId="5" fillId="0" borderId="66" xfId="61" applyFont="1" applyBorder="1" applyAlignment="1">
      <alignment horizontal="right" vertical="center"/>
      <protection/>
    </xf>
    <xf numFmtId="0" fontId="5" fillId="0" borderId="67" xfId="61" applyFont="1" applyBorder="1" applyAlignment="1">
      <alignment horizontal="right" vertical="center"/>
      <protection/>
    </xf>
    <xf numFmtId="0" fontId="5" fillId="0" borderId="68" xfId="61" applyFont="1" applyBorder="1" applyAlignment="1">
      <alignment horizontal="right" vertical="center"/>
      <protection/>
    </xf>
    <xf numFmtId="0" fontId="5" fillId="0" borderId="69" xfId="61" applyFont="1" applyBorder="1" applyAlignment="1">
      <alignment horizontal="right" vertical="center"/>
      <protection/>
    </xf>
    <xf numFmtId="0" fontId="5" fillId="0" borderId="70" xfId="61" applyFont="1" applyBorder="1" applyAlignment="1">
      <alignment horizontal="right" vertical="center"/>
      <protection/>
    </xf>
    <xf numFmtId="0" fontId="5" fillId="0" borderId="14" xfId="61" applyFont="1" applyBorder="1" applyAlignment="1">
      <alignment horizontal="right" vertical="center"/>
      <protection/>
    </xf>
    <xf numFmtId="0" fontId="5" fillId="0" borderId="71" xfId="61" applyFont="1" applyBorder="1" applyAlignment="1">
      <alignment horizontal="right" vertical="center"/>
      <protection/>
    </xf>
    <xf numFmtId="0" fontId="11" fillId="0" borderId="0" xfId="61" applyFont="1" applyAlignment="1">
      <alignment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72" xfId="61" applyFont="1" applyBorder="1" applyAlignment="1">
      <alignment horizontal="center" vertical="center"/>
      <protection/>
    </xf>
    <xf numFmtId="0" fontId="9" fillId="0" borderId="73" xfId="61" applyFont="1" applyBorder="1" applyAlignment="1">
      <alignment horizontal="center" vertical="center"/>
      <protection/>
    </xf>
    <xf numFmtId="0" fontId="9" fillId="0" borderId="74" xfId="61" applyFont="1" applyBorder="1" applyAlignment="1">
      <alignment horizontal="center" vertical="center"/>
      <protection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left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" fillId="0" borderId="80" xfId="61" applyFont="1" applyBorder="1" applyAlignment="1">
      <alignment horizontal="distributed" vertical="center"/>
      <protection/>
    </xf>
    <xf numFmtId="0" fontId="9" fillId="0" borderId="45" xfId="61" applyFont="1" applyBorder="1" applyAlignment="1">
      <alignment horizontal="distributed" vertical="center"/>
      <protection/>
    </xf>
    <xf numFmtId="0" fontId="5" fillId="0" borderId="6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41" fontId="5" fillId="0" borderId="26" xfId="61" applyNumberFormat="1" applyFont="1" applyBorder="1" applyAlignment="1">
      <alignment vertical="center"/>
      <protection/>
    </xf>
    <xf numFmtId="41" fontId="5" fillId="0" borderId="37" xfId="61" applyNumberFormat="1" applyFont="1" applyBorder="1" applyAlignment="1">
      <alignment vertical="center"/>
      <protection/>
    </xf>
    <xf numFmtId="41" fontId="5" fillId="0" borderId="31" xfId="61" applyNumberFormat="1" applyFont="1" applyBorder="1" applyAlignment="1">
      <alignment vertical="center"/>
      <protection/>
    </xf>
    <xf numFmtId="41" fontId="5" fillId="0" borderId="40" xfId="61" applyNumberFormat="1" applyFont="1" applyBorder="1" applyAlignment="1">
      <alignment vertical="center"/>
      <protection/>
    </xf>
    <xf numFmtId="41" fontId="5" fillId="0" borderId="44" xfId="61" applyNumberFormat="1" applyFont="1" applyBorder="1" applyAlignment="1">
      <alignment vertical="center"/>
      <protection/>
    </xf>
    <xf numFmtId="41" fontId="5" fillId="0" borderId="45" xfId="61" applyNumberFormat="1" applyFont="1" applyBorder="1" applyAlignment="1">
      <alignment horizontal="right" vertical="center"/>
      <protection/>
    </xf>
    <xf numFmtId="41" fontId="5" fillId="0" borderId="40" xfId="61" applyNumberFormat="1" applyFont="1" applyBorder="1" applyAlignment="1">
      <alignment horizontal="right" vertical="center"/>
      <protection/>
    </xf>
    <xf numFmtId="41" fontId="5" fillId="0" borderId="44" xfId="61" applyNumberFormat="1" applyFont="1" applyBorder="1" applyAlignment="1">
      <alignment horizontal="right" vertical="center"/>
      <protection/>
    </xf>
    <xf numFmtId="41" fontId="5" fillId="0" borderId="81" xfId="61" applyNumberFormat="1" applyFont="1" applyBorder="1" applyAlignment="1">
      <alignment vertical="center"/>
      <protection/>
    </xf>
    <xf numFmtId="41" fontId="5" fillId="0" borderId="22" xfId="61" applyNumberFormat="1" applyFont="1" applyBorder="1" applyAlignment="1">
      <alignment vertical="center"/>
      <protection/>
    </xf>
    <xf numFmtId="41" fontId="5" fillId="0" borderId="23" xfId="61" applyNumberFormat="1" applyFont="1" applyBorder="1" applyAlignment="1">
      <alignment vertical="center"/>
      <protection/>
    </xf>
    <xf numFmtId="41" fontId="5" fillId="0" borderId="0" xfId="61" applyNumberFormat="1" applyFont="1" applyBorder="1" applyAlignment="1">
      <alignment vertical="center"/>
      <protection/>
    </xf>
    <xf numFmtId="41" fontId="5" fillId="0" borderId="39" xfId="61" applyNumberFormat="1" applyFont="1" applyBorder="1" applyAlignment="1">
      <alignment horizontal="right" vertical="center"/>
      <protection/>
    </xf>
    <xf numFmtId="41" fontId="5" fillId="0" borderId="37" xfId="61" applyNumberFormat="1" applyFont="1" applyBorder="1" applyAlignment="1">
      <alignment horizontal="right" vertical="center"/>
      <protection/>
    </xf>
    <xf numFmtId="41" fontId="5" fillId="0" borderId="37" xfId="61" applyNumberFormat="1" applyFont="1" applyBorder="1" applyAlignment="1">
      <alignment horizontal="right"/>
      <protection/>
    </xf>
    <xf numFmtId="41" fontId="5" fillId="0" borderId="0" xfId="61" applyNumberFormat="1" applyFont="1" applyBorder="1" applyAlignment="1">
      <alignment horizontal="right"/>
      <protection/>
    </xf>
    <xf numFmtId="41" fontId="5" fillId="0" borderId="39" xfId="61" applyNumberFormat="1" applyFont="1" applyBorder="1" applyAlignment="1">
      <alignment vertical="center"/>
      <protection/>
    </xf>
    <xf numFmtId="41" fontId="5" fillId="0" borderId="82" xfId="61" applyNumberFormat="1" applyFont="1" applyBorder="1" applyAlignment="1">
      <alignment vertical="center"/>
      <protection/>
    </xf>
    <xf numFmtId="41" fontId="5" fillId="0" borderId="83" xfId="61" applyNumberFormat="1" applyFont="1" applyBorder="1" applyAlignment="1">
      <alignment vertical="center"/>
      <protection/>
    </xf>
    <xf numFmtId="41" fontId="5" fillId="0" borderId="84" xfId="61" applyNumberFormat="1" applyFont="1" applyBorder="1" applyAlignment="1">
      <alignment vertical="center"/>
      <protection/>
    </xf>
    <xf numFmtId="41" fontId="5" fillId="0" borderId="84" xfId="61" applyNumberFormat="1" applyFont="1" applyBorder="1" applyAlignment="1">
      <alignment horizontal="right" vertical="center"/>
      <protection/>
    </xf>
    <xf numFmtId="41" fontId="5" fillId="0" borderId="82" xfId="61" applyNumberFormat="1" applyFont="1" applyBorder="1" applyAlignment="1">
      <alignment horizontal="right" vertical="center"/>
      <protection/>
    </xf>
    <xf numFmtId="41" fontId="5" fillId="0" borderId="31" xfId="61" applyNumberFormat="1" applyFont="1" applyBorder="1" applyAlignment="1">
      <alignment horizontal="right" vertical="center"/>
      <protection/>
    </xf>
    <xf numFmtId="41" fontId="5" fillId="0" borderId="43" xfId="61" applyNumberFormat="1" applyFont="1" applyBorder="1" applyAlignment="1">
      <alignment vertical="center"/>
      <protection/>
    </xf>
    <xf numFmtId="41" fontId="5" fillId="0" borderId="42" xfId="61" applyNumberFormat="1" applyFont="1" applyBorder="1" applyAlignment="1">
      <alignment horizontal="right" vertical="center"/>
      <protection/>
    </xf>
    <xf numFmtId="41" fontId="5" fillId="0" borderId="10" xfId="61" applyNumberFormat="1" applyFont="1" applyBorder="1" applyAlignment="1">
      <alignment vertical="center"/>
      <protection/>
    </xf>
    <xf numFmtId="41" fontId="5" fillId="0" borderId="28" xfId="61" applyNumberFormat="1" applyFont="1" applyBorder="1" applyAlignment="1">
      <alignment vertical="center"/>
      <protection/>
    </xf>
    <xf numFmtId="41" fontId="5" fillId="0" borderId="22" xfId="61" applyNumberFormat="1" applyFont="1" applyBorder="1" applyAlignment="1">
      <alignment horizontal="right" vertical="center"/>
      <protection/>
    </xf>
    <xf numFmtId="41" fontId="5" fillId="0" borderId="23" xfId="61" applyNumberFormat="1" applyFont="1" applyBorder="1" applyAlignment="1">
      <alignment horizontal="right" vertical="center"/>
      <protection/>
    </xf>
    <xf numFmtId="41" fontId="5" fillId="0" borderId="0" xfId="61" applyNumberFormat="1" applyFont="1" applyBorder="1" applyAlignment="1">
      <alignment horizontal="right" vertical="center"/>
      <protection/>
    </xf>
    <xf numFmtId="41" fontId="5" fillId="0" borderId="38" xfId="61" applyNumberFormat="1" applyFont="1" applyBorder="1" applyAlignment="1">
      <alignment horizontal="right" vertical="center"/>
      <protection/>
    </xf>
    <xf numFmtId="41" fontId="5" fillId="0" borderId="43" xfId="61" applyNumberFormat="1" applyFont="1" applyBorder="1" applyAlignment="1">
      <alignment horizontal="right" vertical="center"/>
      <protection/>
    </xf>
    <xf numFmtId="41" fontId="5" fillId="0" borderId="41" xfId="61" applyNumberFormat="1" applyFont="1" applyBorder="1" applyAlignment="1">
      <alignment horizontal="right" vertical="center"/>
      <protection/>
    </xf>
    <xf numFmtId="41" fontId="5" fillId="0" borderId="29" xfId="61" applyNumberFormat="1" applyFont="1" applyBorder="1" applyAlignment="1">
      <alignment vertical="center"/>
      <protection/>
    </xf>
    <xf numFmtId="41" fontId="5" fillId="0" borderId="85" xfId="61" applyNumberFormat="1" applyFont="1" applyBorder="1" applyAlignment="1">
      <alignment horizontal="right" vertical="center"/>
      <protection/>
    </xf>
    <xf numFmtId="41" fontId="5" fillId="0" borderId="86" xfId="61" applyNumberFormat="1" applyFont="1" applyBorder="1" applyAlignment="1">
      <alignment horizontal="right" vertical="center"/>
      <protection/>
    </xf>
    <xf numFmtId="41" fontId="5" fillId="0" borderId="87" xfId="61" applyNumberFormat="1" applyFont="1" applyBorder="1" applyAlignment="1">
      <alignment horizontal="right" vertical="center"/>
      <protection/>
    </xf>
    <xf numFmtId="41" fontId="5" fillId="0" borderId="26" xfId="61" applyNumberFormat="1" applyFont="1" applyBorder="1" applyAlignment="1">
      <alignment horizontal="right" vertical="center"/>
      <protection/>
    </xf>
    <xf numFmtId="41" fontId="5" fillId="0" borderId="34" xfId="61" applyNumberFormat="1" applyFont="1" applyBorder="1" applyAlignment="1">
      <alignment horizontal="right" vertical="center"/>
      <protection/>
    </xf>
    <xf numFmtId="41" fontId="5" fillId="0" borderId="60" xfId="61" applyNumberFormat="1" applyFont="1" applyBorder="1" applyAlignment="1">
      <alignment horizontal="right" vertical="center"/>
      <protection/>
    </xf>
    <xf numFmtId="41" fontId="5" fillId="0" borderId="88" xfId="61" applyNumberFormat="1" applyFont="1" applyBorder="1" applyAlignment="1">
      <alignment horizontal="right" vertical="center"/>
      <protection/>
    </xf>
    <xf numFmtId="41" fontId="5" fillId="0" borderId="56" xfId="61" applyNumberFormat="1" applyFont="1" applyBorder="1" applyAlignment="1">
      <alignment horizontal="right" vertical="center"/>
      <protection/>
    </xf>
    <xf numFmtId="41" fontId="5" fillId="0" borderId="61" xfId="61" applyNumberFormat="1" applyFont="1" applyBorder="1" applyAlignment="1">
      <alignment horizontal="right" vertical="center"/>
      <protection/>
    </xf>
    <xf numFmtId="41" fontId="5" fillId="0" borderId="25" xfId="61" applyNumberFormat="1" applyFont="1" applyBorder="1" applyAlignment="1">
      <alignment horizontal="right" vertical="center"/>
      <protection/>
    </xf>
    <xf numFmtId="41" fontId="5" fillId="0" borderId="10" xfId="61" applyNumberFormat="1" applyFont="1" applyBorder="1" applyAlignment="1">
      <alignment horizontal="right" vertical="center"/>
      <protection/>
    </xf>
    <xf numFmtId="0" fontId="14" fillId="0" borderId="66" xfId="61" applyFont="1" applyBorder="1" applyAlignment="1">
      <alignment horizontal="center" vertical="center"/>
      <protection/>
    </xf>
    <xf numFmtId="0" fontId="9" fillId="0" borderId="89" xfId="61" applyFont="1" applyBorder="1" applyAlignment="1">
      <alignment horizontal="center" vertical="center"/>
      <protection/>
    </xf>
    <xf numFmtId="0" fontId="9" fillId="0" borderId="68" xfId="61" applyFont="1" applyBorder="1" applyAlignment="1">
      <alignment horizontal="center" vertical="center"/>
      <protection/>
    </xf>
    <xf numFmtId="0" fontId="9" fillId="0" borderId="62" xfId="61" applyFont="1" applyBorder="1" applyAlignment="1">
      <alignment horizontal="center" vertical="center"/>
      <protection/>
    </xf>
    <xf numFmtId="0" fontId="9" fillId="0" borderId="41" xfId="61" applyFont="1" applyBorder="1" applyAlignment="1">
      <alignment horizontal="center" vertical="center"/>
      <protection/>
    </xf>
    <xf numFmtId="0" fontId="9" fillId="0" borderId="29" xfId="61" applyFont="1" applyBorder="1" applyAlignment="1">
      <alignment horizontal="center" vertical="center"/>
      <protection/>
    </xf>
    <xf numFmtId="0" fontId="5" fillId="0" borderId="90" xfId="61" applyFont="1" applyBorder="1" applyAlignment="1">
      <alignment horizontal="right" vertical="center"/>
      <protection/>
    </xf>
    <xf numFmtId="41" fontId="5" fillId="0" borderId="64" xfId="61" applyNumberFormat="1" applyFont="1" applyBorder="1" applyAlignment="1">
      <alignment horizontal="right" vertical="center"/>
      <protection/>
    </xf>
    <xf numFmtId="41" fontId="5" fillId="0" borderId="63" xfId="61" applyNumberFormat="1" applyFont="1" applyBorder="1" applyAlignment="1">
      <alignment horizontal="right" vertical="center"/>
      <protection/>
    </xf>
    <xf numFmtId="41" fontId="5" fillId="0" borderId="62" xfId="61" applyNumberFormat="1" applyFont="1" applyBorder="1" applyAlignment="1">
      <alignment horizontal="right" vertical="center"/>
      <protection/>
    </xf>
    <xf numFmtId="41" fontId="5" fillId="0" borderId="69" xfId="61" applyNumberFormat="1" applyFont="1" applyBorder="1" applyAlignment="1">
      <alignment horizontal="right" vertical="center"/>
      <protection/>
    </xf>
    <xf numFmtId="41" fontId="5" fillId="0" borderId="68" xfId="61" applyNumberFormat="1" applyFont="1" applyBorder="1" applyAlignment="1">
      <alignment horizontal="right" vertical="center"/>
      <protection/>
    </xf>
    <xf numFmtId="41" fontId="5" fillId="0" borderId="90" xfId="61" applyNumberFormat="1" applyFont="1" applyBorder="1" applyAlignment="1">
      <alignment horizontal="right" vertical="center"/>
      <protection/>
    </xf>
    <xf numFmtId="41" fontId="5" fillId="0" borderId="28" xfId="61" applyNumberFormat="1" applyFont="1" applyBorder="1" applyAlignment="1">
      <alignment horizontal="right" vertical="center"/>
      <protection/>
    </xf>
    <xf numFmtId="41" fontId="5" fillId="0" borderId="65" xfId="61" applyNumberFormat="1" applyFont="1" applyBorder="1" applyAlignment="1">
      <alignment horizontal="right" vertical="center"/>
      <protection/>
    </xf>
    <xf numFmtId="41" fontId="5" fillId="0" borderId="70" xfId="61" applyNumberFormat="1" applyFont="1" applyBorder="1" applyAlignment="1">
      <alignment horizontal="right" vertical="center"/>
      <protection/>
    </xf>
    <xf numFmtId="41" fontId="5" fillId="0" borderId="91" xfId="61" applyNumberFormat="1" applyFont="1" applyBorder="1" applyAlignment="1">
      <alignment horizontal="right" vertical="center"/>
      <protection/>
    </xf>
    <xf numFmtId="41" fontId="5" fillId="0" borderId="92" xfId="61" applyNumberFormat="1" applyFont="1" applyBorder="1" applyAlignment="1">
      <alignment horizontal="right" vertical="center"/>
      <protection/>
    </xf>
    <xf numFmtId="41" fontId="5" fillId="0" borderId="93" xfId="61" applyNumberFormat="1" applyFont="1" applyBorder="1" applyAlignment="1">
      <alignment horizontal="right" vertical="center"/>
      <protection/>
    </xf>
    <xf numFmtId="38" fontId="5" fillId="0" borderId="94" xfId="48" applyFont="1" applyBorder="1" applyAlignment="1">
      <alignment vertical="center"/>
    </xf>
    <xf numFmtId="38" fontId="5" fillId="0" borderId="95" xfId="48" applyFont="1" applyBorder="1" applyAlignment="1">
      <alignment vertical="center"/>
    </xf>
    <xf numFmtId="38" fontId="5" fillId="0" borderId="96" xfId="48" applyFont="1" applyBorder="1" applyAlignment="1">
      <alignment vertical="center"/>
    </xf>
    <xf numFmtId="38" fontId="5" fillId="0" borderId="97" xfId="48" applyFont="1" applyBorder="1" applyAlignment="1">
      <alignment vertical="center"/>
    </xf>
    <xf numFmtId="38" fontId="5" fillId="0" borderId="69" xfId="48" applyFont="1" applyBorder="1" applyAlignment="1">
      <alignment vertical="center"/>
    </xf>
    <xf numFmtId="38" fontId="5" fillId="0" borderId="67" xfId="48" applyFont="1" applyBorder="1" applyAlignment="1">
      <alignment vertical="center"/>
    </xf>
    <xf numFmtId="38" fontId="5" fillId="0" borderId="68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71" xfId="48" applyFont="1" applyBorder="1" applyAlignment="1">
      <alignment vertical="center"/>
    </xf>
    <xf numFmtId="38" fontId="5" fillId="0" borderId="98" xfId="48" applyFont="1" applyBorder="1" applyAlignment="1">
      <alignment vertical="center"/>
    </xf>
    <xf numFmtId="38" fontId="5" fillId="0" borderId="99" xfId="48" applyFont="1" applyBorder="1" applyAlignment="1">
      <alignment vertical="center"/>
    </xf>
    <xf numFmtId="38" fontId="5" fillId="0" borderId="100" xfId="48" applyFont="1" applyBorder="1" applyAlignment="1">
      <alignment vertical="center"/>
    </xf>
    <xf numFmtId="38" fontId="5" fillId="0" borderId="63" xfId="48" applyFont="1" applyBorder="1" applyAlignment="1">
      <alignment vertical="center"/>
    </xf>
    <xf numFmtId="38" fontId="5" fillId="0" borderId="55" xfId="48" applyFont="1" applyBorder="1" applyAlignment="1">
      <alignment vertical="center"/>
    </xf>
    <xf numFmtId="38" fontId="5" fillId="0" borderId="62" xfId="48" applyFont="1" applyBorder="1" applyAlignment="1">
      <alignment vertical="center"/>
    </xf>
    <xf numFmtId="38" fontId="5" fillId="0" borderId="65" xfId="48" applyFont="1" applyBorder="1" applyAlignment="1">
      <alignment vertical="center"/>
    </xf>
    <xf numFmtId="38" fontId="5" fillId="0" borderId="66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38" fontId="5" fillId="0" borderId="44" xfId="48" applyFont="1" applyBorder="1" applyAlignment="1">
      <alignment vertical="center"/>
    </xf>
    <xf numFmtId="38" fontId="5" fillId="0" borderId="41" xfId="48" applyFont="1" applyBorder="1" applyAlignment="1">
      <alignment vertical="center"/>
    </xf>
    <xf numFmtId="38" fontId="5" fillId="0" borderId="43" xfId="48" applyFont="1" applyBorder="1" applyAlignment="1">
      <alignment vertical="center"/>
    </xf>
    <xf numFmtId="38" fontId="5" fillId="0" borderId="45" xfId="48" applyFont="1" applyBorder="1" applyAlignment="1">
      <alignment vertical="center"/>
    </xf>
    <xf numFmtId="38" fontId="5" fillId="0" borderId="81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5" fillId="0" borderId="29" xfId="48" applyFont="1" applyBorder="1" applyAlignment="1">
      <alignment vertical="center"/>
    </xf>
    <xf numFmtId="38" fontId="5" fillId="0" borderId="23" xfId="48" applyFont="1" applyBorder="1" applyAlignment="1">
      <alignment vertical="center"/>
    </xf>
    <xf numFmtId="41" fontId="5" fillId="0" borderId="97" xfId="48" applyNumberFormat="1" applyFont="1" applyBorder="1" applyAlignment="1">
      <alignment vertical="center"/>
    </xf>
    <xf numFmtId="41" fontId="5" fillId="0" borderId="95" xfId="48" applyNumberFormat="1" applyFont="1" applyBorder="1" applyAlignment="1">
      <alignment vertical="center"/>
    </xf>
    <xf numFmtId="41" fontId="5" fillId="0" borderId="101" xfId="48" applyNumberFormat="1" applyFont="1" applyBorder="1" applyAlignment="1">
      <alignment vertical="center"/>
    </xf>
    <xf numFmtId="41" fontId="5" fillId="0" borderId="81" xfId="61" applyNumberFormat="1" applyFont="1" applyBorder="1" applyAlignment="1">
      <alignment horizontal="right" vertical="center"/>
      <protection/>
    </xf>
    <xf numFmtId="41" fontId="5" fillId="0" borderId="29" xfId="61" applyNumberFormat="1" applyFont="1" applyBorder="1" applyAlignment="1">
      <alignment horizontal="right" vertical="center"/>
      <protection/>
    </xf>
    <xf numFmtId="186" fontId="5" fillId="0" borderId="11" xfId="48" applyNumberFormat="1" applyFont="1" applyBorder="1" applyAlignment="1">
      <alignment vertical="center"/>
    </xf>
    <xf numFmtId="186" fontId="5" fillId="0" borderId="30" xfId="48" applyNumberFormat="1" applyFont="1" applyBorder="1" applyAlignment="1">
      <alignment vertical="center"/>
    </xf>
    <xf numFmtId="186" fontId="5" fillId="0" borderId="102" xfId="48" applyNumberFormat="1" applyFont="1" applyBorder="1" applyAlignment="1">
      <alignment vertical="center"/>
    </xf>
    <xf numFmtId="186" fontId="5" fillId="0" borderId="12" xfId="48" applyNumberFormat="1" applyFont="1" applyBorder="1" applyAlignment="1">
      <alignment vertical="center"/>
    </xf>
    <xf numFmtId="186" fontId="5" fillId="0" borderId="32" xfId="48" applyNumberFormat="1" applyFont="1" applyBorder="1" applyAlignment="1">
      <alignment vertical="center"/>
    </xf>
    <xf numFmtId="186" fontId="5" fillId="0" borderId="103" xfId="48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1" fillId="0" borderId="104" xfId="48" applyNumberFormat="1" applyFont="1" applyBorder="1" applyAlignment="1">
      <alignment horizontal="right" vertical="center"/>
    </xf>
    <xf numFmtId="186" fontId="1" fillId="0" borderId="44" xfId="48" applyNumberFormat="1" applyFont="1" applyBorder="1" applyAlignment="1">
      <alignment horizontal="right" vertical="center"/>
    </xf>
    <xf numFmtId="186" fontId="1" fillId="0" borderId="45" xfId="48" applyNumberFormat="1" applyFont="1" applyBorder="1" applyAlignment="1">
      <alignment horizontal="right" vertical="center"/>
    </xf>
    <xf numFmtId="186" fontId="1" fillId="0" borderId="105" xfId="48" applyNumberFormat="1" applyFont="1" applyBorder="1" applyAlignment="1">
      <alignment horizontal="right" vertical="center"/>
    </xf>
    <xf numFmtId="186" fontId="1" fillId="0" borderId="56" xfId="48" applyNumberFormat="1" applyFont="1" applyBorder="1" applyAlignment="1">
      <alignment horizontal="right" vertical="center"/>
    </xf>
    <xf numFmtId="186" fontId="1" fillId="0" borderId="41" xfId="48" applyNumberFormat="1" applyFont="1" applyBorder="1" applyAlignment="1">
      <alignment horizontal="right" vertical="center"/>
    </xf>
    <xf numFmtId="186" fontId="5" fillId="0" borderId="106" xfId="48" applyNumberFormat="1" applyFont="1" applyBorder="1" applyAlignment="1">
      <alignment horizontal="right" vertical="center"/>
    </xf>
    <xf numFmtId="186" fontId="5" fillId="0" borderId="37" xfId="48" applyNumberFormat="1" applyFont="1" applyBorder="1" applyAlignment="1">
      <alignment horizontal="right" vertical="center"/>
    </xf>
    <xf numFmtId="186" fontId="5" fillId="0" borderId="31" xfId="48" applyNumberFormat="1" applyFont="1" applyBorder="1" applyAlignment="1">
      <alignment horizontal="right" vertical="center"/>
    </xf>
    <xf numFmtId="186" fontId="5" fillId="0" borderId="107" xfId="48" applyNumberFormat="1" applyFont="1" applyBorder="1" applyAlignment="1">
      <alignment horizontal="right" vertical="center"/>
    </xf>
    <xf numFmtId="186" fontId="5" fillId="0" borderId="60" xfId="48" applyNumberFormat="1" applyFont="1" applyBorder="1" applyAlignment="1">
      <alignment horizontal="right" vertical="center"/>
    </xf>
    <xf numFmtId="186" fontId="5" fillId="0" borderId="38" xfId="48" applyNumberFormat="1" applyFont="1" applyBorder="1" applyAlignment="1">
      <alignment horizontal="right" vertical="center"/>
    </xf>
    <xf numFmtId="186" fontId="5" fillId="0" borderId="13" xfId="48" applyNumberFormat="1" applyFont="1" applyBorder="1" applyAlignment="1">
      <alignment horizontal="right" vertical="center"/>
    </xf>
    <xf numFmtId="186" fontId="5" fillId="0" borderId="108" xfId="48" applyNumberFormat="1" applyFont="1" applyBorder="1" applyAlignment="1">
      <alignment horizontal="right" vertical="center"/>
    </xf>
    <xf numFmtId="186" fontId="5" fillId="0" borderId="109" xfId="48" applyNumberFormat="1" applyFont="1" applyBorder="1" applyAlignment="1">
      <alignment horizontal="right" vertical="center"/>
    </xf>
    <xf numFmtId="186" fontId="5" fillId="0" borderId="30" xfId="48" applyNumberFormat="1" applyFont="1" applyBorder="1" applyAlignment="1">
      <alignment horizontal="right" vertical="center"/>
    </xf>
    <xf numFmtId="186" fontId="5" fillId="0" borderId="102" xfId="48" applyNumberFormat="1" applyFont="1" applyBorder="1" applyAlignment="1">
      <alignment horizontal="right" vertical="center"/>
    </xf>
    <xf numFmtId="186" fontId="5" fillId="0" borderId="110" xfId="48" applyNumberFormat="1" applyFont="1" applyBorder="1" applyAlignment="1">
      <alignment horizontal="right" vertical="center"/>
    </xf>
    <xf numFmtId="186" fontId="5" fillId="0" borderId="111" xfId="48" applyNumberFormat="1" applyFont="1" applyBorder="1" applyAlignment="1">
      <alignment horizontal="right" vertical="center"/>
    </xf>
    <xf numFmtId="186" fontId="5" fillId="0" borderId="103" xfId="48" applyNumberFormat="1" applyFont="1" applyBorder="1" applyAlignment="1">
      <alignment horizontal="right" vertical="center"/>
    </xf>
    <xf numFmtId="186" fontId="5" fillId="0" borderId="112" xfId="48" applyNumberFormat="1" applyFont="1" applyBorder="1" applyAlignment="1">
      <alignment horizontal="right" vertical="center"/>
    </xf>
    <xf numFmtId="186" fontId="5" fillId="0" borderId="67" xfId="48" applyNumberFormat="1" applyFont="1" applyBorder="1" applyAlignment="1">
      <alignment horizontal="right" vertical="center"/>
    </xf>
    <xf numFmtId="186" fontId="5" fillId="0" borderId="71" xfId="48" applyNumberFormat="1" applyFont="1" applyBorder="1" applyAlignment="1">
      <alignment horizontal="right" vertical="center"/>
    </xf>
    <xf numFmtId="186" fontId="5" fillId="0" borderId="113" xfId="48" applyNumberFormat="1" applyFont="1" applyBorder="1" applyAlignment="1">
      <alignment horizontal="right" vertical="center"/>
    </xf>
    <xf numFmtId="186" fontId="5" fillId="0" borderId="70" xfId="48" applyNumberFormat="1" applyFont="1" applyBorder="1" applyAlignment="1">
      <alignment horizontal="right" vertical="center"/>
    </xf>
    <xf numFmtId="186" fontId="5" fillId="0" borderId="68" xfId="48" applyNumberFormat="1" applyFont="1" applyBorder="1" applyAlignment="1">
      <alignment horizontal="right" vertical="center"/>
    </xf>
    <xf numFmtId="186" fontId="5" fillId="0" borderId="114" xfId="48" applyNumberFormat="1" applyFont="1" applyBorder="1" applyAlignment="1">
      <alignment horizontal="right" vertical="center"/>
    </xf>
    <xf numFmtId="186" fontId="5" fillId="0" borderId="98" xfId="48" applyNumberFormat="1" applyFont="1" applyBorder="1" applyAlignment="1">
      <alignment horizontal="right" vertical="center"/>
    </xf>
    <xf numFmtId="186" fontId="5" fillId="0" borderId="100" xfId="48" applyNumberFormat="1" applyFont="1" applyBorder="1" applyAlignment="1">
      <alignment horizontal="right" vertical="center"/>
    </xf>
    <xf numFmtId="186" fontId="5" fillId="0" borderId="115" xfId="48" applyNumberFormat="1" applyFont="1" applyBorder="1" applyAlignment="1">
      <alignment horizontal="right" vertical="center"/>
    </xf>
    <xf numFmtId="186" fontId="5" fillId="0" borderId="99" xfId="48" applyNumberFormat="1" applyFont="1" applyBorder="1" applyAlignment="1">
      <alignment horizontal="right" vertical="center"/>
    </xf>
    <xf numFmtId="186" fontId="5" fillId="0" borderId="116" xfId="48" applyNumberFormat="1" applyFont="1" applyBorder="1" applyAlignment="1">
      <alignment horizontal="right" vertical="center"/>
    </xf>
    <xf numFmtId="186" fontId="5" fillId="0" borderId="54" xfId="48" applyNumberFormat="1" applyFont="1" applyBorder="1" applyAlignment="1">
      <alignment horizontal="right" vertical="center"/>
    </xf>
    <xf numFmtId="186" fontId="5" fillId="0" borderId="52" xfId="48" applyNumberFormat="1" applyFont="1" applyBorder="1" applyAlignment="1">
      <alignment horizontal="right" vertical="center"/>
    </xf>
    <xf numFmtId="186" fontId="5" fillId="0" borderId="117" xfId="48" applyNumberFormat="1" applyFont="1" applyBorder="1" applyAlignment="1">
      <alignment horizontal="right" vertical="center"/>
    </xf>
    <xf numFmtId="186" fontId="5" fillId="0" borderId="118" xfId="48" applyNumberFormat="1" applyFont="1" applyBorder="1" applyAlignment="1">
      <alignment horizontal="right" vertical="center"/>
    </xf>
    <xf numFmtId="186" fontId="5" fillId="0" borderId="119" xfId="48" applyNumberFormat="1" applyFont="1" applyBorder="1" applyAlignment="1">
      <alignment horizontal="right" vertical="center"/>
    </xf>
    <xf numFmtId="186" fontId="5" fillId="0" borderId="53" xfId="48" applyNumberFormat="1" applyFont="1" applyBorder="1" applyAlignment="1">
      <alignment horizontal="right" vertical="center"/>
    </xf>
    <xf numFmtId="187" fontId="5" fillId="0" borderId="30" xfId="0" applyNumberFormat="1" applyFont="1" applyBorder="1" applyAlignment="1">
      <alignment vertical="center"/>
    </xf>
    <xf numFmtId="187" fontId="1" fillId="0" borderId="45" xfId="0" applyNumberFormat="1" applyFont="1" applyBorder="1" applyAlignment="1">
      <alignment horizontal="right" vertical="center"/>
    </xf>
    <xf numFmtId="187" fontId="5" fillId="0" borderId="31" xfId="0" applyNumberFormat="1" applyFont="1" applyBorder="1" applyAlignment="1">
      <alignment horizontal="right" vertical="center"/>
    </xf>
    <xf numFmtId="187" fontId="5" fillId="0" borderId="30" xfId="0" applyNumberFormat="1" applyFont="1" applyBorder="1" applyAlignment="1">
      <alignment horizontal="right" vertical="center"/>
    </xf>
    <xf numFmtId="187" fontId="5" fillId="0" borderId="71" xfId="0" applyNumberFormat="1" applyFont="1" applyBorder="1" applyAlignment="1">
      <alignment horizontal="right" vertical="center"/>
    </xf>
    <xf numFmtId="187" fontId="5" fillId="0" borderId="100" xfId="0" applyNumberFormat="1" applyFont="1" applyBorder="1" applyAlignment="1">
      <alignment horizontal="right" vertical="center"/>
    </xf>
    <xf numFmtId="187" fontId="5" fillId="0" borderId="80" xfId="0" applyNumberFormat="1" applyFont="1" applyBorder="1" applyAlignment="1">
      <alignment horizontal="right" vertical="center"/>
    </xf>
    <xf numFmtId="187" fontId="5" fillId="0" borderId="52" xfId="0" applyNumberFormat="1" applyFont="1" applyBorder="1" applyAlignment="1">
      <alignment horizontal="right" vertical="center"/>
    </xf>
    <xf numFmtId="186" fontId="5" fillId="0" borderId="93" xfId="48" applyNumberFormat="1" applyFont="1" applyBorder="1" applyAlignment="1">
      <alignment horizontal="right" vertical="center"/>
    </xf>
    <xf numFmtId="186" fontId="5" fillId="0" borderId="89" xfId="48" applyNumberFormat="1" applyFont="1" applyBorder="1" applyAlignment="1">
      <alignment horizontal="right" vertical="center"/>
    </xf>
    <xf numFmtId="186" fontId="5" fillId="0" borderId="29" xfId="48" applyNumberFormat="1" applyFont="1" applyBorder="1" applyAlignment="1">
      <alignment horizontal="right" vertical="center"/>
    </xf>
    <xf numFmtId="186" fontId="5" fillId="0" borderId="120" xfId="48" applyNumberFormat="1" applyFont="1" applyBorder="1" applyAlignment="1">
      <alignment horizontal="right" vertical="center"/>
    </xf>
    <xf numFmtId="186" fontId="5" fillId="0" borderId="13" xfId="48" applyNumberFormat="1" applyFont="1" applyBorder="1" applyAlignment="1">
      <alignment vertical="center"/>
    </xf>
    <xf numFmtId="186" fontId="5" fillId="0" borderId="31" xfId="48" applyNumberFormat="1" applyFont="1" applyBorder="1" applyAlignment="1">
      <alignment vertical="center"/>
    </xf>
    <xf numFmtId="186" fontId="5" fillId="0" borderId="107" xfId="48" applyNumberFormat="1" applyFont="1" applyBorder="1" applyAlignment="1">
      <alignment vertical="center"/>
    </xf>
    <xf numFmtId="186" fontId="5" fillId="0" borderId="0" xfId="48" applyNumberFormat="1" applyFont="1" applyBorder="1" applyAlignment="1">
      <alignment vertical="center"/>
    </xf>
    <xf numFmtId="186" fontId="5" fillId="0" borderId="26" xfId="48" applyNumberFormat="1" applyFont="1" applyBorder="1" applyAlignment="1">
      <alignment vertical="center"/>
    </xf>
    <xf numFmtId="186" fontId="5" fillId="0" borderId="38" xfId="48" applyNumberFormat="1" applyFont="1" applyBorder="1" applyAlignment="1">
      <alignment vertical="center"/>
    </xf>
    <xf numFmtId="186" fontId="1" fillId="0" borderId="49" xfId="48" applyNumberFormat="1" applyFont="1" applyBorder="1" applyAlignment="1">
      <alignment horizontal="right" vertical="center"/>
    </xf>
    <xf numFmtId="186" fontId="1" fillId="0" borderId="43" xfId="48" applyNumberFormat="1" applyFont="1" applyBorder="1" applyAlignment="1">
      <alignment horizontal="right" vertical="center"/>
    </xf>
    <xf numFmtId="186" fontId="1" fillId="0" borderId="40" xfId="48" applyNumberFormat="1" applyFont="1" applyBorder="1" applyAlignment="1">
      <alignment horizontal="right" vertical="center"/>
    </xf>
    <xf numFmtId="186" fontId="5" fillId="0" borderId="49" xfId="48" applyNumberFormat="1" applyFont="1" applyBorder="1" applyAlignment="1">
      <alignment horizontal="right" vertical="center"/>
    </xf>
    <xf numFmtId="186" fontId="5" fillId="0" borderId="45" xfId="48" applyNumberFormat="1" applyFont="1" applyBorder="1" applyAlignment="1">
      <alignment horizontal="right" vertical="center"/>
    </xf>
    <xf numFmtId="186" fontId="5" fillId="0" borderId="121" xfId="48" applyNumberFormat="1" applyFont="1" applyBorder="1" applyAlignment="1">
      <alignment horizontal="right" vertical="center"/>
    </xf>
    <xf numFmtId="186" fontId="5" fillId="0" borderId="43" xfId="48" applyNumberFormat="1" applyFont="1" applyBorder="1" applyAlignment="1">
      <alignment horizontal="right" vertical="center"/>
    </xf>
    <xf numFmtId="186" fontId="5" fillId="0" borderId="122" xfId="48" applyNumberFormat="1" applyFont="1" applyBorder="1" applyAlignment="1">
      <alignment horizontal="right" vertical="center"/>
    </xf>
    <xf numFmtId="186" fontId="5" fillId="0" borderId="123" xfId="48" applyNumberFormat="1" applyFont="1" applyBorder="1" applyAlignment="1">
      <alignment horizontal="right" vertical="center"/>
    </xf>
    <xf numFmtId="186" fontId="5" fillId="0" borderId="0" xfId="48" applyNumberFormat="1" applyFont="1" applyBorder="1" applyAlignment="1">
      <alignment horizontal="right" vertical="center"/>
    </xf>
    <xf numFmtId="186" fontId="5" fillId="0" borderId="26" xfId="48" applyNumberFormat="1" applyFont="1" applyBorder="1" applyAlignment="1">
      <alignment horizontal="right" vertical="center"/>
    </xf>
    <xf numFmtId="186" fontId="5" fillId="0" borderId="34" xfId="48" applyNumberFormat="1" applyFont="1" applyBorder="1" applyAlignment="1">
      <alignment horizontal="right" vertical="center"/>
    </xf>
    <xf numFmtId="186" fontId="5" fillId="0" borderId="27" xfId="48" applyNumberFormat="1" applyFont="1" applyBorder="1" applyAlignment="1">
      <alignment horizontal="right" vertical="center"/>
    </xf>
    <xf numFmtId="186" fontId="5" fillId="0" borderId="124" xfId="48" applyNumberFormat="1" applyFont="1" applyBorder="1" applyAlignment="1">
      <alignment horizontal="right" vertical="center"/>
    </xf>
    <xf numFmtId="186" fontId="5" fillId="0" borderId="55" xfId="48" applyNumberFormat="1" applyFont="1" applyBorder="1" applyAlignment="1">
      <alignment horizontal="right" vertical="center"/>
    </xf>
    <xf numFmtId="186" fontId="5" fillId="0" borderId="125" xfId="48" applyNumberFormat="1" applyFont="1" applyBorder="1" applyAlignment="1">
      <alignment horizontal="right" vertical="center"/>
    </xf>
    <xf numFmtId="186" fontId="5" fillId="0" borderId="126" xfId="48" applyNumberFormat="1" applyFont="1" applyBorder="1" applyAlignment="1">
      <alignment horizontal="right" vertical="center"/>
    </xf>
    <xf numFmtId="186" fontId="5" fillId="0" borderId="62" xfId="48" applyNumberFormat="1" applyFont="1" applyBorder="1" applyAlignment="1">
      <alignment horizontal="right" vertical="center"/>
    </xf>
    <xf numFmtId="186" fontId="5" fillId="0" borderId="66" xfId="48" applyNumberFormat="1" applyFont="1" applyBorder="1" applyAlignment="1">
      <alignment horizontal="right" vertical="center"/>
    </xf>
    <xf numFmtId="186" fontId="5" fillId="0" borderId="127" xfId="48" applyNumberFormat="1" applyFont="1" applyBorder="1" applyAlignment="1">
      <alignment horizontal="right" vertical="center"/>
    </xf>
    <xf numFmtId="186" fontId="5" fillId="0" borderId="128" xfId="48" applyNumberFormat="1" applyFont="1" applyBorder="1" applyAlignment="1">
      <alignment horizontal="right" vertical="center"/>
    </xf>
    <xf numFmtId="186" fontId="5" fillId="0" borderId="87" xfId="48" applyNumberFormat="1" applyFont="1" applyBorder="1" applyAlignment="1">
      <alignment horizontal="right" vertical="center"/>
    </xf>
    <xf numFmtId="186" fontId="5" fillId="0" borderId="129" xfId="48" applyNumberFormat="1" applyFont="1" applyBorder="1" applyAlignment="1">
      <alignment horizontal="right" vertical="center"/>
    </xf>
    <xf numFmtId="186" fontId="5" fillId="0" borderId="85" xfId="48" applyNumberFormat="1" applyFont="1" applyBorder="1" applyAlignment="1">
      <alignment horizontal="right" vertical="center"/>
    </xf>
    <xf numFmtId="38" fontId="5" fillId="0" borderId="0" xfId="48" applyFont="1" applyBorder="1" applyAlignment="1">
      <alignment horizontal="distributed" vertical="center"/>
    </xf>
    <xf numFmtId="186" fontId="5" fillId="0" borderId="94" xfId="48" applyNumberFormat="1" applyFont="1" applyFill="1" applyBorder="1" applyAlignment="1">
      <alignment vertical="center"/>
    </xf>
    <xf numFmtId="186" fontId="5" fillId="0" borderId="95" xfId="48" applyNumberFormat="1" applyFont="1" applyFill="1" applyBorder="1" applyAlignment="1">
      <alignment vertical="center"/>
    </xf>
    <xf numFmtId="186" fontId="5" fillId="0" borderId="96" xfId="48" applyNumberFormat="1" applyFont="1" applyFill="1" applyBorder="1" applyAlignment="1">
      <alignment vertical="center"/>
    </xf>
    <xf numFmtId="186" fontId="5" fillId="0" borderId="97" xfId="48" applyNumberFormat="1" applyFont="1" applyFill="1" applyBorder="1" applyAlignment="1">
      <alignment vertical="center"/>
    </xf>
    <xf numFmtId="186" fontId="5" fillId="0" borderId="101" xfId="48" applyNumberFormat="1" applyFont="1" applyFill="1" applyBorder="1" applyAlignment="1">
      <alignment vertical="center"/>
    </xf>
    <xf numFmtId="186" fontId="5" fillId="0" borderId="69" xfId="48" applyNumberFormat="1" applyFont="1" applyFill="1" applyBorder="1" applyAlignment="1">
      <alignment vertical="center"/>
    </xf>
    <xf numFmtId="186" fontId="5" fillId="0" borderId="67" xfId="48" applyNumberFormat="1" applyFont="1" applyFill="1" applyBorder="1" applyAlignment="1">
      <alignment vertical="center"/>
    </xf>
    <xf numFmtId="186" fontId="5" fillId="0" borderId="68" xfId="48" applyNumberFormat="1" applyFont="1" applyFill="1" applyBorder="1" applyAlignment="1">
      <alignment vertical="center"/>
    </xf>
    <xf numFmtId="186" fontId="5" fillId="0" borderId="14" xfId="48" applyNumberFormat="1" applyFont="1" applyFill="1" applyBorder="1" applyAlignment="1">
      <alignment vertical="center"/>
    </xf>
    <xf numFmtId="186" fontId="5" fillId="0" borderId="71" xfId="48" applyNumberFormat="1" applyFont="1" applyFill="1" applyBorder="1" applyAlignment="1">
      <alignment vertical="center"/>
    </xf>
    <xf numFmtId="186" fontId="5" fillId="0" borderId="98" xfId="48" applyNumberFormat="1" applyFont="1" applyFill="1" applyBorder="1" applyAlignment="1">
      <alignment vertical="center"/>
    </xf>
    <xf numFmtId="186" fontId="5" fillId="0" borderId="99" xfId="48" applyNumberFormat="1" applyFont="1" applyFill="1" applyBorder="1" applyAlignment="1">
      <alignment vertical="center"/>
    </xf>
    <xf numFmtId="186" fontId="5" fillId="0" borderId="100" xfId="48" applyNumberFormat="1" applyFont="1" applyFill="1" applyBorder="1" applyAlignment="1">
      <alignment vertical="center"/>
    </xf>
    <xf numFmtId="186" fontId="5" fillId="0" borderId="63" xfId="48" applyNumberFormat="1" applyFont="1" applyFill="1" applyBorder="1" applyAlignment="1">
      <alignment vertical="center"/>
    </xf>
    <xf numFmtId="186" fontId="5" fillId="0" borderId="55" xfId="48" applyNumberFormat="1" applyFont="1" applyFill="1" applyBorder="1" applyAlignment="1">
      <alignment vertical="center"/>
    </xf>
    <xf numFmtId="186" fontId="5" fillId="0" borderId="62" xfId="48" applyNumberFormat="1" applyFont="1" applyFill="1" applyBorder="1" applyAlignment="1">
      <alignment vertical="center"/>
    </xf>
    <xf numFmtId="186" fontId="5" fillId="0" borderId="65" xfId="48" applyNumberFormat="1" applyFont="1" applyFill="1" applyBorder="1" applyAlignment="1">
      <alignment vertical="center"/>
    </xf>
    <xf numFmtId="186" fontId="5" fillId="0" borderId="66" xfId="48" applyNumberFormat="1" applyFont="1" applyFill="1" applyBorder="1" applyAlignment="1">
      <alignment vertical="center"/>
    </xf>
    <xf numFmtId="186" fontId="5" fillId="0" borderId="40" xfId="48" applyNumberFormat="1" applyFont="1" applyFill="1" applyBorder="1" applyAlignment="1">
      <alignment vertical="center"/>
    </xf>
    <xf numFmtId="186" fontId="5" fillId="0" borderId="44" xfId="48" applyNumberFormat="1" applyFont="1" applyFill="1" applyBorder="1" applyAlignment="1">
      <alignment vertical="center"/>
    </xf>
    <xf numFmtId="186" fontId="5" fillId="0" borderId="41" xfId="48" applyNumberFormat="1" applyFont="1" applyFill="1" applyBorder="1" applyAlignment="1">
      <alignment vertical="center"/>
    </xf>
    <xf numFmtId="186" fontId="5" fillId="0" borderId="43" xfId="48" applyNumberFormat="1" applyFont="1" applyFill="1" applyBorder="1" applyAlignment="1">
      <alignment vertical="center"/>
    </xf>
    <xf numFmtId="186" fontId="5" fillId="0" borderId="45" xfId="48" applyNumberFormat="1" applyFont="1" applyFill="1" applyBorder="1" applyAlignment="1">
      <alignment vertical="center"/>
    </xf>
    <xf numFmtId="186" fontId="5" fillId="0" borderId="81" xfId="48" applyNumberFormat="1" applyFont="1" applyFill="1" applyBorder="1" applyAlignment="1">
      <alignment vertical="center"/>
    </xf>
    <xf numFmtId="186" fontId="5" fillId="0" borderId="22" xfId="48" applyNumberFormat="1" applyFont="1" applyFill="1" applyBorder="1" applyAlignment="1">
      <alignment vertical="center"/>
    </xf>
    <xf numFmtId="186" fontId="5" fillId="0" borderId="29" xfId="48" applyNumberFormat="1" applyFont="1" applyFill="1" applyBorder="1" applyAlignment="1">
      <alignment vertical="center"/>
    </xf>
    <xf numFmtId="186" fontId="5" fillId="0" borderId="10" xfId="48" applyNumberFormat="1" applyFont="1" applyFill="1" applyBorder="1" applyAlignment="1">
      <alignment vertical="center"/>
    </xf>
    <xf numFmtId="186" fontId="5" fillId="0" borderId="23" xfId="48" applyNumberFormat="1" applyFont="1" applyFill="1" applyBorder="1" applyAlignment="1">
      <alignment vertical="center"/>
    </xf>
    <xf numFmtId="187" fontId="5" fillId="0" borderId="0" xfId="0" applyNumberFormat="1" applyFont="1" applyBorder="1" applyAlignment="1">
      <alignment horizontal="right" vertical="center"/>
    </xf>
    <xf numFmtId="0" fontId="9" fillId="0" borderId="130" xfId="61" applyFont="1" applyBorder="1" applyAlignment="1">
      <alignment horizontal="center" vertical="center"/>
      <protection/>
    </xf>
    <xf numFmtId="41" fontId="5" fillId="0" borderId="126" xfId="61" applyNumberFormat="1" applyFont="1" applyBorder="1" applyAlignment="1">
      <alignment horizontal="right" vertical="center"/>
      <protection/>
    </xf>
    <xf numFmtId="41" fontId="5" fillId="0" borderId="27" xfId="61" applyNumberFormat="1" applyFont="1" applyBorder="1" applyAlignment="1">
      <alignment horizontal="right" vertical="center"/>
      <protection/>
    </xf>
    <xf numFmtId="0" fontId="5" fillId="0" borderId="88" xfId="61" applyFont="1" applyBorder="1" applyAlignment="1">
      <alignment horizontal="right" vertical="center"/>
      <protection/>
    </xf>
    <xf numFmtId="186" fontId="5" fillId="0" borderId="131" xfId="48" applyNumberFormat="1" applyFont="1" applyBorder="1" applyAlignment="1">
      <alignment horizontal="right" vertical="center"/>
    </xf>
    <xf numFmtId="186" fontId="5" fillId="0" borderId="132" xfId="48" applyNumberFormat="1" applyFont="1" applyBorder="1" applyAlignment="1">
      <alignment horizontal="right" vertical="center"/>
    </xf>
    <xf numFmtId="186" fontId="1" fillId="0" borderId="42" xfId="48" applyNumberFormat="1" applyFont="1" applyBorder="1" applyAlignment="1">
      <alignment horizontal="right" vertical="center"/>
    </xf>
    <xf numFmtId="186" fontId="1" fillId="0" borderId="133" xfId="48" applyNumberFormat="1" applyFont="1" applyBorder="1" applyAlignment="1">
      <alignment horizontal="right" vertical="center"/>
    </xf>
    <xf numFmtId="186" fontId="5" fillId="0" borderId="39" xfId="48" applyNumberFormat="1" applyFont="1" applyBorder="1" applyAlignment="1">
      <alignment horizontal="right" vertical="center"/>
    </xf>
    <xf numFmtId="186" fontId="5" fillId="0" borderId="134" xfId="48" applyNumberFormat="1" applyFont="1" applyBorder="1" applyAlignment="1">
      <alignment horizontal="right" vertical="center"/>
    </xf>
    <xf numFmtId="186" fontId="5" fillId="0" borderId="135" xfId="48" applyNumberFormat="1" applyFont="1" applyBorder="1" applyAlignment="1">
      <alignment horizontal="right" vertical="center"/>
    </xf>
    <xf numFmtId="186" fontId="5" fillId="0" borderId="86" xfId="48" applyNumberFormat="1" applyFont="1" applyBorder="1" applyAlignment="1">
      <alignment horizontal="right" vertical="center"/>
    </xf>
    <xf numFmtId="186" fontId="5" fillId="0" borderId="90" xfId="48" applyNumberFormat="1" applyFont="1" applyBorder="1" applyAlignment="1">
      <alignment horizontal="right" vertical="center"/>
    </xf>
    <xf numFmtId="186" fontId="5" fillId="0" borderId="136" xfId="48" applyNumberFormat="1" applyFont="1" applyBorder="1" applyAlignment="1">
      <alignment horizontal="right" vertical="center"/>
    </xf>
    <xf numFmtId="186" fontId="5" fillId="0" borderId="137" xfId="48" applyNumberFormat="1" applyFont="1" applyBorder="1" applyAlignment="1">
      <alignment horizontal="right" vertical="center"/>
    </xf>
    <xf numFmtId="186" fontId="5" fillId="0" borderId="91" xfId="48" applyNumberFormat="1" applyFont="1" applyBorder="1" applyAlignment="1">
      <alignment horizontal="right" vertical="center"/>
    </xf>
    <xf numFmtId="186" fontId="5" fillId="0" borderId="138" xfId="48" applyNumberFormat="1" applyFont="1" applyBorder="1" applyAlignment="1">
      <alignment horizontal="right" vertical="center"/>
    </xf>
    <xf numFmtId="186" fontId="5" fillId="0" borderId="139" xfId="48" applyNumberFormat="1" applyFont="1" applyBorder="1" applyAlignment="1">
      <alignment horizontal="right" vertical="center"/>
    </xf>
    <xf numFmtId="186" fontId="5" fillId="0" borderId="77" xfId="48" applyNumberFormat="1" applyFont="1" applyBorder="1" applyAlignment="1">
      <alignment horizontal="right" vertical="center"/>
    </xf>
    <xf numFmtId="186" fontId="5" fillId="0" borderId="140" xfId="48" applyNumberFormat="1" applyFont="1" applyBorder="1" applyAlignment="1">
      <alignment horizontal="right" vertical="center"/>
    </xf>
    <xf numFmtId="186" fontId="5" fillId="0" borderId="141" xfId="48" applyNumberFormat="1" applyFont="1" applyBorder="1" applyAlignment="1">
      <alignment horizontal="right" vertical="center"/>
    </xf>
    <xf numFmtId="186" fontId="5" fillId="0" borderId="142" xfId="48" applyNumberFormat="1" applyFont="1" applyBorder="1" applyAlignment="1">
      <alignment horizontal="right" vertical="center"/>
    </xf>
    <xf numFmtId="186" fontId="5" fillId="0" borderId="143" xfId="48" applyNumberFormat="1" applyFont="1" applyBorder="1" applyAlignment="1">
      <alignment horizontal="right" vertical="center"/>
    </xf>
    <xf numFmtId="186" fontId="5" fillId="0" borderId="144" xfId="48" applyNumberFormat="1" applyFont="1" applyBorder="1" applyAlignment="1">
      <alignment horizontal="right" vertical="center"/>
    </xf>
    <xf numFmtId="186" fontId="5" fillId="0" borderId="22" xfId="48" applyNumberFormat="1" applyFont="1" applyBorder="1" applyAlignment="1">
      <alignment horizontal="right" vertical="center"/>
    </xf>
    <xf numFmtId="186" fontId="5" fillId="0" borderId="24" xfId="48" applyNumberFormat="1" applyFont="1" applyBorder="1" applyAlignment="1">
      <alignment horizontal="right" vertical="center"/>
    </xf>
    <xf numFmtId="38" fontId="5" fillId="0" borderId="0" xfId="48" applyFont="1" applyBorder="1" applyAlignment="1">
      <alignment vertical="center"/>
    </xf>
    <xf numFmtId="0" fontId="5" fillId="0" borderId="87" xfId="61" applyFont="1" applyBorder="1" applyAlignment="1">
      <alignment horizontal="right" vertical="center"/>
      <protection/>
    </xf>
    <xf numFmtId="41" fontId="5" fillId="0" borderId="66" xfId="61" applyNumberFormat="1" applyFont="1" applyBorder="1" applyAlignment="1">
      <alignment horizontal="right"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0" fillId="0" borderId="0" xfId="61" applyFont="1" applyAlignment="1">
      <alignment/>
      <protection/>
    </xf>
    <xf numFmtId="0" fontId="0" fillId="0" borderId="10" xfId="0" applyBorder="1" applyAlignment="1">
      <alignment vertical="center"/>
    </xf>
    <xf numFmtId="38" fontId="5" fillId="0" borderId="80" xfId="48" applyFont="1" applyBorder="1" applyAlignment="1">
      <alignment horizontal="distributed" vertical="center"/>
    </xf>
    <xf numFmtId="38" fontId="5" fillId="0" borderId="19" xfId="48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5" fillId="0" borderId="145" xfId="48" applyFont="1" applyBorder="1" applyAlignment="1">
      <alignment horizontal="distributed" vertical="center"/>
    </xf>
    <xf numFmtId="38" fontId="5" fillId="0" borderId="36" xfId="48" applyFont="1" applyBorder="1" applyAlignment="1">
      <alignment horizontal="distributed" vertical="center"/>
    </xf>
    <xf numFmtId="38" fontId="5" fillId="0" borderId="14" xfId="48" applyFont="1" applyBorder="1" applyAlignment="1">
      <alignment horizontal="distributed" vertical="center"/>
    </xf>
    <xf numFmtId="38" fontId="5" fillId="0" borderId="18" xfId="48" applyFont="1" applyBorder="1" applyAlignment="1">
      <alignment horizontal="distributed" vertical="center"/>
    </xf>
    <xf numFmtId="38" fontId="5" fillId="0" borderId="12" xfId="48" applyFont="1" applyBorder="1" applyAlignment="1">
      <alignment horizontal="distributed" vertical="center"/>
    </xf>
    <xf numFmtId="38" fontId="5" fillId="0" borderId="15" xfId="48" applyFont="1" applyBorder="1" applyAlignment="1">
      <alignment horizontal="distributed" vertical="center"/>
    </xf>
    <xf numFmtId="38" fontId="1" fillId="0" borderId="43" xfId="48" applyFont="1" applyBorder="1" applyAlignment="1">
      <alignment horizontal="distributed" vertical="center"/>
    </xf>
    <xf numFmtId="38" fontId="1" fillId="0" borderId="35" xfId="48" applyFont="1" applyBorder="1" applyAlignment="1">
      <alignment horizontal="distributed" vertical="center"/>
    </xf>
    <xf numFmtId="38" fontId="5" fillId="0" borderId="0" xfId="48" applyFont="1" applyBorder="1" applyAlignment="1">
      <alignment horizontal="distributed" vertical="center"/>
    </xf>
    <xf numFmtId="38" fontId="5" fillId="0" borderId="16" xfId="48" applyFont="1" applyBorder="1" applyAlignment="1">
      <alignment horizontal="distributed" vertical="center"/>
    </xf>
    <xf numFmtId="38" fontId="5" fillId="0" borderId="10" xfId="48" applyFont="1" applyBorder="1" applyAlignment="1">
      <alignment horizontal="distributed" vertical="center"/>
    </xf>
    <xf numFmtId="38" fontId="5" fillId="0" borderId="17" xfId="48" applyFont="1" applyBorder="1" applyAlignment="1">
      <alignment horizontal="distributed" vertical="center"/>
    </xf>
    <xf numFmtId="38" fontId="10" fillId="0" borderId="12" xfId="48" applyFont="1" applyBorder="1" applyAlignment="1">
      <alignment horizontal="left" vertical="center"/>
    </xf>
    <xf numFmtId="38" fontId="10" fillId="0" borderId="15" xfId="48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 textRotation="255"/>
    </xf>
    <xf numFmtId="0" fontId="5" fillId="0" borderId="107" xfId="0" applyFont="1" applyBorder="1" applyAlignment="1">
      <alignment horizontal="center" vertical="center" textRotation="255"/>
    </xf>
    <xf numFmtId="0" fontId="5" fillId="0" borderId="147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distributed" vertical="center"/>
      <protection/>
    </xf>
    <xf numFmtId="0" fontId="5" fillId="0" borderId="88" xfId="61" applyFont="1" applyBorder="1" applyAlignment="1">
      <alignment horizontal="distributed"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5" fillId="0" borderId="61" xfId="61" applyFont="1" applyBorder="1" applyAlignment="1">
      <alignment horizontal="distributed" vertical="center"/>
      <protection/>
    </xf>
    <xf numFmtId="0" fontId="9" fillId="0" borderId="109" xfId="61" applyFont="1" applyBorder="1" applyAlignment="1">
      <alignment horizontal="center" vertical="center" wrapText="1"/>
      <protection/>
    </xf>
    <xf numFmtId="0" fontId="9" fillId="0" borderId="44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88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34" xfId="61" applyFont="1" applyBorder="1" applyAlignment="1">
      <alignment horizontal="distributed" vertical="center"/>
      <protection/>
    </xf>
    <xf numFmtId="0" fontId="9" fillId="0" borderId="110" xfId="61" applyFont="1" applyBorder="1" applyAlignment="1">
      <alignment horizontal="center" vertical="center" wrapText="1"/>
      <protection/>
    </xf>
    <xf numFmtId="0" fontId="9" fillId="0" borderId="56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 wrapText="1"/>
      <protection/>
    </xf>
    <xf numFmtId="0" fontId="9" fillId="0" borderId="43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distributed" vertical="center"/>
      <protection/>
    </xf>
    <xf numFmtId="0" fontId="5" fillId="0" borderId="33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/>
      <protection/>
    </xf>
    <xf numFmtId="0" fontId="9" fillId="0" borderId="111" xfId="61" applyFont="1" applyBorder="1" applyAlignment="1">
      <alignment horizontal="center" vertical="center"/>
      <protection/>
    </xf>
    <xf numFmtId="0" fontId="9" fillId="0" borderId="42" xfId="61" applyFont="1" applyBorder="1" applyAlignment="1">
      <alignment horizontal="center" vertical="center"/>
      <protection/>
    </xf>
    <xf numFmtId="0" fontId="5" fillId="0" borderId="111" xfId="61" applyFont="1" applyBorder="1" applyAlignment="1">
      <alignment horizontal="center" vertical="center" wrapText="1"/>
      <protection/>
    </xf>
    <xf numFmtId="0" fontId="5" fillId="0" borderId="42" xfId="61" applyFont="1" applyBorder="1" applyAlignment="1">
      <alignment horizontal="center" vertical="center"/>
      <protection/>
    </xf>
    <xf numFmtId="0" fontId="5" fillId="0" borderId="109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41" fontId="5" fillId="0" borderId="85" xfId="61" applyNumberFormat="1" applyFont="1" applyBorder="1" applyAlignment="1">
      <alignment horizontal="center" vertical="center"/>
      <protection/>
    </xf>
    <xf numFmtId="41" fontId="5" fillId="0" borderId="151" xfId="61" applyNumberFormat="1" applyFont="1" applyBorder="1" applyAlignment="1">
      <alignment horizontal="center" vertical="center"/>
      <protection/>
    </xf>
    <xf numFmtId="41" fontId="5" fillId="0" borderId="40" xfId="61" applyNumberFormat="1" applyFont="1" applyBorder="1" applyAlignment="1">
      <alignment horizontal="center" vertical="center"/>
      <protection/>
    </xf>
    <xf numFmtId="41" fontId="5" fillId="0" borderId="88" xfId="61" applyNumberFormat="1" applyFont="1" applyBorder="1" applyAlignment="1">
      <alignment horizontal="center" vertical="center"/>
      <protection/>
    </xf>
    <xf numFmtId="41" fontId="5" fillId="0" borderId="152" xfId="61" applyNumberFormat="1" applyFont="1" applyBorder="1" applyAlignment="1">
      <alignment horizontal="center" vertical="center"/>
      <protection/>
    </xf>
    <xf numFmtId="41" fontId="5" fillId="0" borderId="153" xfId="61" applyNumberFormat="1" applyFont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88" xfId="0" applyBorder="1" applyAlignment="1">
      <alignment/>
    </xf>
    <xf numFmtId="0" fontId="9" fillId="0" borderId="39" xfId="61" applyFont="1" applyBorder="1" applyAlignment="1">
      <alignment horizontal="center" vertical="center"/>
      <protection/>
    </xf>
    <xf numFmtId="0" fontId="9" fillId="0" borderId="66" xfId="61" applyFont="1" applyBorder="1" applyAlignment="1">
      <alignment horizontal="center" vertical="center"/>
      <protection/>
    </xf>
    <xf numFmtId="0" fontId="9" fillId="0" borderId="45" xfId="61" applyFont="1" applyBorder="1" applyAlignment="1">
      <alignment horizontal="center" vertical="center"/>
      <protection/>
    </xf>
    <xf numFmtId="0" fontId="9" fillId="0" borderId="55" xfId="61" applyFont="1" applyBorder="1" applyAlignment="1">
      <alignment horizontal="center" vertical="center"/>
      <protection/>
    </xf>
    <xf numFmtId="0" fontId="5" fillId="0" borderId="153" xfId="61" applyFont="1" applyBorder="1" applyAlignment="1">
      <alignment horizontal="distributed" vertical="center"/>
      <protection/>
    </xf>
    <xf numFmtId="0" fontId="5" fillId="0" borderId="154" xfId="61" applyFont="1" applyBorder="1" applyAlignment="1">
      <alignment horizontal="distributed" vertical="center"/>
      <protection/>
    </xf>
    <xf numFmtId="41" fontId="0" fillId="0" borderId="151" xfId="0" applyNumberFormat="1" applyBorder="1" applyAlignment="1">
      <alignment/>
    </xf>
    <xf numFmtId="41" fontId="0" fillId="0" borderId="88" xfId="0" applyNumberFormat="1" applyBorder="1" applyAlignment="1">
      <alignment/>
    </xf>
    <xf numFmtId="41" fontId="0" fillId="0" borderId="153" xfId="0" applyNumberFormat="1" applyBorder="1" applyAlignment="1">
      <alignment/>
    </xf>
    <xf numFmtId="0" fontId="5" fillId="0" borderId="12" xfId="61" applyFont="1" applyBorder="1" applyAlignment="1">
      <alignment horizontal="center" vertical="center" wrapText="1"/>
      <protection/>
    </xf>
    <xf numFmtId="0" fontId="9" fillId="0" borderId="30" xfId="61" applyFont="1" applyBorder="1" applyAlignment="1">
      <alignment horizontal="center" vertical="center" wrapText="1"/>
      <protection/>
    </xf>
    <xf numFmtId="0" fontId="5" fillId="0" borderId="148" xfId="61" applyFont="1" applyBorder="1" applyAlignment="1">
      <alignment horizontal="center" vertical="center"/>
      <protection/>
    </xf>
    <xf numFmtId="0" fontId="5" fillId="0" borderId="146" xfId="61" applyFont="1" applyBorder="1" applyAlignment="1">
      <alignment horizontal="center" vertical="center"/>
      <protection/>
    </xf>
    <xf numFmtId="0" fontId="5" fillId="0" borderId="149" xfId="61" applyFont="1" applyBorder="1" applyAlignment="1">
      <alignment horizontal="center" vertical="center"/>
      <protection/>
    </xf>
    <xf numFmtId="0" fontId="5" fillId="0" borderId="65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97" xfId="61" applyFont="1" applyBorder="1" applyAlignment="1">
      <alignment horizontal="distributed" vertical="center"/>
      <protection/>
    </xf>
    <xf numFmtId="0" fontId="5" fillId="0" borderId="155" xfId="61" applyFont="1" applyBorder="1" applyAlignment="1">
      <alignment horizontal="distributed" vertical="center"/>
      <protection/>
    </xf>
    <xf numFmtId="0" fontId="5" fillId="0" borderId="82" xfId="61" applyFont="1" applyBorder="1" applyAlignment="1">
      <alignment horizontal="distributed" vertical="center"/>
      <protection/>
    </xf>
    <xf numFmtId="0" fontId="5" fillId="0" borderId="80" xfId="61" applyFont="1" applyBorder="1" applyAlignment="1">
      <alignment horizontal="distributed" vertical="center"/>
      <protection/>
    </xf>
    <xf numFmtId="0" fontId="5" fillId="0" borderId="91" xfId="61" applyFont="1" applyBorder="1" applyAlignment="1">
      <alignment horizontal="distributed" vertical="center" wrapText="1"/>
      <protection/>
    </xf>
    <xf numFmtId="0" fontId="5" fillId="0" borderId="60" xfId="61" applyFont="1" applyBorder="1" applyAlignment="1">
      <alignment horizontal="distributed" vertical="center"/>
      <protection/>
    </xf>
    <xf numFmtId="0" fontId="5" fillId="0" borderId="92" xfId="61" applyFont="1" applyBorder="1" applyAlignment="1">
      <alignment horizontal="distributed" vertical="center" wrapText="1"/>
      <protection/>
    </xf>
    <xf numFmtId="0" fontId="5" fillId="0" borderId="93" xfId="61" applyFont="1" applyBorder="1" applyAlignment="1">
      <alignment horizontal="distributed" vertical="center"/>
      <protection/>
    </xf>
    <xf numFmtId="0" fontId="5" fillId="0" borderId="60" xfId="61" applyFont="1" applyBorder="1" applyAlignment="1">
      <alignment horizontal="distributed" vertical="center" wrapText="1"/>
      <protection/>
    </xf>
    <xf numFmtId="0" fontId="5" fillId="0" borderId="56" xfId="61" applyFont="1" applyBorder="1" applyAlignment="1">
      <alignment horizontal="distributed" vertical="center"/>
      <protection/>
    </xf>
    <xf numFmtId="0" fontId="5" fillId="0" borderId="25" xfId="61" applyFont="1" applyBorder="1" applyAlignment="1">
      <alignment horizontal="distributed" vertical="center"/>
      <protection/>
    </xf>
    <xf numFmtId="0" fontId="14" fillId="0" borderId="32" xfId="61" applyFont="1" applyBorder="1" applyAlignment="1">
      <alignment horizontal="center" vertical="center"/>
      <protection/>
    </xf>
    <xf numFmtId="0" fontId="14" fillId="0" borderId="12" xfId="61" applyFont="1" applyBorder="1" applyAlignment="1">
      <alignment horizontal="center" vertical="center"/>
      <protection/>
    </xf>
    <xf numFmtId="0" fontId="9" fillId="0" borderId="156" xfId="0" applyFont="1" applyBorder="1" applyAlignment="1">
      <alignment horizontal="center" vertical="center"/>
    </xf>
    <xf numFmtId="0" fontId="9" fillId="0" borderId="157" xfId="0" applyFont="1" applyBorder="1" applyAlignment="1">
      <alignment horizontal="center" vertical="center"/>
    </xf>
    <xf numFmtId="0" fontId="9" fillId="0" borderId="158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59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9" fillId="0" borderId="3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161" xfId="0" applyFont="1" applyBorder="1" applyAlignment="1">
      <alignment horizontal="center" vertical="center" shrinkToFit="1"/>
    </xf>
    <xf numFmtId="0" fontId="9" fillId="0" borderId="157" xfId="0" applyFont="1" applyBorder="1" applyAlignment="1">
      <alignment horizontal="center" vertical="center" shrinkToFit="1"/>
    </xf>
    <xf numFmtId="0" fontId="9" fillId="0" borderId="15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63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18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186" fontId="54" fillId="0" borderId="0" xfId="0" applyNumberFormat="1" applyFont="1" applyAlignment="1">
      <alignment horizontal="right" vertical="center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38" fontId="54" fillId="0" borderId="0" xfId="48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P66.67  77～85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tabSelected="1" zoomScaleSheetLayoutView="100" zoomScalePageLayoutView="0" workbookViewId="0" topLeftCell="A1">
      <selection activeCell="A2" sqref="A2"/>
    </sheetView>
  </sheetViews>
  <sheetFormatPr defaultColWidth="7.625" defaultRowHeight="20.25" customHeight="1"/>
  <cols>
    <col min="1" max="1" width="2.75390625" style="1" customWidth="1"/>
    <col min="2" max="2" width="12.00390625" style="1" customWidth="1"/>
    <col min="3" max="4" width="5.125" style="1" bestFit="1" customWidth="1"/>
    <col min="5" max="5" width="3.375" style="1" bestFit="1" customWidth="1"/>
    <col min="6" max="6" width="5.125" style="1" bestFit="1" customWidth="1"/>
    <col min="7" max="9" width="7.375" style="1" bestFit="1" customWidth="1"/>
    <col min="10" max="10" width="5.125" style="1" customWidth="1"/>
    <col min="11" max="11" width="4.00390625" style="1" bestFit="1" customWidth="1"/>
    <col min="12" max="12" width="5.125" style="1" bestFit="1" customWidth="1"/>
    <col min="13" max="13" width="5.125" style="1" customWidth="1"/>
    <col min="14" max="14" width="4.00390625" style="1" bestFit="1" customWidth="1"/>
    <col min="15" max="15" width="5.125" style="1" bestFit="1" customWidth="1"/>
    <col min="16" max="16" width="4.00390625" style="1" customWidth="1"/>
    <col min="17" max="18" width="4.00390625" style="1" bestFit="1" customWidth="1"/>
    <col min="19" max="21" width="7.375" style="1" bestFit="1" customWidth="1"/>
    <col min="22" max="22" width="7.75390625" style="1" bestFit="1" customWidth="1"/>
    <col min="23" max="23" width="1.00390625" style="1" customWidth="1"/>
    <col min="24" max="25" width="7.625" style="518" customWidth="1"/>
    <col min="26" max="16384" width="7.625" style="1" customWidth="1"/>
  </cols>
  <sheetData>
    <row r="1" spans="1:25" s="2" customFormat="1" ht="23.25" customHeight="1">
      <c r="A1" s="385" t="s">
        <v>135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X1" s="513"/>
      <c r="Y1" s="513"/>
    </row>
    <row r="2" spans="1:25" s="3" customFormat="1" ht="18.75" customHeight="1" thickBot="1">
      <c r="A2" s="364" t="s">
        <v>195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514"/>
      <c r="Y2" s="514"/>
    </row>
    <row r="3" spans="1:25" s="3" customFormat="1" ht="18.75" customHeight="1">
      <c r="A3" s="16"/>
      <c r="B3" s="17"/>
      <c r="C3" s="386" t="s">
        <v>18</v>
      </c>
      <c r="D3" s="387"/>
      <c r="E3" s="387"/>
      <c r="F3" s="388" t="s">
        <v>109</v>
      </c>
      <c r="G3" s="391" t="s">
        <v>19</v>
      </c>
      <c r="H3" s="387"/>
      <c r="I3" s="387"/>
      <c r="J3" s="392" t="s">
        <v>110</v>
      </c>
      <c r="K3" s="387"/>
      <c r="L3" s="387"/>
      <c r="M3" s="387"/>
      <c r="N3" s="387"/>
      <c r="O3" s="393"/>
      <c r="P3" s="6" t="s">
        <v>0</v>
      </c>
      <c r="Q3" s="6"/>
      <c r="R3" s="6"/>
      <c r="S3" s="394" t="s">
        <v>111</v>
      </c>
      <c r="T3" s="387"/>
      <c r="U3" s="395"/>
      <c r="V3" s="34" t="s">
        <v>1</v>
      </c>
      <c r="W3" s="7"/>
      <c r="X3" s="514"/>
      <c r="Y3" s="514"/>
    </row>
    <row r="4" spans="1:25" s="3" customFormat="1" ht="18.75" customHeight="1">
      <c r="A4" s="379" t="s">
        <v>131</v>
      </c>
      <c r="B4" s="380"/>
      <c r="C4" s="396" t="s">
        <v>4</v>
      </c>
      <c r="D4" s="398" t="s">
        <v>107</v>
      </c>
      <c r="E4" s="400" t="s">
        <v>108</v>
      </c>
      <c r="F4" s="389"/>
      <c r="G4" s="117"/>
      <c r="H4" s="118"/>
      <c r="I4" s="118"/>
      <c r="J4" s="30" t="s">
        <v>163</v>
      </c>
      <c r="K4" s="9"/>
      <c r="L4" s="9"/>
      <c r="M4" s="118" t="s">
        <v>164</v>
      </c>
      <c r="N4" s="9"/>
      <c r="O4" s="31"/>
      <c r="P4" s="7" t="s">
        <v>2</v>
      </c>
      <c r="Q4" s="9"/>
      <c r="R4" s="9"/>
      <c r="S4" s="119"/>
      <c r="T4" s="118"/>
      <c r="U4" s="118"/>
      <c r="V4" s="35" t="s">
        <v>3</v>
      </c>
      <c r="W4" s="7"/>
      <c r="X4" s="514"/>
      <c r="Y4" s="514"/>
    </row>
    <row r="5" spans="1:25" s="3" customFormat="1" ht="18.75" customHeight="1" thickBot="1">
      <c r="A5" s="19"/>
      <c r="B5" s="20"/>
      <c r="C5" s="397"/>
      <c r="D5" s="399"/>
      <c r="E5" s="401"/>
      <c r="F5" s="390"/>
      <c r="G5" s="29" t="s">
        <v>4</v>
      </c>
      <c r="H5" s="27" t="s">
        <v>8</v>
      </c>
      <c r="I5" s="27" t="s">
        <v>9</v>
      </c>
      <c r="J5" s="32" t="s">
        <v>4</v>
      </c>
      <c r="K5" s="27" t="s">
        <v>8</v>
      </c>
      <c r="L5" s="27" t="s">
        <v>9</v>
      </c>
      <c r="M5" s="26" t="s">
        <v>4</v>
      </c>
      <c r="N5" s="27" t="s">
        <v>8</v>
      </c>
      <c r="O5" s="33" t="s">
        <v>9</v>
      </c>
      <c r="P5" s="29" t="s">
        <v>4</v>
      </c>
      <c r="Q5" s="27" t="s">
        <v>8</v>
      </c>
      <c r="R5" s="27" t="s">
        <v>9</v>
      </c>
      <c r="S5" s="32" t="s">
        <v>4</v>
      </c>
      <c r="T5" s="27" t="s">
        <v>8</v>
      </c>
      <c r="U5" s="27" t="s">
        <v>9</v>
      </c>
      <c r="V5" s="36" t="s">
        <v>5</v>
      </c>
      <c r="W5" s="7"/>
      <c r="X5" s="514"/>
      <c r="Y5" s="514"/>
    </row>
    <row r="6" spans="1:25" s="3" customFormat="1" ht="38.25" customHeight="1">
      <c r="A6" s="375" t="s">
        <v>159</v>
      </c>
      <c r="B6" s="376"/>
      <c r="C6" s="215">
        <v>128</v>
      </c>
      <c r="D6" s="216">
        <v>127</v>
      </c>
      <c r="E6" s="216">
        <v>1</v>
      </c>
      <c r="F6" s="217">
        <v>361</v>
      </c>
      <c r="G6" s="218">
        <v>6084</v>
      </c>
      <c r="H6" s="216">
        <v>3104</v>
      </c>
      <c r="I6" s="216">
        <v>2980</v>
      </c>
      <c r="J6" s="219">
        <v>540</v>
      </c>
      <c r="K6" s="216">
        <v>35</v>
      </c>
      <c r="L6" s="216">
        <v>505</v>
      </c>
      <c r="M6" s="216">
        <v>196</v>
      </c>
      <c r="N6" s="216">
        <v>88</v>
      </c>
      <c r="O6" s="220">
        <v>108</v>
      </c>
      <c r="P6" s="218">
        <v>79</v>
      </c>
      <c r="Q6" s="216">
        <v>35</v>
      </c>
      <c r="R6" s="216">
        <v>44</v>
      </c>
      <c r="S6" s="219">
        <v>2714</v>
      </c>
      <c r="T6" s="216">
        <v>1371</v>
      </c>
      <c r="U6" s="216">
        <v>1343</v>
      </c>
      <c r="V6" s="260">
        <v>34.608518235144096</v>
      </c>
      <c r="W6" s="221"/>
      <c r="X6" s="515" t="s">
        <v>10</v>
      </c>
      <c r="Y6" s="514"/>
    </row>
    <row r="7" spans="1:25" s="3" customFormat="1" ht="38.25" customHeight="1">
      <c r="A7" s="377" t="s">
        <v>170</v>
      </c>
      <c r="B7" s="378"/>
      <c r="C7" s="222">
        <f>SUM(C8:C10)</f>
        <v>127</v>
      </c>
      <c r="D7" s="223">
        <f aca="true" t="shared" si="0" ref="D7:U7">SUM(D8:D10)</f>
        <v>126</v>
      </c>
      <c r="E7" s="224">
        <f t="shared" si="0"/>
        <v>1</v>
      </c>
      <c r="F7" s="225">
        <f t="shared" si="0"/>
        <v>361</v>
      </c>
      <c r="G7" s="226">
        <f t="shared" si="0"/>
        <v>5618</v>
      </c>
      <c r="H7" s="223">
        <f t="shared" si="0"/>
        <v>2861</v>
      </c>
      <c r="I7" s="227">
        <f t="shared" si="0"/>
        <v>2757</v>
      </c>
      <c r="J7" s="226">
        <f t="shared" si="0"/>
        <v>536</v>
      </c>
      <c r="K7" s="223">
        <f t="shared" si="0"/>
        <v>34</v>
      </c>
      <c r="L7" s="223">
        <f t="shared" si="0"/>
        <v>502</v>
      </c>
      <c r="M7" s="223">
        <f t="shared" si="0"/>
        <v>224</v>
      </c>
      <c r="N7" s="223">
        <f t="shared" si="0"/>
        <v>97</v>
      </c>
      <c r="O7" s="227">
        <f t="shared" si="0"/>
        <v>127</v>
      </c>
      <c r="P7" s="226">
        <f t="shared" si="0"/>
        <v>75</v>
      </c>
      <c r="Q7" s="223">
        <f t="shared" si="0"/>
        <v>32</v>
      </c>
      <c r="R7" s="227">
        <f t="shared" si="0"/>
        <v>43</v>
      </c>
      <c r="S7" s="226">
        <f t="shared" si="0"/>
        <v>2648</v>
      </c>
      <c r="T7" s="223">
        <f t="shared" si="0"/>
        <v>1353</v>
      </c>
      <c r="U7" s="223">
        <f t="shared" si="0"/>
        <v>1295</v>
      </c>
      <c r="V7" s="261">
        <f>(S7/X7)*100</f>
        <v>33.56147021546261</v>
      </c>
      <c r="W7" s="221"/>
      <c r="X7" s="515">
        <f>SUM(X8:X10)</f>
        <v>7890</v>
      </c>
      <c r="Y7" s="514"/>
    </row>
    <row r="8" spans="1:25" s="3" customFormat="1" ht="38.25" customHeight="1">
      <c r="A8" s="379" t="s">
        <v>132</v>
      </c>
      <c r="B8" s="380"/>
      <c r="C8" s="228">
        <f>SUM(D8:E8)</f>
        <v>1</v>
      </c>
      <c r="D8" s="229">
        <v>1</v>
      </c>
      <c r="E8" s="230">
        <v>0</v>
      </c>
      <c r="F8" s="231">
        <v>5</v>
      </c>
      <c r="G8" s="232">
        <f>SUM(H8:I8)</f>
        <v>121</v>
      </c>
      <c r="H8" s="229">
        <v>59</v>
      </c>
      <c r="I8" s="269">
        <v>62</v>
      </c>
      <c r="J8" s="232">
        <f>SUM(K8:L8)</f>
        <v>7</v>
      </c>
      <c r="K8" s="229">
        <v>0</v>
      </c>
      <c r="L8" s="229">
        <v>7</v>
      </c>
      <c r="M8" s="229">
        <f>SUM(N8:O8)</f>
        <v>5</v>
      </c>
      <c r="N8" s="229">
        <v>1</v>
      </c>
      <c r="O8" s="233">
        <v>4</v>
      </c>
      <c r="P8" s="232">
        <f>SUM(Q8:R8)</f>
        <v>0</v>
      </c>
      <c r="Q8" s="229">
        <v>0</v>
      </c>
      <c r="R8" s="269">
        <v>0</v>
      </c>
      <c r="S8" s="232">
        <f>SUM(T8:U8)</f>
        <v>43</v>
      </c>
      <c r="T8" s="229">
        <v>20</v>
      </c>
      <c r="U8" s="229">
        <v>23</v>
      </c>
      <c r="V8" s="262" t="s">
        <v>6</v>
      </c>
      <c r="W8" s="221"/>
      <c r="X8" s="515">
        <v>79</v>
      </c>
      <c r="Y8" s="514"/>
    </row>
    <row r="9" spans="1:25" s="3" customFormat="1" ht="38.25" customHeight="1">
      <c r="A9" s="379" t="s">
        <v>133</v>
      </c>
      <c r="B9" s="380"/>
      <c r="C9" s="228">
        <f>SUM(D9:E9)</f>
        <v>94</v>
      </c>
      <c r="D9" s="229">
        <v>93</v>
      </c>
      <c r="E9" s="230">
        <v>1</v>
      </c>
      <c r="F9" s="231">
        <v>179</v>
      </c>
      <c r="G9" s="232">
        <f>SUM(H9:I9)</f>
        <v>2479</v>
      </c>
      <c r="H9" s="229">
        <v>1263</v>
      </c>
      <c r="I9" s="233">
        <v>1216</v>
      </c>
      <c r="J9" s="232">
        <f>SUM(K9:L9)</f>
        <v>211</v>
      </c>
      <c r="K9" s="229">
        <v>4</v>
      </c>
      <c r="L9" s="229">
        <v>207</v>
      </c>
      <c r="M9" s="229">
        <f>SUM(N9:O9)</f>
        <v>161</v>
      </c>
      <c r="N9" s="229">
        <v>83</v>
      </c>
      <c r="O9" s="233">
        <v>78</v>
      </c>
      <c r="P9" s="232">
        <f>SUM(Q9:R9)</f>
        <v>22</v>
      </c>
      <c r="Q9" s="229">
        <v>0</v>
      </c>
      <c r="R9" s="233">
        <v>22</v>
      </c>
      <c r="S9" s="232">
        <f>SUM(T9:U9)</f>
        <v>1516</v>
      </c>
      <c r="T9" s="229">
        <v>778</v>
      </c>
      <c r="U9" s="229">
        <v>738</v>
      </c>
      <c r="V9" s="262" t="s">
        <v>6</v>
      </c>
      <c r="W9" s="221"/>
      <c r="X9" s="515">
        <v>7807</v>
      </c>
      <c r="Y9" s="514"/>
    </row>
    <row r="10" spans="1:25" s="3" customFormat="1" ht="38.25" customHeight="1" thickBot="1">
      <c r="A10" s="381" t="s">
        <v>134</v>
      </c>
      <c r="B10" s="382"/>
      <c r="C10" s="228">
        <f>SUM(D10:E10)</f>
        <v>32</v>
      </c>
      <c r="D10" s="229">
        <v>32</v>
      </c>
      <c r="E10" s="230">
        <v>0</v>
      </c>
      <c r="F10" s="231">
        <v>177</v>
      </c>
      <c r="G10" s="232">
        <f>SUM(H10:I10)</f>
        <v>3018</v>
      </c>
      <c r="H10" s="229">
        <v>1539</v>
      </c>
      <c r="I10" s="270">
        <v>1479</v>
      </c>
      <c r="J10" s="232">
        <f>SUM(K10:L10)</f>
        <v>318</v>
      </c>
      <c r="K10" s="229">
        <v>30</v>
      </c>
      <c r="L10" s="229">
        <v>288</v>
      </c>
      <c r="M10" s="229">
        <f>SUM(N10:O10)</f>
        <v>58</v>
      </c>
      <c r="N10" s="229">
        <v>13</v>
      </c>
      <c r="O10" s="233">
        <v>45</v>
      </c>
      <c r="P10" s="232">
        <f>SUM(Q10:R10)</f>
        <v>53</v>
      </c>
      <c r="Q10" s="229">
        <v>32</v>
      </c>
      <c r="R10" s="270">
        <v>21</v>
      </c>
      <c r="S10" s="232">
        <f>SUM(T10:U10)</f>
        <v>1089</v>
      </c>
      <c r="T10" s="229">
        <v>555</v>
      </c>
      <c r="U10" s="229">
        <v>534</v>
      </c>
      <c r="V10" s="262" t="s">
        <v>6</v>
      </c>
      <c r="W10" s="221"/>
      <c r="X10" s="515">
        <v>4</v>
      </c>
      <c r="Y10" s="514"/>
    </row>
    <row r="11" spans="1:25" s="3" customFormat="1" ht="17.25" customHeight="1">
      <c r="A11" s="383" t="s">
        <v>158</v>
      </c>
      <c r="B11" s="384"/>
      <c r="C11" s="235"/>
      <c r="D11" s="236"/>
      <c r="E11" s="237"/>
      <c r="F11" s="238"/>
      <c r="G11" s="239"/>
      <c r="H11" s="236"/>
      <c r="I11" s="237"/>
      <c r="J11" s="240"/>
      <c r="K11" s="236"/>
      <c r="L11" s="236"/>
      <c r="M11" s="236"/>
      <c r="N11" s="236"/>
      <c r="O11" s="241"/>
      <c r="P11" s="239"/>
      <c r="Q11" s="236"/>
      <c r="R11" s="237"/>
      <c r="S11" s="240"/>
      <c r="T11" s="236"/>
      <c r="U11" s="236"/>
      <c r="V11" s="263"/>
      <c r="W11" s="221"/>
      <c r="X11" s="515"/>
      <c r="Y11" s="514"/>
    </row>
    <row r="12" spans="1:25" s="3" customFormat="1" ht="38.25" customHeight="1">
      <c r="A12" s="373" t="s">
        <v>26</v>
      </c>
      <c r="B12" s="374"/>
      <c r="C12" s="242">
        <f>SUM(D12:E12)</f>
        <v>45</v>
      </c>
      <c r="D12" s="243">
        <v>44</v>
      </c>
      <c r="E12" s="244">
        <v>1</v>
      </c>
      <c r="F12" s="245">
        <v>159</v>
      </c>
      <c r="G12" s="246">
        <f>SUM(H12:I12)</f>
        <v>2514</v>
      </c>
      <c r="H12" s="243">
        <v>1305</v>
      </c>
      <c r="I12" s="247">
        <v>1209</v>
      </c>
      <c r="J12" s="246">
        <f>SUM(K12:L12)</f>
        <v>272</v>
      </c>
      <c r="K12" s="243">
        <v>23</v>
      </c>
      <c r="L12" s="243">
        <v>249</v>
      </c>
      <c r="M12" s="268">
        <f>SUM(N12:O12)</f>
        <v>91</v>
      </c>
      <c r="N12" s="243">
        <v>31</v>
      </c>
      <c r="O12" s="247">
        <v>60</v>
      </c>
      <c r="P12" s="246">
        <f>SUM(Q12:R12)</f>
        <v>47</v>
      </c>
      <c r="Q12" s="243">
        <v>32</v>
      </c>
      <c r="R12" s="247">
        <v>15</v>
      </c>
      <c r="S12" s="246">
        <f>SUM(T12:U12)</f>
        <v>1040</v>
      </c>
      <c r="T12" s="243">
        <v>529</v>
      </c>
      <c r="U12" s="243">
        <v>511</v>
      </c>
      <c r="V12" s="264">
        <f>(S12/X12)*100</f>
        <v>40.89657884388517</v>
      </c>
      <c r="W12" s="221"/>
      <c r="X12" s="515">
        <v>2543</v>
      </c>
      <c r="Y12" s="514"/>
    </row>
    <row r="13" spans="1:25" s="3" customFormat="1" ht="38.25" customHeight="1">
      <c r="A13" s="368" t="s">
        <v>27</v>
      </c>
      <c r="B13" s="369"/>
      <c r="C13" s="248">
        <f>SUM(D13:E13)</f>
        <v>5</v>
      </c>
      <c r="D13" s="249">
        <v>5</v>
      </c>
      <c r="E13" s="250">
        <v>0</v>
      </c>
      <c r="F13" s="251">
        <v>27</v>
      </c>
      <c r="G13" s="246">
        <f aca="true" t="shared" si="1" ref="G13:G28">SUM(H13:I13)</f>
        <v>571</v>
      </c>
      <c r="H13" s="249">
        <v>283</v>
      </c>
      <c r="I13" s="250">
        <v>288</v>
      </c>
      <c r="J13" s="246">
        <f aca="true" t="shared" si="2" ref="J13:J28">SUM(K13:L13)</f>
        <v>38</v>
      </c>
      <c r="K13" s="249">
        <v>3</v>
      </c>
      <c r="L13" s="249">
        <v>35</v>
      </c>
      <c r="M13" s="268">
        <f aca="true" t="shared" si="3" ref="M13:M28">SUM(N13:O13)</f>
        <v>18</v>
      </c>
      <c r="N13" s="249">
        <v>3</v>
      </c>
      <c r="O13" s="252">
        <v>15</v>
      </c>
      <c r="P13" s="246">
        <f aca="true" t="shared" si="4" ref="P13:P28">SUM(Q13:R13)</f>
        <v>4</v>
      </c>
      <c r="Q13" s="249">
        <v>0</v>
      </c>
      <c r="R13" s="250">
        <v>4</v>
      </c>
      <c r="S13" s="246">
        <f aca="true" t="shared" si="5" ref="S13:S28">SUM(T13:U13)</f>
        <v>205</v>
      </c>
      <c r="T13" s="249">
        <v>101</v>
      </c>
      <c r="U13" s="249">
        <v>104</v>
      </c>
      <c r="V13" s="265">
        <f>(S13/X13)*100</f>
        <v>30.191458026509572</v>
      </c>
      <c r="W13" s="221"/>
      <c r="X13" s="515">
        <v>679</v>
      </c>
      <c r="Y13" s="516"/>
    </row>
    <row r="14" spans="1:25" s="3" customFormat="1" ht="38.25" customHeight="1">
      <c r="A14" s="368" t="s">
        <v>28</v>
      </c>
      <c r="B14" s="369"/>
      <c r="C14" s="248">
        <f aca="true" t="shared" si="6" ref="C14:C28">SUM(D14:E14)</f>
        <v>2</v>
      </c>
      <c r="D14" s="249">
        <v>2</v>
      </c>
      <c r="E14" s="250">
        <v>0</v>
      </c>
      <c r="F14" s="251">
        <v>9</v>
      </c>
      <c r="G14" s="246">
        <f t="shared" si="1"/>
        <v>143</v>
      </c>
      <c r="H14" s="249">
        <v>68</v>
      </c>
      <c r="I14" s="250">
        <v>75</v>
      </c>
      <c r="J14" s="246">
        <f t="shared" si="2"/>
        <v>14</v>
      </c>
      <c r="K14" s="249">
        <v>0</v>
      </c>
      <c r="L14" s="249">
        <v>14</v>
      </c>
      <c r="M14" s="268">
        <f t="shared" si="3"/>
        <v>1</v>
      </c>
      <c r="N14" s="249">
        <v>0</v>
      </c>
      <c r="O14" s="252">
        <v>1</v>
      </c>
      <c r="P14" s="246">
        <f t="shared" si="4"/>
        <v>0</v>
      </c>
      <c r="Q14" s="249">
        <v>0</v>
      </c>
      <c r="R14" s="250">
        <v>0</v>
      </c>
      <c r="S14" s="246">
        <f t="shared" si="5"/>
        <v>57</v>
      </c>
      <c r="T14" s="249">
        <v>31</v>
      </c>
      <c r="U14" s="249">
        <v>26</v>
      </c>
      <c r="V14" s="265">
        <f>(S14/X14)*100</f>
        <v>20.503597122302157</v>
      </c>
      <c r="W14" s="221"/>
      <c r="X14" s="515">
        <v>278</v>
      </c>
      <c r="Y14" s="516"/>
    </row>
    <row r="15" spans="1:25" s="3" customFormat="1" ht="38.25" customHeight="1">
      <c r="A15" s="368" t="s">
        <v>29</v>
      </c>
      <c r="B15" s="369"/>
      <c r="C15" s="248">
        <f t="shared" si="6"/>
        <v>8</v>
      </c>
      <c r="D15" s="249">
        <v>8</v>
      </c>
      <c r="E15" s="250">
        <v>0</v>
      </c>
      <c r="F15" s="251">
        <v>18</v>
      </c>
      <c r="G15" s="246">
        <f t="shared" si="1"/>
        <v>92</v>
      </c>
      <c r="H15" s="249">
        <v>37</v>
      </c>
      <c r="I15" s="252">
        <v>55</v>
      </c>
      <c r="J15" s="246">
        <f t="shared" si="2"/>
        <v>24</v>
      </c>
      <c r="K15" s="249">
        <v>3</v>
      </c>
      <c r="L15" s="249">
        <v>21</v>
      </c>
      <c r="M15" s="268">
        <f t="shared" si="3"/>
        <v>8</v>
      </c>
      <c r="N15" s="249">
        <v>7</v>
      </c>
      <c r="O15" s="252">
        <v>1</v>
      </c>
      <c r="P15" s="246">
        <f t="shared" si="4"/>
        <v>2</v>
      </c>
      <c r="Q15" s="249">
        <v>0</v>
      </c>
      <c r="R15" s="252">
        <v>2</v>
      </c>
      <c r="S15" s="246">
        <f t="shared" si="5"/>
        <v>46</v>
      </c>
      <c r="T15" s="249">
        <v>26</v>
      </c>
      <c r="U15" s="249">
        <v>20</v>
      </c>
      <c r="V15" s="266">
        <f>(S15/X15)*100</f>
        <v>14.743589743589745</v>
      </c>
      <c r="W15" s="221"/>
      <c r="X15" s="515">
        <v>312</v>
      </c>
      <c r="Y15" s="516"/>
    </row>
    <row r="16" spans="1:25" s="3" customFormat="1" ht="38.25" customHeight="1">
      <c r="A16" s="368" t="s">
        <v>11</v>
      </c>
      <c r="B16" s="369"/>
      <c r="C16" s="248">
        <f t="shared" si="6"/>
        <v>2</v>
      </c>
      <c r="D16" s="249">
        <v>2</v>
      </c>
      <c r="E16" s="250">
        <v>0</v>
      </c>
      <c r="F16" s="251">
        <v>6</v>
      </c>
      <c r="G16" s="246">
        <f t="shared" si="1"/>
        <v>78</v>
      </c>
      <c r="H16" s="249">
        <v>39</v>
      </c>
      <c r="I16" s="250">
        <v>39</v>
      </c>
      <c r="J16" s="246">
        <f t="shared" si="2"/>
        <v>8</v>
      </c>
      <c r="K16" s="249">
        <v>0</v>
      </c>
      <c r="L16" s="249">
        <v>8</v>
      </c>
      <c r="M16" s="268">
        <f t="shared" si="3"/>
        <v>0</v>
      </c>
      <c r="N16" s="249">
        <v>0</v>
      </c>
      <c r="O16" s="252">
        <v>0</v>
      </c>
      <c r="P16" s="246">
        <f t="shared" si="4"/>
        <v>2</v>
      </c>
      <c r="Q16" s="249">
        <v>0</v>
      </c>
      <c r="R16" s="250">
        <v>2</v>
      </c>
      <c r="S16" s="246">
        <f t="shared" si="5"/>
        <v>21</v>
      </c>
      <c r="T16" s="249">
        <v>11</v>
      </c>
      <c r="U16" s="249">
        <v>10</v>
      </c>
      <c r="V16" s="265">
        <f aca="true" t="shared" si="7" ref="V16:V21">(S16/X16)*100</f>
        <v>11.351351351351353</v>
      </c>
      <c r="W16" s="221"/>
      <c r="X16" s="515">
        <v>185</v>
      </c>
      <c r="Y16" s="516"/>
    </row>
    <row r="17" spans="1:25" s="3" customFormat="1" ht="38.25" customHeight="1">
      <c r="A17" s="368" t="s">
        <v>12</v>
      </c>
      <c r="B17" s="369"/>
      <c r="C17" s="248">
        <f t="shared" si="6"/>
        <v>7</v>
      </c>
      <c r="D17" s="249">
        <v>7</v>
      </c>
      <c r="E17" s="250">
        <v>0</v>
      </c>
      <c r="F17" s="251">
        <v>25</v>
      </c>
      <c r="G17" s="246">
        <f t="shared" si="1"/>
        <v>464</v>
      </c>
      <c r="H17" s="249">
        <v>233</v>
      </c>
      <c r="I17" s="250">
        <v>231</v>
      </c>
      <c r="J17" s="246">
        <f t="shared" si="2"/>
        <v>33</v>
      </c>
      <c r="K17" s="249">
        <v>2</v>
      </c>
      <c r="L17" s="249">
        <v>31</v>
      </c>
      <c r="M17" s="268">
        <f t="shared" si="3"/>
        <v>4</v>
      </c>
      <c r="N17" s="249">
        <v>1</v>
      </c>
      <c r="O17" s="252">
        <v>3</v>
      </c>
      <c r="P17" s="246">
        <f t="shared" si="4"/>
        <v>9</v>
      </c>
      <c r="Q17" s="249">
        <v>0</v>
      </c>
      <c r="R17" s="250">
        <v>9</v>
      </c>
      <c r="S17" s="246">
        <f t="shared" si="5"/>
        <v>169</v>
      </c>
      <c r="T17" s="249">
        <v>80</v>
      </c>
      <c r="U17" s="249">
        <v>89</v>
      </c>
      <c r="V17" s="265">
        <f t="shared" si="7"/>
        <v>22.623828647925034</v>
      </c>
      <c r="W17" s="221"/>
      <c r="X17" s="515">
        <v>747</v>
      </c>
      <c r="Y17" s="516"/>
    </row>
    <row r="18" spans="1:25" s="3" customFormat="1" ht="38.25" customHeight="1">
      <c r="A18" s="368" t="s">
        <v>7</v>
      </c>
      <c r="B18" s="369"/>
      <c r="C18" s="248">
        <f t="shared" si="6"/>
        <v>10</v>
      </c>
      <c r="D18" s="249">
        <v>10</v>
      </c>
      <c r="E18" s="250">
        <v>0</v>
      </c>
      <c r="F18" s="251">
        <v>11</v>
      </c>
      <c r="G18" s="246">
        <f t="shared" si="1"/>
        <v>198</v>
      </c>
      <c r="H18" s="249">
        <v>109</v>
      </c>
      <c r="I18" s="252">
        <v>89</v>
      </c>
      <c r="J18" s="246">
        <f t="shared" si="2"/>
        <v>14</v>
      </c>
      <c r="K18" s="249">
        <v>0</v>
      </c>
      <c r="L18" s="249">
        <v>14</v>
      </c>
      <c r="M18" s="268">
        <f t="shared" si="3"/>
        <v>16</v>
      </c>
      <c r="N18" s="249">
        <v>13</v>
      </c>
      <c r="O18" s="252">
        <v>3</v>
      </c>
      <c r="P18" s="246">
        <f t="shared" si="4"/>
        <v>0</v>
      </c>
      <c r="Q18" s="249">
        <v>0</v>
      </c>
      <c r="R18" s="250">
        <v>0</v>
      </c>
      <c r="S18" s="246">
        <f t="shared" si="5"/>
        <v>148</v>
      </c>
      <c r="T18" s="249">
        <v>83</v>
      </c>
      <c r="U18" s="249">
        <v>65</v>
      </c>
      <c r="V18" s="266">
        <f t="shared" si="7"/>
        <v>59.91902834008097</v>
      </c>
      <c r="W18" s="221"/>
      <c r="X18" s="515">
        <v>247</v>
      </c>
      <c r="Y18" s="516"/>
    </row>
    <row r="19" spans="1:25" s="3" customFormat="1" ht="38.25" customHeight="1">
      <c r="A19" s="368" t="s">
        <v>150</v>
      </c>
      <c r="B19" s="370"/>
      <c r="C19" s="248">
        <f t="shared" si="6"/>
        <v>20</v>
      </c>
      <c r="D19" s="249">
        <v>20</v>
      </c>
      <c r="E19" s="250">
        <v>0</v>
      </c>
      <c r="F19" s="251">
        <v>49</v>
      </c>
      <c r="G19" s="246">
        <f t="shared" si="1"/>
        <v>687</v>
      </c>
      <c r="H19" s="249">
        <v>333</v>
      </c>
      <c r="I19" s="252">
        <v>354</v>
      </c>
      <c r="J19" s="246">
        <f t="shared" si="2"/>
        <v>58</v>
      </c>
      <c r="K19" s="249">
        <v>1</v>
      </c>
      <c r="L19" s="249">
        <v>57</v>
      </c>
      <c r="M19" s="268">
        <f t="shared" si="3"/>
        <v>47</v>
      </c>
      <c r="N19" s="249">
        <v>19</v>
      </c>
      <c r="O19" s="252">
        <v>28</v>
      </c>
      <c r="P19" s="246">
        <f t="shared" si="4"/>
        <v>4</v>
      </c>
      <c r="Q19" s="249">
        <v>0</v>
      </c>
      <c r="R19" s="252">
        <v>4</v>
      </c>
      <c r="S19" s="246">
        <f t="shared" si="5"/>
        <v>293</v>
      </c>
      <c r="T19" s="249">
        <v>157</v>
      </c>
      <c r="U19" s="249">
        <v>136</v>
      </c>
      <c r="V19" s="266">
        <f t="shared" si="7"/>
        <v>35.81907090464548</v>
      </c>
      <c r="W19" s="221"/>
      <c r="X19" s="515">
        <v>818</v>
      </c>
      <c r="Y19" s="516"/>
    </row>
    <row r="20" spans="1:25" s="3" customFormat="1" ht="38.25" customHeight="1">
      <c r="A20" s="368" t="s">
        <v>151</v>
      </c>
      <c r="B20" s="370"/>
      <c r="C20" s="248">
        <f t="shared" si="6"/>
        <v>20</v>
      </c>
      <c r="D20" s="243">
        <v>20</v>
      </c>
      <c r="E20" s="250">
        <v>0</v>
      </c>
      <c r="F20" s="245">
        <v>40</v>
      </c>
      <c r="G20" s="246">
        <f t="shared" si="1"/>
        <v>582</v>
      </c>
      <c r="H20" s="243">
        <v>317</v>
      </c>
      <c r="I20" s="247">
        <v>265</v>
      </c>
      <c r="J20" s="246">
        <f t="shared" si="2"/>
        <v>51</v>
      </c>
      <c r="K20" s="243">
        <v>1</v>
      </c>
      <c r="L20" s="243">
        <v>50</v>
      </c>
      <c r="M20" s="268">
        <f t="shared" si="3"/>
        <v>26</v>
      </c>
      <c r="N20" s="243">
        <v>17</v>
      </c>
      <c r="O20" s="247">
        <v>9</v>
      </c>
      <c r="P20" s="246">
        <f t="shared" si="4"/>
        <v>3</v>
      </c>
      <c r="Q20" s="249">
        <v>0</v>
      </c>
      <c r="R20" s="247">
        <v>3</v>
      </c>
      <c r="S20" s="246">
        <f t="shared" si="5"/>
        <v>527</v>
      </c>
      <c r="T20" s="243">
        <v>269</v>
      </c>
      <c r="U20" s="243">
        <v>258</v>
      </c>
      <c r="V20" s="264">
        <f t="shared" si="7"/>
        <v>50.09505703422054</v>
      </c>
      <c r="W20" s="221"/>
      <c r="X20" s="515">
        <v>1052</v>
      </c>
      <c r="Y20" s="516"/>
    </row>
    <row r="21" spans="1:25" s="3" customFormat="1" ht="38.25" customHeight="1">
      <c r="A21" s="368" t="s">
        <v>30</v>
      </c>
      <c r="B21" s="370"/>
      <c r="C21" s="248">
        <f t="shared" si="6"/>
        <v>3</v>
      </c>
      <c r="D21" s="249">
        <v>3</v>
      </c>
      <c r="E21" s="250">
        <v>0</v>
      </c>
      <c r="F21" s="251">
        <v>6</v>
      </c>
      <c r="G21" s="246">
        <f t="shared" si="1"/>
        <v>72</v>
      </c>
      <c r="H21" s="249">
        <v>38</v>
      </c>
      <c r="I21" s="252">
        <v>34</v>
      </c>
      <c r="J21" s="246">
        <f t="shared" si="2"/>
        <v>9</v>
      </c>
      <c r="K21" s="249">
        <v>1</v>
      </c>
      <c r="L21" s="249">
        <v>8</v>
      </c>
      <c r="M21" s="268">
        <f t="shared" si="3"/>
        <v>0</v>
      </c>
      <c r="N21" s="249">
        <v>0</v>
      </c>
      <c r="O21" s="252">
        <v>0</v>
      </c>
      <c r="P21" s="246">
        <f t="shared" si="4"/>
        <v>3</v>
      </c>
      <c r="Q21" s="249">
        <v>0</v>
      </c>
      <c r="R21" s="252">
        <v>3</v>
      </c>
      <c r="S21" s="246">
        <f t="shared" si="5"/>
        <v>24</v>
      </c>
      <c r="T21" s="249">
        <v>12</v>
      </c>
      <c r="U21" s="249">
        <v>12</v>
      </c>
      <c r="V21" s="266">
        <f t="shared" si="7"/>
        <v>12.834224598930483</v>
      </c>
      <c r="W21" s="221"/>
      <c r="X21" s="515">
        <v>187</v>
      </c>
      <c r="Y21" s="516"/>
    </row>
    <row r="22" spans="1:25" s="3" customFormat="1" ht="38.25" customHeight="1">
      <c r="A22" s="368" t="s">
        <v>13</v>
      </c>
      <c r="B22" s="369"/>
      <c r="C22" s="248">
        <f t="shared" si="6"/>
        <v>1</v>
      </c>
      <c r="D22" s="249">
        <v>1</v>
      </c>
      <c r="E22" s="250">
        <v>0</v>
      </c>
      <c r="F22" s="251">
        <v>2</v>
      </c>
      <c r="G22" s="246">
        <f t="shared" si="1"/>
        <v>31</v>
      </c>
      <c r="H22" s="249">
        <v>15</v>
      </c>
      <c r="I22" s="250">
        <v>16</v>
      </c>
      <c r="J22" s="246">
        <f t="shared" si="2"/>
        <v>2</v>
      </c>
      <c r="K22" s="249">
        <v>0</v>
      </c>
      <c r="L22" s="249">
        <v>2</v>
      </c>
      <c r="M22" s="268">
        <f t="shared" si="3"/>
        <v>2</v>
      </c>
      <c r="N22" s="249">
        <v>2</v>
      </c>
      <c r="O22" s="252">
        <v>0</v>
      </c>
      <c r="P22" s="246">
        <f t="shared" si="4"/>
        <v>0</v>
      </c>
      <c r="Q22" s="249">
        <v>0</v>
      </c>
      <c r="R22" s="250">
        <v>0</v>
      </c>
      <c r="S22" s="246">
        <f t="shared" si="5"/>
        <v>19</v>
      </c>
      <c r="T22" s="249">
        <v>6</v>
      </c>
      <c r="U22" s="249">
        <v>13</v>
      </c>
      <c r="V22" s="265">
        <v>100</v>
      </c>
      <c r="W22" s="221"/>
      <c r="X22" s="515">
        <v>18</v>
      </c>
      <c r="Y22" s="516"/>
    </row>
    <row r="23" spans="1:25" s="3" customFormat="1" ht="38.25" customHeight="1">
      <c r="A23" s="368" t="s">
        <v>104</v>
      </c>
      <c r="B23" s="369"/>
      <c r="C23" s="248">
        <f t="shared" si="6"/>
        <v>2</v>
      </c>
      <c r="D23" s="249">
        <v>2</v>
      </c>
      <c r="E23" s="250">
        <v>0</v>
      </c>
      <c r="F23" s="251">
        <v>3</v>
      </c>
      <c r="G23" s="246">
        <f t="shared" si="1"/>
        <v>53</v>
      </c>
      <c r="H23" s="249">
        <v>22</v>
      </c>
      <c r="I23" s="252">
        <v>31</v>
      </c>
      <c r="J23" s="246">
        <f t="shared" si="2"/>
        <v>3</v>
      </c>
      <c r="K23" s="249">
        <v>0</v>
      </c>
      <c r="L23" s="249">
        <v>3</v>
      </c>
      <c r="M23" s="268">
        <f t="shared" si="3"/>
        <v>4</v>
      </c>
      <c r="N23" s="249">
        <v>3</v>
      </c>
      <c r="O23" s="252">
        <v>1</v>
      </c>
      <c r="P23" s="246">
        <f t="shared" si="4"/>
        <v>1</v>
      </c>
      <c r="Q23" s="249">
        <v>0</v>
      </c>
      <c r="R23" s="252">
        <v>1</v>
      </c>
      <c r="S23" s="246">
        <f t="shared" si="5"/>
        <v>48</v>
      </c>
      <c r="T23" s="249">
        <v>23</v>
      </c>
      <c r="U23" s="249">
        <v>25</v>
      </c>
      <c r="V23" s="266">
        <f aca="true" t="shared" si="8" ref="V23:V28">(S23/X23)*100</f>
        <v>51.06382978723404</v>
      </c>
      <c r="W23" s="221"/>
      <c r="X23" s="515">
        <v>94</v>
      </c>
      <c r="Y23" s="516"/>
    </row>
    <row r="24" spans="1:25" s="3" customFormat="1" ht="38.25" customHeight="1">
      <c r="A24" s="368" t="s">
        <v>105</v>
      </c>
      <c r="B24" s="369"/>
      <c r="C24" s="248">
        <f t="shared" si="6"/>
        <v>0</v>
      </c>
      <c r="D24" s="249">
        <v>0</v>
      </c>
      <c r="E24" s="250">
        <v>0</v>
      </c>
      <c r="F24" s="251">
        <v>0</v>
      </c>
      <c r="G24" s="246">
        <f t="shared" si="1"/>
        <v>0</v>
      </c>
      <c r="H24" s="249">
        <v>0</v>
      </c>
      <c r="I24" s="250">
        <v>0</v>
      </c>
      <c r="J24" s="246">
        <f t="shared" si="2"/>
        <v>0</v>
      </c>
      <c r="K24" s="249">
        <v>0</v>
      </c>
      <c r="L24" s="249">
        <v>0</v>
      </c>
      <c r="M24" s="268">
        <f t="shared" si="3"/>
        <v>0</v>
      </c>
      <c r="N24" s="249">
        <v>0</v>
      </c>
      <c r="O24" s="250">
        <v>0</v>
      </c>
      <c r="P24" s="246">
        <f t="shared" si="4"/>
        <v>0</v>
      </c>
      <c r="Q24" s="249">
        <v>0</v>
      </c>
      <c r="R24" s="250">
        <v>0</v>
      </c>
      <c r="S24" s="246">
        <f t="shared" si="5"/>
        <v>0</v>
      </c>
      <c r="T24" s="249">
        <v>0</v>
      </c>
      <c r="U24" s="249">
        <v>0</v>
      </c>
      <c r="V24" s="266">
        <f t="shared" si="8"/>
        <v>0</v>
      </c>
      <c r="W24" s="221"/>
      <c r="X24" s="517">
        <v>213</v>
      </c>
      <c r="Y24" s="516"/>
    </row>
    <row r="25" spans="1:25" s="3" customFormat="1" ht="38.25" customHeight="1">
      <c r="A25" s="368" t="s">
        <v>14</v>
      </c>
      <c r="B25" s="369"/>
      <c r="C25" s="248">
        <f t="shared" si="6"/>
        <v>0</v>
      </c>
      <c r="D25" s="249">
        <v>0</v>
      </c>
      <c r="E25" s="250">
        <v>0</v>
      </c>
      <c r="F25" s="251">
        <v>0</v>
      </c>
      <c r="G25" s="246">
        <f t="shared" si="1"/>
        <v>0</v>
      </c>
      <c r="H25" s="249">
        <v>0</v>
      </c>
      <c r="I25" s="250">
        <v>0</v>
      </c>
      <c r="J25" s="246">
        <f t="shared" si="2"/>
        <v>0</v>
      </c>
      <c r="K25" s="249">
        <v>0</v>
      </c>
      <c r="L25" s="249">
        <v>0</v>
      </c>
      <c r="M25" s="268">
        <f t="shared" si="3"/>
        <v>0</v>
      </c>
      <c r="N25" s="249">
        <v>0</v>
      </c>
      <c r="O25" s="250">
        <v>0</v>
      </c>
      <c r="P25" s="246">
        <f t="shared" si="4"/>
        <v>0</v>
      </c>
      <c r="Q25" s="249">
        <v>0</v>
      </c>
      <c r="R25" s="250">
        <v>0</v>
      </c>
      <c r="S25" s="246">
        <f t="shared" si="5"/>
        <v>0</v>
      </c>
      <c r="T25" s="249">
        <v>0</v>
      </c>
      <c r="U25" s="249">
        <v>0</v>
      </c>
      <c r="V25" s="266">
        <f t="shared" si="8"/>
        <v>0</v>
      </c>
      <c r="W25" s="221"/>
      <c r="X25" s="515">
        <v>89</v>
      </c>
      <c r="Y25" s="516"/>
    </row>
    <row r="26" spans="1:25" s="3" customFormat="1" ht="38.25" customHeight="1">
      <c r="A26" s="368" t="s">
        <v>32</v>
      </c>
      <c r="B26" s="369"/>
      <c r="C26" s="248">
        <f t="shared" si="6"/>
        <v>0</v>
      </c>
      <c r="D26" s="249">
        <v>0</v>
      </c>
      <c r="E26" s="250">
        <v>0</v>
      </c>
      <c r="F26" s="251">
        <v>0</v>
      </c>
      <c r="G26" s="246">
        <f t="shared" si="1"/>
        <v>0</v>
      </c>
      <c r="H26" s="249">
        <v>0</v>
      </c>
      <c r="I26" s="250">
        <v>0</v>
      </c>
      <c r="J26" s="246">
        <f t="shared" si="2"/>
        <v>0</v>
      </c>
      <c r="K26" s="249">
        <v>0</v>
      </c>
      <c r="L26" s="249">
        <v>0</v>
      </c>
      <c r="M26" s="268">
        <f t="shared" si="3"/>
        <v>0</v>
      </c>
      <c r="N26" s="249">
        <v>0</v>
      </c>
      <c r="O26" s="250">
        <v>0</v>
      </c>
      <c r="P26" s="246">
        <f t="shared" si="4"/>
        <v>0</v>
      </c>
      <c r="Q26" s="249">
        <v>0</v>
      </c>
      <c r="R26" s="250">
        <v>0</v>
      </c>
      <c r="S26" s="246">
        <f t="shared" si="5"/>
        <v>0</v>
      </c>
      <c r="T26" s="249">
        <v>0</v>
      </c>
      <c r="U26" s="249">
        <v>0</v>
      </c>
      <c r="V26" s="266">
        <f t="shared" si="8"/>
        <v>0</v>
      </c>
      <c r="W26" s="221"/>
      <c r="X26" s="515">
        <v>124</v>
      </c>
      <c r="Y26" s="516"/>
    </row>
    <row r="27" spans="1:25" s="3" customFormat="1" ht="38.25" customHeight="1">
      <c r="A27" s="368" t="s">
        <v>152</v>
      </c>
      <c r="B27" s="370"/>
      <c r="C27" s="248">
        <f t="shared" si="6"/>
        <v>1</v>
      </c>
      <c r="D27" s="249">
        <v>1</v>
      </c>
      <c r="E27" s="250">
        <v>0</v>
      </c>
      <c r="F27" s="251">
        <v>1</v>
      </c>
      <c r="G27" s="246">
        <f t="shared" si="1"/>
        <v>12</v>
      </c>
      <c r="H27" s="249">
        <v>3</v>
      </c>
      <c r="I27" s="252">
        <v>9</v>
      </c>
      <c r="J27" s="246">
        <f t="shared" si="2"/>
        <v>3</v>
      </c>
      <c r="K27" s="249">
        <v>0</v>
      </c>
      <c r="L27" s="249">
        <v>3</v>
      </c>
      <c r="M27" s="268">
        <f t="shared" si="3"/>
        <v>2</v>
      </c>
      <c r="N27" s="249">
        <v>0</v>
      </c>
      <c r="O27" s="252">
        <v>2</v>
      </c>
      <c r="P27" s="246">
        <f t="shared" si="4"/>
        <v>0</v>
      </c>
      <c r="Q27" s="249">
        <v>0</v>
      </c>
      <c r="R27" s="250">
        <v>0</v>
      </c>
      <c r="S27" s="246">
        <f t="shared" si="5"/>
        <v>8</v>
      </c>
      <c r="T27" s="249">
        <v>5</v>
      </c>
      <c r="U27" s="249">
        <v>3</v>
      </c>
      <c r="V27" s="266">
        <f t="shared" si="8"/>
        <v>8.791208791208792</v>
      </c>
      <c r="W27" s="221"/>
      <c r="X27" s="515">
        <v>91</v>
      </c>
      <c r="Y27" s="516"/>
    </row>
    <row r="28" spans="1:25" s="3" customFormat="1" ht="38.25" customHeight="1" thickBot="1">
      <c r="A28" s="371" t="s">
        <v>106</v>
      </c>
      <c r="B28" s="372"/>
      <c r="C28" s="253">
        <f t="shared" si="6"/>
        <v>0</v>
      </c>
      <c r="D28" s="254">
        <v>0</v>
      </c>
      <c r="E28" s="255">
        <v>0</v>
      </c>
      <c r="F28" s="256">
        <v>0</v>
      </c>
      <c r="G28" s="258">
        <f t="shared" si="1"/>
        <v>0</v>
      </c>
      <c r="H28" s="254">
        <v>0</v>
      </c>
      <c r="I28" s="255">
        <v>0</v>
      </c>
      <c r="J28" s="258">
        <f t="shared" si="2"/>
        <v>0</v>
      </c>
      <c r="K28" s="254">
        <v>0</v>
      </c>
      <c r="L28" s="254">
        <v>0</v>
      </c>
      <c r="M28" s="257">
        <f t="shared" si="3"/>
        <v>0</v>
      </c>
      <c r="N28" s="254">
        <v>0</v>
      </c>
      <c r="O28" s="259">
        <v>0</v>
      </c>
      <c r="P28" s="258">
        <f t="shared" si="4"/>
        <v>0</v>
      </c>
      <c r="Q28" s="254">
        <v>0</v>
      </c>
      <c r="R28" s="255">
        <v>0</v>
      </c>
      <c r="S28" s="258">
        <f t="shared" si="5"/>
        <v>0</v>
      </c>
      <c r="T28" s="254">
        <v>0</v>
      </c>
      <c r="U28" s="254">
        <v>0</v>
      </c>
      <c r="V28" s="267">
        <f t="shared" si="8"/>
        <v>0</v>
      </c>
      <c r="W28" s="221"/>
      <c r="X28" s="515">
        <v>134</v>
      </c>
      <c r="Y28" s="516"/>
    </row>
    <row r="29" spans="1:25" s="3" customFormat="1" ht="12.75">
      <c r="A29" s="302"/>
      <c r="B29" s="1" t="s">
        <v>187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331"/>
      <c r="W29" s="221"/>
      <c r="X29" s="515"/>
      <c r="Y29" s="516"/>
    </row>
    <row r="30" ht="12.75">
      <c r="B30" s="1" t="s">
        <v>189</v>
      </c>
    </row>
    <row r="31" spans="3:24" s="518" customFormat="1" ht="20.25" customHeight="1">
      <c r="C31" s="519">
        <f>SUM(C12:C28)</f>
        <v>126</v>
      </c>
      <c r="D31" s="519">
        <f aca="true" t="shared" si="9" ref="D31:U31">SUM(D12:D28)</f>
        <v>125</v>
      </c>
      <c r="E31" s="519">
        <f t="shared" si="9"/>
        <v>1</v>
      </c>
      <c r="F31" s="519">
        <f t="shared" si="9"/>
        <v>356</v>
      </c>
      <c r="G31" s="519">
        <f t="shared" si="9"/>
        <v>5497</v>
      </c>
      <c r="H31" s="519">
        <f t="shared" si="9"/>
        <v>2802</v>
      </c>
      <c r="I31" s="519">
        <f t="shared" si="9"/>
        <v>2695</v>
      </c>
      <c r="J31" s="519">
        <f t="shared" si="9"/>
        <v>529</v>
      </c>
      <c r="K31" s="519">
        <f t="shared" si="9"/>
        <v>34</v>
      </c>
      <c r="L31" s="519">
        <f t="shared" si="9"/>
        <v>495</v>
      </c>
      <c r="M31" s="519">
        <f t="shared" si="9"/>
        <v>219</v>
      </c>
      <c r="N31" s="519">
        <f t="shared" si="9"/>
        <v>96</v>
      </c>
      <c r="O31" s="519">
        <f t="shared" si="9"/>
        <v>123</v>
      </c>
      <c r="P31" s="519">
        <f t="shared" si="9"/>
        <v>75</v>
      </c>
      <c r="Q31" s="519">
        <f t="shared" si="9"/>
        <v>32</v>
      </c>
      <c r="R31" s="519">
        <f t="shared" si="9"/>
        <v>43</v>
      </c>
      <c r="S31" s="519">
        <f t="shared" si="9"/>
        <v>2605</v>
      </c>
      <c r="T31" s="519">
        <f t="shared" si="9"/>
        <v>1333</v>
      </c>
      <c r="U31" s="519">
        <f t="shared" si="9"/>
        <v>1272</v>
      </c>
      <c r="V31" s="519"/>
      <c r="X31" s="519"/>
    </row>
    <row r="32" spans="3:21" s="520" customFormat="1" ht="20.25" customHeight="1">
      <c r="C32" s="520">
        <f>SUM(C9:C10)</f>
        <v>126</v>
      </c>
      <c r="D32" s="520">
        <f aca="true" t="shared" si="10" ref="D32:U32">SUM(D9:D10)</f>
        <v>125</v>
      </c>
      <c r="E32" s="520">
        <f t="shared" si="10"/>
        <v>1</v>
      </c>
      <c r="F32" s="520">
        <f t="shared" si="10"/>
        <v>356</v>
      </c>
      <c r="G32" s="520">
        <f t="shared" si="10"/>
        <v>5497</v>
      </c>
      <c r="H32" s="520">
        <f t="shared" si="10"/>
        <v>2802</v>
      </c>
      <c r="I32" s="520">
        <f>SUM(I9:I10)</f>
        <v>2695</v>
      </c>
      <c r="J32" s="520">
        <f t="shared" si="10"/>
        <v>529</v>
      </c>
      <c r="K32" s="520">
        <f t="shared" si="10"/>
        <v>34</v>
      </c>
      <c r="L32" s="520">
        <f t="shared" si="10"/>
        <v>495</v>
      </c>
      <c r="M32" s="520">
        <f t="shared" si="10"/>
        <v>219</v>
      </c>
      <c r="N32" s="520">
        <f t="shared" si="10"/>
        <v>96</v>
      </c>
      <c r="O32" s="520">
        <f t="shared" si="10"/>
        <v>123</v>
      </c>
      <c r="P32" s="520">
        <f t="shared" si="10"/>
        <v>75</v>
      </c>
      <c r="Q32" s="520">
        <f t="shared" si="10"/>
        <v>32</v>
      </c>
      <c r="R32" s="520">
        <f t="shared" si="10"/>
        <v>43</v>
      </c>
      <c r="S32" s="520">
        <f t="shared" si="10"/>
        <v>2605</v>
      </c>
      <c r="T32" s="520">
        <f t="shared" si="10"/>
        <v>1333</v>
      </c>
      <c r="U32" s="520">
        <f t="shared" si="10"/>
        <v>1272</v>
      </c>
    </row>
  </sheetData>
  <sheetProtection/>
  <mergeCells count="33">
    <mergeCell ref="A1:V1"/>
    <mergeCell ref="C3:E3"/>
    <mergeCell ref="F3:F5"/>
    <mergeCell ref="G3:I3"/>
    <mergeCell ref="J3:O3"/>
    <mergeCell ref="S3:U3"/>
    <mergeCell ref="A4:B4"/>
    <mergeCell ref="C4:C5"/>
    <mergeCell ref="D4:D5"/>
    <mergeCell ref="E4:E5"/>
    <mergeCell ref="A6:B6"/>
    <mergeCell ref="A7:B7"/>
    <mergeCell ref="A8:B8"/>
    <mergeCell ref="A9:B9"/>
    <mergeCell ref="A10:B10"/>
    <mergeCell ref="A11:B11"/>
    <mergeCell ref="A23:B23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27:B27"/>
    <mergeCell ref="A28:B28"/>
    <mergeCell ref="A18:B18"/>
    <mergeCell ref="A19:B19"/>
    <mergeCell ref="A20:B20"/>
    <mergeCell ref="A21:B21"/>
    <mergeCell ref="A22:B22"/>
  </mergeCells>
  <printOptions horizontalCentered="1" verticalCentered="1"/>
  <pageMargins left="0.5511811023622047" right="0.31496062992125984" top="0.4724409448818898" bottom="0.35433070866141736" header="0.5118110236220472" footer="0.35433070866141736"/>
  <pageSetup fitToHeight="1" fitToWidth="1" horizontalDpi="600" verticalDpi="600" orientation="portrait" paperSize="9" r:id="rId1"/>
  <headerFooter scaleWithDoc="0" alignWithMargins="0">
    <oddHeader>&amp;R&amp;11幼稚園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R31"/>
  <sheetViews>
    <sheetView showGridLines="0" zoomScaleSheetLayoutView="100" zoomScalePageLayoutView="0" workbookViewId="0" topLeftCell="A1">
      <selection activeCell="B16" sqref="B16"/>
    </sheetView>
  </sheetViews>
  <sheetFormatPr defaultColWidth="8.625" defaultRowHeight="20.25" customHeight="1"/>
  <cols>
    <col min="1" max="1" width="12.75390625" style="1" customWidth="1"/>
    <col min="2" max="4" width="5.375" style="1" customWidth="1"/>
    <col min="5" max="5" width="5.625" style="1" customWidth="1"/>
    <col min="6" max="11" width="7.75390625" style="1" customWidth="1"/>
    <col min="12" max="14" width="5.375" style="1" customWidth="1"/>
    <col min="15" max="17" width="4.75390625" style="1" customWidth="1"/>
    <col min="18" max="18" width="1.00390625" style="1" customWidth="1"/>
    <col min="19" max="16384" width="8.625" style="1" customWidth="1"/>
  </cols>
  <sheetData>
    <row r="1" ht="15" customHeight="1"/>
    <row r="2" ht="15" customHeight="1"/>
    <row r="3" spans="1:17" s="3" customFormat="1" ht="20.25" customHeight="1">
      <c r="A3" s="364" t="s">
        <v>196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3" customFormat="1" ht="20.25" customHeight="1" thickBot="1">
      <c r="A4" s="15" t="s">
        <v>112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8" s="3" customFormat="1" ht="20.25" customHeight="1">
      <c r="A5" s="376" t="s">
        <v>137</v>
      </c>
      <c r="B5" s="8"/>
      <c r="E5" s="402" t="s">
        <v>15</v>
      </c>
      <c r="F5" s="7"/>
      <c r="I5" s="37"/>
      <c r="J5" s="6"/>
      <c r="K5" s="38"/>
      <c r="L5" s="405" t="s">
        <v>138</v>
      </c>
      <c r="M5" s="391"/>
      <c r="N5" s="391"/>
      <c r="O5" s="408" t="s">
        <v>139</v>
      </c>
      <c r="P5" s="391"/>
      <c r="Q5" s="391"/>
      <c r="R5" s="7"/>
    </row>
    <row r="6" spans="1:18" s="3" customFormat="1" ht="20.25" customHeight="1">
      <c r="A6" s="380"/>
      <c r="B6" s="8" t="s">
        <v>16</v>
      </c>
      <c r="E6" s="403"/>
      <c r="F6" s="7" t="s">
        <v>21</v>
      </c>
      <c r="I6" s="30" t="s">
        <v>22</v>
      </c>
      <c r="J6" s="7"/>
      <c r="K6" s="39"/>
      <c r="L6" s="406"/>
      <c r="M6" s="406"/>
      <c r="N6" s="406"/>
      <c r="O6" s="409"/>
      <c r="P6" s="406"/>
      <c r="Q6" s="406"/>
      <c r="R6" s="7"/>
    </row>
    <row r="7" spans="1:18" s="3" customFormat="1" ht="20.25" customHeight="1">
      <c r="A7" s="380"/>
      <c r="B7" s="8"/>
      <c r="C7" s="9"/>
      <c r="D7" s="9"/>
      <c r="E7" s="403"/>
      <c r="F7" s="7"/>
      <c r="G7" s="9"/>
      <c r="H7" s="9"/>
      <c r="I7" s="30"/>
      <c r="J7" s="9"/>
      <c r="K7" s="31"/>
      <c r="L7" s="406"/>
      <c r="M7" s="407"/>
      <c r="N7" s="407"/>
      <c r="O7" s="409"/>
      <c r="P7" s="407"/>
      <c r="Q7" s="407"/>
      <c r="R7" s="7"/>
    </row>
    <row r="8" spans="1:18" s="3" customFormat="1" ht="20.25" customHeight="1" thickBot="1">
      <c r="A8" s="382"/>
      <c r="B8" s="25" t="s">
        <v>4</v>
      </c>
      <c r="C8" s="27" t="s">
        <v>142</v>
      </c>
      <c r="D8" s="27" t="s">
        <v>143</v>
      </c>
      <c r="E8" s="404"/>
      <c r="F8" s="29" t="s">
        <v>23</v>
      </c>
      <c r="G8" s="27" t="s">
        <v>24</v>
      </c>
      <c r="H8" s="27" t="s">
        <v>25</v>
      </c>
      <c r="I8" s="32" t="s">
        <v>23</v>
      </c>
      <c r="J8" s="27" t="s">
        <v>24</v>
      </c>
      <c r="K8" s="33" t="s">
        <v>25</v>
      </c>
      <c r="L8" s="29" t="s">
        <v>23</v>
      </c>
      <c r="M8" s="27" t="s">
        <v>24</v>
      </c>
      <c r="N8" s="27" t="s">
        <v>25</v>
      </c>
      <c r="O8" s="32" t="s">
        <v>23</v>
      </c>
      <c r="P8" s="27" t="s">
        <v>24</v>
      </c>
      <c r="Q8" s="27" t="s">
        <v>25</v>
      </c>
      <c r="R8" s="7"/>
    </row>
    <row r="9" spans="1:18" s="3" customFormat="1" ht="21.75" customHeight="1">
      <c r="A9" s="21" t="s">
        <v>159</v>
      </c>
      <c r="B9" s="272">
        <v>96</v>
      </c>
      <c r="C9" s="273">
        <v>95</v>
      </c>
      <c r="D9" s="230">
        <v>1</v>
      </c>
      <c r="E9" s="274">
        <v>178</v>
      </c>
      <c r="F9" s="275">
        <v>2736</v>
      </c>
      <c r="G9" s="273">
        <v>1394</v>
      </c>
      <c r="H9" s="273">
        <v>1342</v>
      </c>
      <c r="I9" s="276">
        <v>1607</v>
      </c>
      <c r="J9" s="273">
        <v>816</v>
      </c>
      <c r="K9" s="277">
        <v>791</v>
      </c>
      <c r="L9" s="275">
        <v>223</v>
      </c>
      <c r="M9" s="273">
        <v>5</v>
      </c>
      <c r="N9" s="273">
        <v>218</v>
      </c>
      <c r="O9" s="276">
        <v>20</v>
      </c>
      <c r="P9" s="230">
        <v>0</v>
      </c>
      <c r="Q9" s="273">
        <v>20</v>
      </c>
      <c r="R9" s="7"/>
    </row>
    <row r="10" spans="1:18" s="3" customFormat="1" ht="21.75" customHeight="1">
      <c r="A10" s="66" t="s">
        <v>170</v>
      </c>
      <c r="B10" s="278">
        <f>SUM(C10:D10)</f>
        <v>95</v>
      </c>
      <c r="C10" s="224">
        <f>SUM(C11:C29)</f>
        <v>94</v>
      </c>
      <c r="D10" s="224">
        <f>SUM(D11:D29)</f>
        <v>1</v>
      </c>
      <c r="E10" s="225">
        <f>SUM(E11:E29)</f>
        <v>184</v>
      </c>
      <c r="F10" s="279">
        <f>SUM(G10:H10)</f>
        <v>2600</v>
      </c>
      <c r="G10" s="224">
        <f>SUM(G11:G29)</f>
        <v>1322</v>
      </c>
      <c r="H10" s="224">
        <f>SUM(H11:H29)</f>
        <v>1278</v>
      </c>
      <c r="I10" s="280">
        <f>SUM(J10:K10)</f>
        <v>1559</v>
      </c>
      <c r="J10" s="224">
        <f>SUM(J11:J29)</f>
        <v>798</v>
      </c>
      <c r="K10" s="227">
        <f>SUM(K11:K29)</f>
        <v>761</v>
      </c>
      <c r="L10" s="279">
        <f>SUM(M10:N10)</f>
        <v>218</v>
      </c>
      <c r="M10" s="224">
        <f>SUM(M11:M29)</f>
        <v>4</v>
      </c>
      <c r="N10" s="224">
        <f>SUM(N11:N29)</f>
        <v>214</v>
      </c>
      <c r="O10" s="280">
        <f>SUM(P10:Q10)</f>
        <v>22</v>
      </c>
      <c r="P10" s="224">
        <f>SUM(P11:P29)</f>
        <v>0</v>
      </c>
      <c r="Q10" s="224">
        <f>SUM(Q11:Q29)</f>
        <v>22</v>
      </c>
      <c r="R10" s="7"/>
    </row>
    <row r="11" spans="1:18" s="3" customFormat="1" ht="21.75" customHeight="1">
      <c r="A11" s="40" t="s">
        <v>145</v>
      </c>
      <c r="B11" s="281">
        <f>SUM(C11:D11)</f>
        <v>1</v>
      </c>
      <c r="C11" s="282">
        <v>1</v>
      </c>
      <c r="D11" s="271">
        <v>0</v>
      </c>
      <c r="E11" s="283">
        <v>5</v>
      </c>
      <c r="F11" s="284">
        <f>SUM(G11:H11)</f>
        <v>121</v>
      </c>
      <c r="G11" s="285">
        <v>59</v>
      </c>
      <c r="H11" s="286">
        <v>62</v>
      </c>
      <c r="I11" s="284">
        <f>SUM(J11:K11)</f>
        <v>43</v>
      </c>
      <c r="J11" s="285">
        <v>20</v>
      </c>
      <c r="K11" s="286">
        <v>23</v>
      </c>
      <c r="L11" s="284">
        <f>SUM(M11:N11)</f>
        <v>7</v>
      </c>
      <c r="M11" s="285">
        <v>0</v>
      </c>
      <c r="N11" s="271">
        <v>7</v>
      </c>
      <c r="O11" s="284">
        <f>SUM(P11:Q11)</f>
        <v>0</v>
      </c>
      <c r="P11" s="282">
        <v>0</v>
      </c>
      <c r="Q11" s="282">
        <v>0</v>
      </c>
      <c r="R11" s="7"/>
    </row>
    <row r="12" spans="1:18" s="3" customFormat="1" ht="15" customHeight="1">
      <c r="A12" s="41" t="s">
        <v>136</v>
      </c>
      <c r="B12" s="234"/>
      <c r="C12" s="230"/>
      <c r="D12" s="230"/>
      <c r="E12" s="231"/>
      <c r="F12" s="287"/>
      <c r="G12" s="229"/>
      <c r="H12" s="287"/>
      <c r="I12" s="288"/>
      <c r="J12" s="229"/>
      <c r="K12" s="289"/>
      <c r="L12" s="287"/>
      <c r="M12" s="229"/>
      <c r="N12" s="233"/>
      <c r="O12" s="287"/>
      <c r="P12" s="230"/>
      <c r="Q12" s="230"/>
      <c r="R12" s="7"/>
    </row>
    <row r="13" spans="1:18" s="3" customFormat="1" ht="38.25" customHeight="1">
      <c r="A13" s="22" t="s">
        <v>26</v>
      </c>
      <c r="B13" s="242">
        <f>SUM(C13:D13)</f>
        <v>25</v>
      </c>
      <c r="C13" s="243">
        <v>24</v>
      </c>
      <c r="D13" s="244">
        <v>1</v>
      </c>
      <c r="E13" s="245">
        <v>33</v>
      </c>
      <c r="F13" s="268">
        <f>SUM(G13:H13)</f>
        <v>309</v>
      </c>
      <c r="G13" s="243">
        <v>160</v>
      </c>
      <c r="H13" s="290">
        <v>149</v>
      </c>
      <c r="I13" s="268">
        <f>SUM(J13:K13)</f>
        <v>231</v>
      </c>
      <c r="J13" s="243">
        <v>121</v>
      </c>
      <c r="K13" s="290">
        <v>110</v>
      </c>
      <c r="L13" s="268">
        <f>SUM(M13:N13)</f>
        <v>37</v>
      </c>
      <c r="M13" s="243">
        <v>1</v>
      </c>
      <c r="N13" s="247">
        <v>36</v>
      </c>
      <c r="O13" s="268">
        <f>SUM(P13:Q13)</f>
        <v>0</v>
      </c>
      <c r="P13" s="243">
        <v>0</v>
      </c>
      <c r="Q13" s="244">
        <v>0</v>
      </c>
      <c r="R13" s="7"/>
    </row>
    <row r="14" spans="1:18" s="3" customFormat="1" ht="38.25" customHeight="1">
      <c r="A14" s="23" t="s">
        <v>27</v>
      </c>
      <c r="B14" s="242">
        <f aca="true" t="shared" si="0" ref="B14:B29">SUM(C14:D14)</f>
        <v>2</v>
      </c>
      <c r="C14" s="249">
        <v>2</v>
      </c>
      <c r="D14" s="250">
        <v>0</v>
      </c>
      <c r="E14" s="251">
        <v>7</v>
      </c>
      <c r="F14" s="268">
        <f aca="true" t="shared" si="1" ref="F14:F29">SUM(G14:H14)</f>
        <v>117</v>
      </c>
      <c r="G14" s="249">
        <v>55</v>
      </c>
      <c r="H14" s="291">
        <v>62</v>
      </c>
      <c r="I14" s="268">
        <f aca="true" t="shared" si="2" ref="I14:I29">SUM(J14:K14)</f>
        <v>52</v>
      </c>
      <c r="J14" s="249">
        <v>21</v>
      </c>
      <c r="K14" s="291">
        <v>31</v>
      </c>
      <c r="L14" s="268">
        <f aca="true" t="shared" si="3" ref="L14:L29">SUM(M14:N14)</f>
        <v>8</v>
      </c>
      <c r="M14" s="243">
        <v>0</v>
      </c>
      <c r="N14" s="252">
        <v>8</v>
      </c>
      <c r="O14" s="268">
        <f aca="true" t="shared" si="4" ref="O14:O29">SUM(P14:Q14)</f>
        <v>4</v>
      </c>
      <c r="P14" s="243">
        <v>0</v>
      </c>
      <c r="Q14" s="250">
        <v>4</v>
      </c>
      <c r="R14" s="7"/>
    </row>
    <row r="15" spans="1:18" s="3" customFormat="1" ht="38.25" customHeight="1">
      <c r="A15" s="23" t="s">
        <v>28</v>
      </c>
      <c r="B15" s="242">
        <f t="shared" si="0"/>
        <v>1</v>
      </c>
      <c r="C15" s="249">
        <v>1</v>
      </c>
      <c r="D15" s="250">
        <v>0</v>
      </c>
      <c r="E15" s="251">
        <v>3</v>
      </c>
      <c r="F15" s="268">
        <f t="shared" si="1"/>
        <v>59</v>
      </c>
      <c r="G15" s="249">
        <v>28</v>
      </c>
      <c r="H15" s="291">
        <v>31</v>
      </c>
      <c r="I15" s="268">
        <f t="shared" si="2"/>
        <v>29</v>
      </c>
      <c r="J15" s="249">
        <v>17</v>
      </c>
      <c r="K15" s="291">
        <v>12</v>
      </c>
      <c r="L15" s="268">
        <f t="shared" si="3"/>
        <v>5</v>
      </c>
      <c r="M15" s="243">
        <v>0</v>
      </c>
      <c r="N15" s="252">
        <v>5</v>
      </c>
      <c r="O15" s="268">
        <f t="shared" si="4"/>
        <v>0</v>
      </c>
      <c r="P15" s="243">
        <v>0</v>
      </c>
      <c r="Q15" s="250">
        <v>0</v>
      </c>
      <c r="R15" s="7"/>
    </row>
    <row r="16" spans="1:18" s="3" customFormat="1" ht="38.25" customHeight="1">
      <c r="A16" s="23" t="s">
        <v>29</v>
      </c>
      <c r="B16" s="242">
        <f t="shared" si="0"/>
        <v>5</v>
      </c>
      <c r="C16" s="249">
        <v>5</v>
      </c>
      <c r="D16" s="250">
        <v>0</v>
      </c>
      <c r="E16" s="251">
        <v>11</v>
      </c>
      <c r="F16" s="268">
        <f t="shared" si="1"/>
        <v>63</v>
      </c>
      <c r="G16" s="249">
        <v>23</v>
      </c>
      <c r="H16" s="291">
        <v>40</v>
      </c>
      <c r="I16" s="268">
        <f t="shared" si="2"/>
        <v>28</v>
      </c>
      <c r="J16" s="249">
        <v>16</v>
      </c>
      <c r="K16" s="291">
        <v>12</v>
      </c>
      <c r="L16" s="268">
        <f t="shared" si="3"/>
        <v>11</v>
      </c>
      <c r="M16" s="243">
        <v>0</v>
      </c>
      <c r="N16" s="252">
        <v>11</v>
      </c>
      <c r="O16" s="268">
        <f t="shared" si="4"/>
        <v>0</v>
      </c>
      <c r="P16" s="243">
        <v>0</v>
      </c>
      <c r="Q16" s="250">
        <v>0</v>
      </c>
      <c r="R16" s="7"/>
    </row>
    <row r="17" spans="1:18" s="3" customFormat="1" ht="38.25" customHeight="1">
      <c r="A17" s="23" t="s">
        <v>11</v>
      </c>
      <c r="B17" s="242">
        <f t="shared" si="0"/>
        <v>2</v>
      </c>
      <c r="C17" s="249">
        <v>2</v>
      </c>
      <c r="D17" s="250">
        <v>0</v>
      </c>
      <c r="E17" s="251">
        <v>6</v>
      </c>
      <c r="F17" s="268">
        <f t="shared" si="1"/>
        <v>78</v>
      </c>
      <c r="G17" s="249">
        <v>39</v>
      </c>
      <c r="H17" s="291">
        <v>39</v>
      </c>
      <c r="I17" s="268">
        <f t="shared" si="2"/>
        <v>21</v>
      </c>
      <c r="J17" s="249">
        <v>11</v>
      </c>
      <c r="K17" s="291">
        <v>10</v>
      </c>
      <c r="L17" s="268">
        <f t="shared" si="3"/>
        <v>8</v>
      </c>
      <c r="M17" s="243">
        <v>0</v>
      </c>
      <c r="N17" s="252">
        <v>8</v>
      </c>
      <c r="O17" s="268">
        <f t="shared" si="4"/>
        <v>2</v>
      </c>
      <c r="P17" s="243">
        <v>0</v>
      </c>
      <c r="Q17" s="250">
        <v>2</v>
      </c>
      <c r="R17" s="7"/>
    </row>
    <row r="18" spans="1:18" s="3" customFormat="1" ht="38.25" customHeight="1">
      <c r="A18" s="23" t="s">
        <v>12</v>
      </c>
      <c r="B18" s="242">
        <f t="shared" si="0"/>
        <v>7</v>
      </c>
      <c r="C18" s="249">
        <v>7</v>
      </c>
      <c r="D18" s="250">
        <v>0</v>
      </c>
      <c r="E18" s="251">
        <v>25</v>
      </c>
      <c r="F18" s="268">
        <f t="shared" si="1"/>
        <v>464</v>
      </c>
      <c r="G18" s="249">
        <v>233</v>
      </c>
      <c r="H18" s="291">
        <v>231</v>
      </c>
      <c r="I18" s="268">
        <f t="shared" si="2"/>
        <v>169</v>
      </c>
      <c r="J18" s="249">
        <v>80</v>
      </c>
      <c r="K18" s="291">
        <v>89</v>
      </c>
      <c r="L18" s="268">
        <f t="shared" si="3"/>
        <v>33</v>
      </c>
      <c r="M18" s="249">
        <v>2</v>
      </c>
      <c r="N18" s="252">
        <v>31</v>
      </c>
      <c r="O18" s="268">
        <f t="shared" si="4"/>
        <v>9</v>
      </c>
      <c r="P18" s="243">
        <v>0</v>
      </c>
      <c r="Q18" s="250">
        <v>9</v>
      </c>
      <c r="R18" s="7"/>
    </row>
    <row r="19" spans="1:18" s="3" customFormat="1" ht="38.25" customHeight="1">
      <c r="A19" s="23" t="s">
        <v>7</v>
      </c>
      <c r="B19" s="242">
        <f t="shared" si="0"/>
        <v>10</v>
      </c>
      <c r="C19" s="249">
        <v>10</v>
      </c>
      <c r="D19" s="250">
        <v>0</v>
      </c>
      <c r="E19" s="251">
        <v>11</v>
      </c>
      <c r="F19" s="268">
        <f t="shared" si="1"/>
        <v>198</v>
      </c>
      <c r="G19" s="249">
        <v>109</v>
      </c>
      <c r="H19" s="291">
        <v>89</v>
      </c>
      <c r="I19" s="268">
        <f t="shared" si="2"/>
        <v>148</v>
      </c>
      <c r="J19" s="249">
        <v>83</v>
      </c>
      <c r="K19" s="291">
        <v>65</v>
      </c>
      <c r="L19" s="268">
        <f t="shared" si="3"/>
        <v>14</v>
      </c>
      <c r="M19" s="243">
        <v>0</v>
      </c>
      <c r="N19" s="252">
        <v>14</v>
      </c>
      <c r="O19" s="268">
        <f t="shared" si="4"/>
        <v>0</v>
      </c>
      <c r="P19" s="243">
        <v>0</v>
      </c>
      <c r="Q19" s="250">
        <v>0</v>
      </c>
      <c r="R19" s="7"/>
    </row>
    <row r="20" spans="1:18" s="3" customFormat="1" ht="38.25" customHeight="1">
      <c r="A20" s="23" t="s">
        <v>153</v>
      </c>
      <c r="B20" s="242">
        <f t="shared" si="0"/>
        <v>16</v>
      </c>
      <c r="C20" s="249">
        <v>16</v>
      </c>
      <c r="D20" s="250">
        <v>0</v>
      </c>
      <c r="E20" s="251">
        <v>34</v>
      </c>
      <c r="F20" s="268">
        <f t="shared" si="1"/>
        <v>480</v>
      </c>
      <c r="G20" s="249">
        <v>240</v>
      </c>
      <c r="H20" s="291">
        <v>240</v>
      </c>
      <c r="I20" s="268">
        <f t="shared" si="2"/>
        <v>220</v>
      </c>
      <c r="J20" s="249">
        <v>119</v>
      </c>
      <c r="K20" s="291">
        <v>101</v>
      </c>
      <c r="L20" s="268">
        <f t="shared" si="3"/>
        <v>33</v>
      </c>
      <c r="M20" s="243">
        <v>0</v>
      </c>
      <c r="N20" s="252">
        <v>33</v>
      </c>
      <c r="O20" s="268">
        <f t="shared" si="4"/>
        <v>0</v>
      </c>
      <c r="P20" s="243">
        <v>0</v>
      </c>
      <c r="Q20" s="250">
        <v>0</v>
      </c>
      <c r="R20" s="7"/>
    </row>
    <row r="21" spans="1:18" s="3" customFormat="1" ht="38.25" customHeight="1">
      <c r="A21" s="23" t="s">
        <v>151</v>
      </c>
      <c r="B21" s="242">
        <f t="shared" si="0"/>
        <v>19</v>
      </c>
      <c r="C21" s="249">
        <v>19</v>
      </c>
      <c r="D21" s="250">
        <v>0</v>
      </c>
      <c r="E21" s="251">
        <v>37</v>
      </c>
      <c r="F21" s="268">
        <f t="shared" si="1"/>
        <v>543</v>
      </c>
      <c r="G21" s="249">
        <v>298</v>
      </c>
      <c r="H21" s="291">
        <v>245</v>
      </c>
      <c r="I21" s="268">
        <f t="shared" si="2"/>
        <v>519</v>
      </c>
      <c r="J21" s="249">
        <v>264</v>
      </c>
      <c r="K21" s="291">
        <v>255</v>
      </c>
      <c r="L21" s="268">
        <f t="shared" si="3"/>
        <v>45</v>
      </c>
      <c r="M21" s="243">
        <v>0</v>
      </c>
      <c r="N21" s="252">
        <v>45</v>
      </c>
      <c r="O21" s="268">
        <f t="shared" si="4"/>
        <v>3</v>
      </c>
      <c r="P21" s="243">
        <v>0</v>
      </c>
      <c r="Q21" s="250">
        <v>3</v>
      </c>
      <c r="R21" s="7"/>
    </row>
    <row r="22" spans="1:18" s="3" customFormat="1" ht="38.25" customHeight="1">
      <c r="A22" s="23" t="s">
        <v>30</v>
      </c>
      <c r="B22" s="242">
        <f t="shared" si="0"/>
        <v>3</v>
      </c>
      <c r="C22" s="249">
        <v>3</v>
      </c>
      <c r="D22" s="250">
        <v>0</v>
      </c>
      <c r="E22" s="251">
        <v>6</v>
      </c>
      <c r="F22" s="268">
        <f t="shared" si="1"/>
        <v>72</v>
      </c>
      <c r="G22" s="249">
        <v>38</v>
      </c>
      <c r="H22" s="291">
        <v>34</v>
      </c>
      <c r="I22" s="268">
        <f t="shared" si="2"/>
        <v>24</v>
      </c>
      <c r="J22" s="249">
        <v>12</v>
      </c>
      <c r="K22" s="291">
        <v>12</v>
      </c>
      <c r="L22" s="268">
        <f t="shared" si="3"/>
        <v>9</v>
      </c>
      <c r="M22" s="249">
        <v>1</v>
      </c>
      <c r="N22" s="252">
        <v>8</v>
      </c>
      <c r="O22" s="268">
        <f t="shared" si="4"/>
        <v>3</v>
      </c>
      <c r="P22" s="243">
        <v>0</v>
      </c>
      <c r="Q22" s="250">
        <v>3</v>
      </c>
      <c r="R22" s="7"/>
    </row>
    <row r="23" spans="1:18" s="3" customFormat="1" ht="38.25" customHeight="1">
      <c r="A23" s="23" t="s">
        <v>13</v>
      </c>
      <c r="B23" s="242">
        <f t="shared" si="0"/>
        <v>1</v>
      </c>
      <c r="C23" s="249">
        <v>1</v>
      </c>
      <c r="D23" s="250">
        <v>0</v>
      </c>
      <c r="E23" s="251">
        <v>2</v>
      </c>
      <c r="F23" s="268">
        <f t="shared" si="1"/>
        <v>31</v>
      </c>
      <c r="G23" s="249">
        <v>15</v>
      </c>
      <c r="H23" s="291">
        <v>16</v>
      </c>
      <c r="I23" s="268">
        <f t="shared" si="2"/>
        <v>19</v>
      </c>
      <c r="J23" s="249">
        <v>6</v>
      </c>
      <c r="K23" s="291">
        <v>13</v>
      </c>
      <c r="L23" s="268">
        <f t="shared" si="3"/>
        <v>2</v>
      </c>
      <c r="M23" s="243">
        <v>0</v>
      </c>
      <c r="N23" s="252">
        <v>2</v>
      </c>
      <c r="O23" s="268">
        <f t="shared" si="4"/>
        <v>0</v>
      </c>
      <c r="P23" s="243">
        <v>0</v>
      </c>
      <c r="Q23" s="250">
        <v>0</v>
      </c>
      <c r="R23" s="7"/>
    </row>
    <row r="24" spans="1:18" s="3" customFormat="1" ht="38.25" customHeight="1">
      <c r="A24" s="23" t="s">
        <v>104</v>
      </c>
      <c r="B24" s="242">
        <f t="shared" si="0"/>
        <v>2</v>
      </c>
      <c r="C24" s="249">
        <v>2</v>
      </c>
      <c r="D24" s="250">
        <v>0</v>
      </c>
      <c r="E24" s="251">
        <v>3</v>
      </c>
      <c r="F24" s="268">
        <f t="shared" si="1"/>
        <v>53</v>
      </c>
      <c r="G24" s="249">
        <v>22</v>
      </c>
      <c r="H24" s="291">
        <v>31</v>
      </c>
      <c r="I24" s="268">
        <f t="shared" si="2"/>
        <v>48</v>
      </c>
      <c r="J24" s="249">
        <v>23</v>
      </c>
      <c r="K24" s="291">
        <v>25</v>
      </c>
      <c r="L24" s="268">
        <f t="shared" si="3"/>
        <v>3</v>
      </c>
      <c r="M24" s="243">
        <v>0</v>
      </c>
      <c r="N24" s="252">
        <v>3</v>
      </c>
      <c r="O24" s="268">
        <f t="shared" si="4"/>
        <v>1</v>
      </c>
      <c r="P24" s="243">
        <v>0</v>
      </c>
      <c r="Q24" s="250">
        <v>1</v>
      </c>
      <c r="R24" s="7"/>
    </row>
    <row r="25" spans="1:18" s="3" customFormat="1" ht="38.25" customHeight="1">
      <c r="A25" s="23" t="s">
        <v>31</v>
      </c>
      <c r="B25" s="242">
        <f t="shared" si="0"/>
        <v>0</v>
      </c>
      <c r="C25" s="249">
        <v>0</v>
      </c>
      <c r="D25" s="250">
        <v>0</v>
      </c>
      <c r="E25" s="251">
        <v>0</v>
      </c>
      <c r="F25" s="268">
        <f t="shared" si="1"/>
        <v>0</v>
      </c>
      <c r="G25" s="249">
        <v>0</v>
      </c>
      <c r="H25" s="291">
        <v>0</v>
      </c>
      <c r="I25" s="268">
        <f t="shared" si="2"/>
        <v>0</v>
      </c>
      <c r="J25" s="249">
        <v>0</v>
      </c>
      <c r="K25" s="291">
        <v>0</v>
      </c>
      <c r="L25" s="268">
        <f t="shared" si="3"/>
        <v>0</v>
      </c>
      <c r="M25" s="243">
        <v>0</v>
      </c>
      <c r="N25" s="252">
        <v>0</v>
      </c>
      <c r="O25" s="268">
        <f t="shared" si="4"/>
        <v>0</v>
      </c>
      <c r="P25" s="243">
        <v>0</v>
      </c>
      <c r="Q25" s="250">
        <v>0</v>
      </c>
      <c r="R25" s="7"/>
    </row>
    <row r="26" spans="1:18" s="3" customFormat="1" ht="38.25" customHeight="1">
      <c r="A26" s="23" t="s">
        <v>14</v>
      </c>
      <c r="B26" s="242">
        <f t="shared" si="0"/>
        <v>0</v>
      </c>
      <c r="C26" s="249">
        <v>0</v>
      </c>
      <c r="D26" s="250">
        <v>0</v>
      </c>
      <c r="E26" s="251">
        <v>0</v>
      </c>
      <c r="F26" s="268">
        <f t="shared" si="1"/>
        <v>0</v>
      </c>
      <c r="G26" s="249">
        <v>0</v>
      </c>
      <c r="H26" s="291">
        <v>0</v>
      </c>
      <c r="I26" s="268">
        <f t="shared" si="2"/>
        <v>0</v>
      </c>
      <c r="J26" s="249">
        <v>0</v>
      </c>
      <c r="K26" s="291">
        <v>0</v>
      </c>
      <c r="L26" s="268">
        <f t="shared" si="3"/>
        <v>0</v>
      </c>
      <c r="M26" s="243">
        <v>0</v>
      </c>
      <c r="N26" s="252">
        <v>0</v>
      </c>
      <c r="O26" s="268">
        <f t="shared" si="4"/>
        <v>0</v>
      </c>
      <c r="P26" s="243">
        <v>0</v>
      </c>
      <c r="Q26" s="250">
        <v>0</v>
      </c>
      <c r="R26" s="7"/>
    </row>
    <row r="27" spans="1:18" s="3" customFormat="1" ht="38.25" customHeight="1">
      <c r="A27" s="23" t="s">
        <v>32</v>
      </c>
      <c r="B27" s="242">
        <f t="shared" si="0"/>
        <v>0</v>
      </c>
      <c r="C27" s="249">
        <v>0</v>
      </c>
      <c r="D27" s="250">
        <v>0</v>
      </c>
      <c r="E27" s="251">
        <v>0</v>
      </c>
      <c r="F27" s="268">
        <f t="shared" si="1"/>
        <v>0</v>
      </c>
      <c r="G27" s="249">
        <v>0</v>
      </c>
      <c r="H27" s="291">
        <v>0</v>
      </c>
      <c r="I27" s="268">
        <f t="shared" si="2"/>
        <v>0</v>
      </c>
      <c r="J27" s="249">
        <v>0</v>
      </c>
      <c r="K27" s="291">
        <v>0</v>
      </c>
      <c r="L27" s="268">
        <f t="shared" si="3"/>
        <v>0</v>
      </c>
      <c r="M27" s="243">
        <v>0</v>
      </c>
      <c r="N27" s="252">
        <v>0</v>
      </c>
      <c r="O27" s="268">
        <f t="shared" si="4"/>
        <v>0</v>
      </c>
      <c r="P27" s="243">
        <v>0</v>
      </c>
      <c r="Q27" s="250">
        <v>0</v>
      </c>
      <c r="R27" s="7"/>
    </row>
    <row r="28" spans="1:18" s="3" customFormat="1" ht="38.25" customHeight="1">
      <c r="A28" s="24" t="s">
        <v>154</v>
      </c>
      <c r="B28" s="242">
        <f t="shared" si="0"/>
        <v>1</v>
      </c>
      <c r="C28" s="292">
        <v>1</v>
      </c>
      <c r="D28" s="250">
        <v>0</v>
      </c>
      <c r="E28" s="293">
        <v>1</v>
      </c>
      <c r="F28" s="268">
        <f t="shared" si="1"/>
        <v>12</v>
      </c>
      <c r="G28" s="292">
        <v>3</v>
      </c>
      <c r="H28" s="294">
        <v>9</v>
      </c>
      <c r="I28" s="268">
        <f t="shared" si="2"/>
        <v>8</v>
      </c>
      <c r="J28" s="292">
        <v>5</v>
      </c>
      <c r="K28" s="294">
        <v>3</v>
      </c>
      <c r="L28" s="268">
        <f t="shared" si="3"/>
        <v>3</v>
      </c>
      <c r="M28" s="243">
        <v>0</v>
      </c>
      <c r="N28" s="295">
        <v>3</v>
      </c>
      <c r="O28" s="268">
        <f t="shared" si="4"/>
        <v>0</v>
      </c>
      <c r="P28" s="243">
        <v>0</v>
      </c>
      <c r="Q28" s="296">
        <v>0</v>
      </c>
      <c r="R28" s="7"/>
    </row>
    <row r="29" spans="1:18" s="3" customFormat="1" ht="38.25" customHeight="1" thickBot="1">
      <c r="A29" s="42" t="s">
        <v>106</v>
      </c>
      <c r="B29" s="253">
        <f t="shared" si="0"/>
        <v>0</v>
      </c>
      <c r="C29" s="254">
        <v>0</v>
      </c>
      <c r="D29" s="255">
        <v>0</v>
      </c>
      <c r="E29" s="256">
        <v>0</v>
      </c>
      <c r="F29" s="258">
        <f t="shared" si="1"/>
        <v>0</v>
      </c>
      <c r="G29" s="254">
        <v>0</v>
      </c>
      <c r="H29" s="297">
        <v>0</v>
      </c>
      <c r="I29" s="257">
        <f t="shared" si="2"/>
        <v>0</v>
      </c>
      <c r="J29" s="254">
        <v>0</v>
      </c>
      <c r="K29" s="297">
        <v>0</v>
      </c>
      <c r="L29" s="258">
        <f t="shared" si="3"/>
        <v>0</v>
      </c>
      <c r="M29" s="254">
        <v>0</v>
      </c>
      <c r="N29" s="259">
        <v>0</v>
      </c>
      <c r="O29" s="257">
        <f t="shared" si="4"/>
        <v>0</v>
      </c>
      <c r="P29" s="254">
        <v>0</v>
      </c>
      <c r="Q29" s="255">
        <v>0</v>
      </c>
      <c r="R29" s="7"/>
    </row>
    <row r="31" spans="2:17" ht="20.2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</sheetData>
  <sheetProtection/>
  <mergeCells count="4">
    <mergeCell ref="A5:A8"/>
    <mergeCell ref="E5:E8"/>
    <mergeCell ref="L5:N7"/>
    <mergeCell ref="O5:Q7"/>
  </mergeCells>
  <printOptions/>
  <pageMargins left="0.5118110236220472" right="0.3937007874015748" top="0.9055118110236221" bottom="0.5511811023622047" header="0.5118110236220472" footer="0.35433070866141736"/>
  <pageSetup horizontalDpi="600" verticalDpi="600" orientation="portrait" paperSize="9" scale="90" r:id="rId1"/>
  <headerFooter scaleWithDoc="0" alignWithMargins="0">
    <oddHeader>&amp;L&amp;11幼稚園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PageLayoutView="0" workbookViewId="0" topLeftCell="A1">
      <selection activeCell="E15" sqref="E15"/>
    </sheetView>
  </sheetViews>
  <sheetFormatPr defaultColWidth="8.625" defaultRowHeight="20.25" customHeight="1"/>
  <cols>
    <col min="1" max="1" width="12.25390625" style="1" customWidth="1"/>
    <col min="2" max="2" width="4.875" style="1" customWidth="1"/>
    <col min="3" max="3" width="5.375" style="1" customWidth="1"/>
    <col min="4" max="4" width="5.125" style="1" customWidth="1"/>
    <col min="5" max="5" width="6.00390625" style="1" customWidth="1"/>
    <col min="6" max="6" width="7.00390625" style="1" customWidth="1"/>
    <col min="7" max="8" width="7.75390625" style="1" customWidth="1"/>
    <col min="9" max="10" width="6.875" style="1" customWidth="1"/>
    <col min="11" max="11" width="6.75390625" style="1" customWidth="1"/>
    <col min="12" max="12" width="5.625" style="1" customWidth="1"/>
    <col min="13" max="13" width="5.00390625" style="1" customWidth="1"/>
    <col min="14" max="14" width="6.00390625" style="1" customWidth="1"/>
    <col min="15" max="15" width="4.875" style="1" customWidth="1"/>
    <col min="16" max="17" width="5.00390625" style="1" customWidth="1"/>
    <col min="18" max="18" width="1.00390625" style="1" customWidth="1"/>
    <col min="19" max="16384" width="8.625" style="1" customWidth="1"/>
  </cols>
  <sheetData>
    <row r="1" ht="15.75" customHeight="1">
      <c r="Q1" s="12"/>
    </row>
    <row r="2" ht="15.75" customHeight="1">
      <c r="Q2" s="12"/>
    </row>
    <row r="3" ht="15.75" customHeight="1"/>
    <row r="4" spans="1:17" ht="20.25" customHeight="1" thickBot="1">
      <c r="A4" s="11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8" s="3" customFormat="1" ht="19.5" customHeight="1">
      <c r="A5" s="376" t="s">
        <v>137</v>
      </c>
      <c r="B5" s="5"/>
      <c r="C5" s="6"/>
      <c r="D5" s="6"/>
      <c r="E5" s="388" t="s">
        <v>140</v>
      </c>
      <c r="F5" s="6"/>
      <c r="G5" s="6"/>
      <c r="H5" s="6"/>
      <c r="I5" s="37"/>
      <c r="J5" s="6"/>
      <c r="K5" s="38"/>
      <c r="L5" s="408" t="s">
        <v>138</v>
      </c>
      <c r="M5" s="391"/>
      <c r="N5" s="410"/>
      <c r="O5" s="405" t="s">
        <v>139</v>
      </c>
      <c r="P5" s="391"/>
      <c r="Q5" s="391"/>
      <c r="R5" s="7"/>
    </row>
    <row r="6" spans="1:18" s="3" customFormat="1" ht="19.5" customHeight="1">
      <c r="A6" s="380"/>
      <c r="B6" s="413" t="s">
        <v>18</v>
      </c>
      <c r="C6" s="406"/>
      <c r="D6" s="406"/>
      <c r="E6" s="389"/>
      <c r="F6" s="406" t="s">
        <v>19</v>
      </c>
      <c r="G6" s="406"/>
      <c r="H6" s="406"/>
      <c r="I6" s="409" t="s">
        <v>20</v>
      </c>
      <c r="J6" s="406"/>
      <c r="K6" s="411"/>
      <c r="L6" s="409"/>
      <c r="M6" s="406"/>
      <c r="N6" s="411"/>
      <c r="O6" s="406"/>
      <c r="P6" s="406"/>
      <c r="Q6" s="406"/>
      <c r="R6" s="7"/>
    </row>
    <row r="7" spans="1:18" s="3" customFormat="1" ht="19.5" customHeight="1">
      <c r="A7" s="380"/>
      <c r="B7" s="8"/>
      <c r="C7" s="9"/>
      <c r="D7" s="9"/>
      <c r="E7" s="389"/>
      <c r="F7" s="7"/>
      <c r="G7" s="9"/>
      <c r="H7" s="9"/>
      <c r="I7" s="30"/>
      <c r="J7" s="9"/>
      <c r="K7" s="31"/>
      <c r="L7" s="409"/>
      <c r="M7" s="407"/>
      <c r="N7" s="412"/>
      <c r="O7" s="406"/>
      <c r="P7" s="407"/>
      <c r="Q7" s="407"/>
      <c r="R7" s="7"/>
    </row>
    <row r="8" spans="1:18" s="3" customFormat="1" ht="22.5" customHeight="1" thickBot="1">
      <c r="A8" s="382"/>
      <c r="B8" s="25" t="s">
        <v>4</v>
      </c>
      <c r="C8" s="27" t="s">
        <v>142</v>
      </c>
      <c r="D8" s="27" t="s">
        <v>143</v>
      </c>
      <c r="E8" s="390"/>
      <c r="F8" s="29" t="s">
        <v>23</v>
      </c>
      <c r="G8" s="27" t="s">
        <v>24</v>
      </c>
      <c r="H8" s="27" t="s">
        <v>25</v>
      </c>
      <c r="I8" s="32" t="s">
        <v>23</v>
      </c>
      <c r="J8" s="27" t="s">
        <v>24</v>
      </c>
      <c r="K8" s="33" t="s">
        <v>25</v>
      </c>
      <c r="L8" s="32" t="s">
        <v>23</v>
      </c>
      <c r="M8" s="27" t="s">
        <v>24</v>
      </c>
      <c r="N8" s="33" t="s">
        <v>25</v>
      </c>
      <c r="O8" s="29" t="s">
        <v>23</v>
      </c>
      <c r="P8" s="27" t="s">
        <v>24</v>
      </c>
      <c r="Q8" s="27" t="s">
        <v>25</v>
      </c>
      <c r="R8" s="7"/>
    </row>
    <row r="9" spans="1:18" s="3" customFormat="1" ht="22.5" customHeight="1">
      <c r="A9" s="21" t="s">
        <v>159</v>
      </c>
      <c r="B9" s="287">
        <v>32</v>
      </c>
      <c r="C9" s="230">
        <v>32</v>
      </c>
      <c r="D9" s="230">
        <v>0</v>
      </c>
      <c r="E9" s="231">
        <v>183</v>
      </c>
      <c r="F9" s="287">
        <v>3348</v>
      </c>
      <c r="G9" s="230">
        <v>1710</v>
      </c>
      <c r="H9" s="230">
        <v>1638</v>
      </c>
      <c r="I9" s="288">
        <v>1107</v>
      </c>
      <c r="J9" s="230">
        <v>555</v>
      </c>
      <c r="K9" s="233">
        <v>552</v>
      </c>
      <c r="L9" s="288">
        <v>317</v>
      </c>
      <c r="M9" s="230">
        <v>30</v>
      </c>
      <c r="N9" s="233">
        <v>287</v>
      </c>
      <c r="O9" s="287">
        <v>59</v>
      </c>
      <c r="P9" s="230">
        <v>35</v>
      </c>
      <c r="Q9" s="230">
        <v>24</v>
      </c>
      <c r="R9" s="7"/>
    </row>
    <row r="10" spans="1:18" s="3" customFormat="1" ht="22.5" customHeight="1">
      <c r="A10" s="66" t="s">
        <v>170</v>
      </c>
      <c r="B10" s="278">
        <f>SUM(C10:D10)</f>
        <v>32</v>
      </c>
      <c r="C10" s="224">
        <f>SUM(C12:C28)</f>
        <v>32</v>
      </c>
      <c r="D10" s="224">
        <f>SUM(D12:D28)</f>
        <v>0</v>
      </c>
      <c r="E10" s="225">
        <f>SUM(E12:E28)</f>
        <v>177</v>
      </c>
      <c r="F10" s="279">
        <f>SUM(G10:H10)</f>
        <v>3018</v>
      </c>
      <c r="G10" s="224">
        <f>SUM(G12:G28)</f>
        <v>1539</v>
      </c>
      <c r="H10" s="224">
        <f>SUM(H12:H28)</f>
        <v>1479</v>
      </c>
      <c r="I10" s="280">
        <f>SUM(J10:K10)</f>
        <v>1089</v>
      </c>
      <c r="J10" s="224">
        <f>SUM(J12:J28)</f>
        <v>555</v>
      </c>
      <c r="K10" s="224">
        <f>SUM(K12:K28)</f>
        <v>534</v>
      </c>
      <c r="L10" s="280">
        <f>SUM(M10:N10)</f>
        <v>318</v>
      </c>
      <c r="M10" s="224">
        <f>SUM(M12:M28)</f>
        <v>30</v>
      </c>
      <c r="N10" s="227">
        <f>SUM(N12:N28)</f>
        <v>288</v>
      </c>
      <c r="O10" s="279">
        <f>SUM(P10:Q10)</f>
        <v>53</v>
      </c>
      <c r="P10" s="224">
        <f>SUM(P12:P28)</f>
        <v>32</v>
      </c>
      <c r="Q10" s="224">
        <f>SUM(Q12:Q28)</f>
        <v>21</v>
      </c>
      <c r="R10" s="7"/>
    </row>
    <row r="11" spans="1:18" s="3" customFormat="1" ht="15.75" customHeight="1">
      <c r="A11" s="41" t="s">
        <v>141</v>
      </c>
      <c r="B11" s="298"/>
      <c r="C11" s="299"/>
      <c r="D11" s="299"/>
      <c r="E11" s="300"/>
      <c r="F11" s="298"/>
      <c r="G11" s="299"/>
      <c r="H11" s="299"/>
      <c r="I11" s="301"/>
      <c r="J11" s="299"/>
      <c r="K11" s="269"/>
      <c r="L11" s="301"/>
      <c r="M11" s="299"/>
      <c r="N11" s="269"/>
      <c r="O11" s="298"/>
      <c r="P11" s="299"/>
      <c r="Q11" s="299"/>
      <c r="R11" s="7"/>
    </row>
    <row r="12" spans="1:18" s="3" customFormat="1" ht="38.25" customHeight="1">
      <c r="A12" s="22" t="s">
        <v>26</v>
      </c>
      <c r="B12" s="242">
        <f>SUM(C12:D12)</f>
        <v>20</v>
      </c>
      <c r="C12" s="243">
        <v>20</v>
      </c>
      <c r="D12" s="244">
        <v>0</v>
      </c>
      <c r="E12" s="245">
        <v>126</v>
      </c>
      <c r="F12" s="268">
        <f>SUM(G12:H12)</f>
        <v>2205</v>
      </c>
      <c r="G12" s="243">
        <v>1145</v>
      </c>
      <c r="H12" s="244">
        <v>1060</v>
      </c>
      <c r="I12" s="246">
        <f>SUM(J12:K12)</f>
        <v>809</v>
      </c>
      <c r="J12" s="243">
        <v>408</v>
      </c>
      <c r="K12" s="247">
        <v>401</v>
      </c>
      <c r="L12" s="246">
        <f>SUM(M12:N12)</f>
        <v>235</v>
      </c>
      <c r="M12" s="243">
        <v>22</v>
      </c>
      <c r="N12" s="247">
        <v>213</v>
      </c>
      <c r="O12" s="268">
        <f>SUM(P12:Q12)</f>
        <v>47</v>
      </c>
      <c r="P12" s="243">
        <v>32</v>
      </c>
      <c r="Q12" s="244">
        <v>15</v>
      </c>
      <c r="R12" s="7"/>
    </row>
    <row r="13" spans="1:18" s="3" customFormat="1" ht="38.25" customHeight="1">
      <c r="A13" s="23" t="s">
        <v>27</v>
      </c>
      <c r="B13" s="242">
        <f aca="true" t="shared" si="0" ref="B13:B28">SUM(C13:D13)</f>
        <v>3</v>
      </c>
      <c r="C13" s="249">
        <v>3</v>
      </c>
      <c r="D13" s="250">
        <v>0</v>
      </c>
      <c r="E13" s="251">
        <v>20</v>
      </c>
      <c r="F13" s="268">
        <f aca="true" t="shared" si="1" ref="F13:F28">SUM(G13:H13)</f>
        <v>454</v>
      </c>
      <c r="G13" s="249">
        <v>228</v>
      </c>
      <c r="H13" s="250">
        <v>226</v>
      </c>
      <c r="I13" s="246">
        <f aca="true" t="shared" si="2" ref="I13:I28">SUM(J13:K13)</f>
        <v>153</v>
      </c>
      <c r="J13" s="249">
        <v>80</v>
      </c>
      <c r="K13" s="252">
        <v>73</v>
      </c>
      <c r="L13" s="246">
        <f aca="true" t="shared" si="3" ref="L13:L28">SUM(M13:N13)</f>
        <v>30</v>
      </c>
      <c r="M13" s="249">
        <v>3</v>
      </c>
      <c r="N13" s="252">
        <v>27</v>
      </c>
      <c r="O13" s="268">
        <f aca="true" t="shared" si="4" ref="O13:O28">SUM(P13:Q13)</f>
        <v>0</v>
      </c>
      <c r="P13" s="249">
        <v>0</v>
      </c>
      <c r="Q13" s="250">
        <v>0</v>
      </c>
      <c r="R13" s="7"/>
    </row>
    <row r="14" spans="1:18" s="3" customFormat="1" ht="38.25" customHeight="1">
      <c r="A14" s="23" t="s">
        <v>28</v>
      </c>
      <c r="B14" s="242">
        <f t="shared" si="0"/>
        <v>1</v>
      </c>
      <c r="C14" s="249">
        <v>1</v>
      </c>
      <c r="D14" s="250">
        <v>0</v>
      </c>
      <c r="E14" s="251">
        <v>6</v>
      </c>
      <c r="F14" s="268">
        <f t="shared" si="1"/>
        <v>84</v>
      </c>
      <c r="G14" s="249">
        <v>40</v>
      </c>
      <c r="H14" s="250">
        <v>44</v>
      </c>
      <c r="I14" s="246">
        <f t="shared" si="2"/>
        <v>28</v>
      </c>
      <c r="J14" s="249">
        <v>14</v>
      </c>
      <c r="K14" s="252">
        <v>14</v>
      </c>
      <c r="L14" s="246">
        <f t="shared" si="3"/>
        <v>9</v>
      </c>
      <c r="M14" s="249">
        <v>0</v>
      </c>
      <c r="N14" s="252">
        <v>9</v>
      </c>
      <c r="O14" s="268">
        <f t="shared" si="4"/>
        <v>0</v>
      </c>
      <c r="P14" s="249">
        <v>0</v>
      </c>
      <c r="Q14" s="250">
        <v>0</v>
      </c>
      <c r="R14" s="7"/>
    </row>
    <row r="15" spans="1:18" s="3" customFormat="1" ht="38.25" customHeight="1">
      <c r="A15" s="23" t="s">
        <v>29</v>
      </c>
      <c r="B15" s="242">
        <f t="shared" si="0"/>
        <v>3</v>
      </c>
      <c r="C15" s="249">
        <v>3</v>
      </c>
      <c r="D15" s="250">
        <v>0</v>
      </c>
      <c r="E15" s="251">
        <v>7</v>
      </c>
      <c r="F15" s="268">
        <f t="shared" si="1"/>
        <v>29</v>
      </c>
      <c r="G15" s="249">
        <v>14</v>
      </c>
      <c r="H15" s="250">
        <v>15</v>
      </c>
      <c r="I15" s="246">
        <f t="shared" si="2"/>
        <v>18</v>
      </c>
      <c r="J15" s="249">
        <v>10</v>
      </c>
      <c r="K15" s="252">
        <v>8</v>
      </c>
      <c r="L15" s="246">
        <f t="shared" si="3"/>
        <v>13</v>
      </c>
      <c r="M15" s="249">
        <v>3</v>
      </c>
      <c r="N15" s="252">
        <v>10</v>
      </c>
      <c r="O15" s="268">
        <f t="shared" si="4"/>
        <v>2</v>
      </c>
      <c r="P15" s="249">
        <v>0</v>
      </c>
      <c r="Q15" s="250">
        <v>2</v>
      </c>
      <c r="R15" s="7"/>
    </row>
    <row r="16" spans="1:18" s="3" customFormat="1" ht="38.25" customHeight="1">
      <c r="A16" s="23" t="s">
        <v>11</v>
      </c>
      <c r="B16" s="242">
        <f t="shared" si="0"/>
        <v>0</v>
      </c>
      <c r="C16" s="249">
        <v>0</v>
      </c>
      <c r="D16" s="250">
        <v>0</v>
      </c>
      <c r="E16" s="251">
        <v>0</v>
      </c>
      <c r="F16" s="268">
        <f t="shared" si="1"/>
        <v>0</v>
      </c>
      <c r="G16" s="249">
        <v>0</v>
      </c>
      <c r="H16" s="250">
        <v>0</v>
      </c>
      <c r="I16" s="246">
        <f t="shared" si="2"/>
        <v>0</v>
      </c>
      <c r="J16" s="249">
        <v>0</v>
      </c>
      <c r="K16" s="250">
        <v>0</v>
      </c>
      <c r="L16" s="246">
        <f t="shared" si="3"/>
        <v>0</v>
      </c>
      <c r="M16" s="249">
        <v>0</v>
      </c>
      <c r="N16" s="252">
        <v>0</v>
      </c>
      <c r="O16" s="268">
        <f t="shared" si="4"/>
        <v>0</v>
      </c>
      <c r="P16" s="249">
        <v>0</v>
      </c>
      <c r="Q16" s="250">
        <v>0</v>
      </c>
      <c r="R16" s="7"/>
    </row>
    <row r="17" spans="1:18" s="3" customFormat="1" ht="38.25" customHeight="1">
      <c r="A17" s="23" t="s">
        <v>12</v>
      </c>
      <c r="B17" s="242">
        <f t="shared" si="0"/>
        <v>0</v>
      </c>
      <c r="C17" s="249">
        <v>0</v>
      </c>
      <c r="D17" s="250">
        <v>0</v>
      </c>
      <c r="E17" s="251">
        <v>0</v>
      </c>
      <c r="F17" s="268">
        <f t="shared" si="1"/>
        <v>0</v>
      </c>
      <c r="G17" s="249">
        <v>0</v>
      </c>
      <c r="H17" s="250">
        <v>0</v>
      </c>
      <c r="I17" s="246">
        <f t="shared" si="2"/>
        <v>0</v>
      </c>
      <c r="J17" s="249">
        <v>0</v>
      </c>
      <c r="K17" s="250">
        <v>0</v>
      </c>
      <c r="L17" s="246">
        <f t="shared" si="3"/>
        <v>0</v>
      </c>
      <c r="M17" s="249">
        <v>0</v>
      </c>
      <c r="N17" s="252">
        <v>0</v>
      </c>
      <c r="O17" s="268">
        <f t="shared" si="4"/>
        <v>0</v>
      </c>
      <c r="P17" s="249">
        <v>0</v>
      </c>
      <c r="Q17" s="250">
        <v>0</v>
      </c>
      <c r="R17" s="7"/>
    </row>
    <row r="18" spans="1:18" s="3" customFormat="1" ht="38.25" customHeight="1">
      <c r="A18" s="23" t="s">
        <v>7</v>
      </c>
      <c r="B18" s="242">
        <f t="shared" si="0"/>
        <v>0</v>
      </c>
      <c r="C18" s="249">
        <v>0</v>
      </c>
      <c r="D18" s="250">
        <v>0</v>
      </c>
      <c r="E18" s="251">
        <v>0</v>
      </c>
      <c r="F18" s="268">
        <f t="shared" si="1"/>
        <v>0</v>
      </c>
      <c r="G18" s="249">
        <v>0</v>
      </c>
      <c r="H18" s="250">
        <v>0</v>
      </c>
      <c r="I18" s="246">
        <f t="shared" si="2"/>
        <v>0</v>
      </c>
      <c r="J18" s="249">
        <v>0</v>
      </c>
      <c r="K18" s="250">
        <v>0</v>
      </c>
      <c r="L18" s="246">
        <f t="shared" si="3"/>
        <v>0</v>
      </c>
      <c r="M18" s="249">
        <v>0</v>
      </c>
      <c r="N18" s="252">
        <v>0</v>
      </c>
      <c r="O18" s="268">
        <f t="shared" si="4"/>
        <v>0</v>
      </c>
      <c r="P18" s="249">
        <v>0</v>
      </c>
      <c r="Q18" s="250">
        <v>0</v>
      </c>
      <c r="R18" s="7"/>
    </row>
    <row r="19" spans="1:18" s="3" customFormat="1" ht="38.25" customHeight="1">
      <c r="A19" s="23" t="s">
        <v>155</v>
      </c>
      <c r="B19" s="242">
        <f t="shared" si="0"/>
        <v>4</v>
      </c>
      <c r="C19" s="249">
        <v>4</v>
      </c>
      <c r="D19" s="250">
        <v>0</v>
      </c>
      <c r="E19" s="251">
        <v>15</v>
      </c>
      <c r="F19" s="268">
        <f t="shared" si="1"/>
        <v>207</v>
      </c>
      <c r="G19" s="249">
        <v>93</v>
      </c>
      <c r="H19" s="250">
        <v>114</v>
      </c>
      <c r="I19" s="246">
        <f t="shared" si="2"/>
        <v>73</v>
      </c>
      <c r="J19" s="249">
        <v>38</v>
      </c>
      <c r="K19" s="252">
        <v>35</v>
      </c>
      <c r="L19" s="246">
        <f t="shared" si="3"/>
        <v>25</v>
      </c>
      <c r="M19" s="249">
        <v>1</v>
      </c>
      <c r="N19" s="252">
        <v>24</v>
      </c>
      <c r="O19" s="268">
        <f t="shared" si="4"/>
        <v>4</v>
      </c>
      <c r="P19" s="249">
        <v>0</v>
      </c>
      <c r="Q19" s="250">
        <v>4</v>
      </c>
      <c r="R19" s="7"/>
    </row>
    <row r="20" spans="1:18" s="3" customFormat="1" ht="38.25" customHeight="1">
      <c r="A20" s="23" t="s">
        <v>151</v>
      </c>
      <c r="B20" s="242">
        <f t="shared" si="0"/>
        <v>1</v>
      </c>
      <c r="C20" s="249">
        <v>1</v>
      </c>
      <c r="D20" s="250">
        <v>0</v>
      </c>
      <c r="E20" s="251">
        <v>3</v>
      </c>
      <c r="F20" s="268">
        <f t="shared" si="1"/>
        <v>39</v>
      </c>
      <c r="G20" s="249">
        <v>19</v>
      </c>
      <c r="H20" s="250">
        <v>20</v>
      </c>
      <c r="I20" s="246">
        <f t="shared" si="2"/>
        <v>8</v>
      </c>
      <c r="J20" s="249">
        <v>5</v>
      </c>
      <c r="K20" s="252">
        <v>3</v>
      </c>
      <c r="L20" s="246">
        <f t="shared" si="3"/>
        <v>6</v>
      </c>
      <c r="M20" s="249">
        <v>1</v>
      </c>
      <c r="N20" s="252">
        <v>5</v>
      </c>
      <c r="O20" s="268">
        <f t="shared" si="4"/>
        <v>0</v>
      </c>
      <c r="P20" s="249">
        <v>0</v>
      </c>
      <c r="Q20" s="250">
        <v>0</v>
      </c>
      <c r="R20" s="7"/>
    </row>
    <row r="21" spans="1:18" s="3" customFormat="1" ht="38.25" customHeight="1">
      <c r="A21" s="23" t="s">
        <v>30</v>
      </c>
      <c r="B21" s="242">
        <f t="shared" si="0"/>
        <v>0</v>
      </c>
      <c r="C21" s="249">
        <v>0</v>
      </c>
      <c r="D21" s="250">
        <v>0</v>
      </c>
      <c r="E21" s="251">
        <v>0</v>
      </c>
      <c r="F21" s="268">
        <f t="shared" si="1"/>
        <v>0</v>
      </c>
      <c r="G21" s="249">
        <v>0</v>
      </c>
      <c r="H21" s="250">
        <v>0</v>
      </c>
      <c r="I21" s="246">
        <f t="shared" si="2"/>
        <v>0</v>
      </c>
      <c r="J21" s="249">
        <v>0</v>
      </c>
      <c r="K21" s="252">
        <v>0</v>
      </c>
      <c r="L21" s="246">
        <f t="shared" si="3"/>
        <v>0</v>
      </c>
      <c r="M21" s="249">
        <v>0</v>
      </c>
      <c r="N21" s="252">
        <v>0</v>
      </c>
      <c r="O21" s="268">
        <f t="shared" si="4"/>
        <v>0</v>
      </c>
      <c r="P21" s="249">
        <v>0</v>
      </c>
      <c r="Q21" s="250">
        <v>0</v>
      </c>
      <c r="R21" s="7"/>
    </row>
    <row r="22" spans="1:18" s="3" customFormat="1" ht="38.25" customHeight="1">
      <c r="A22" s="23" t="s">
        <v>13</v>
      </c>
      <c r="B22" s="242">
        <f t="shared" si="0"/>
        <v>0</v>
      </c>
      <c r="C22" s="249">
        <v>0</v>
      </c>
      <c r="D22" s="250">
        <v>0</v>
      </c>
      <c r="E22" s="251">
        <v>0</v>
      </c>
      <c r="F22" s="268">
        <f t="shared" si="1"/>
        <v>0</v>
      </c>
      <c r="G22" s="249">
        <v>0</v>
      </c>
      <c r="H22" s="250">
        <v>0</v>
      </c>
      <c r="I22" s="246">
        <f t="shared" si="2"/>
        <v>0</v>
      </c>
      <c r="J22" s="249">
        <v>0</v>
      </c>
      <c r="K22" s="252">
        <v>0</v>
      </c>
      <c r="L22" s="246">
        <f t="shared" si="3"/>
        <v>0</v>
      </c>
      <c r="M22" s="249">
        <v>0</v>
      </c>
      <c r="N22" s="252">
        <v>0</v>
      </c>
      <c r="O22" s="268">
        <f t="shared" si="4"/>
        <v>0</v>
      </c>
      <c r="P22" s="249">
        <v>0</v>
      </c>
      <c r="Q22" s="250">
        <v>0</v>
      </c>
      <c r="R22" s="7"/>
    </row>
    <row r="23" spans="1:18" s="3" customFormat="1" ht="38.25" customHeight="1">
      <c r="A23" s="23" t="s">
        <v>104</v>
      </c>
      <c r="B23" s="242">
        <f t="shared" si="0"/>
        <v>0</v>
      </c>
      <c r="C23" s="249">
        <v>0</v>
      </c>
      <c r="D23" s="250">
        <v>0</v>
      </c>
      <c r="E23" s="251">
        <v>0</v>
      </c>
      <c r="F23" s="268">
        <f t="shared" si="1"/>
        <v>0</v>
      </c>
      <c r="G23" s="249">
        <v>0</v>
      </c>
      <c r="H23" s="250">
        <v>0</v>
      </c>
      <c r="I23" s="246">
        <f t="shared" si="2"/>
        <v>0</v>
      </c>
      <c r="J23" s="249">
        <v>0</v>
      </c>
      <c r="K23" s="252">
        <v>0</v>
      </c>
      <c r="L23" s="246">
        <f t="shared" si="3"/>
        <v>0</v>
      </c>
      <c r="M23" s="249">
        <v>0</v>
      </c>
      <c r="N23" s="252">
        <v>0</v>
      </c>
      <c r="O23" s="268">
        <f t="shared" si="4"/>
        <v>0</v>
      </c>
      <c r="P23" s="249">
        <v>0</v>
      </c>
      <c r="Q23" s="250">
        <v>0</v>
      </c>
      <c r="R23" s="7"/>
    </row>
    <row r="24" spans="1:18" s="3" customFormat="1" ht="38.25" customHeight="1">
      <c r="A24" s="23" t="s">
        <v>31</v>
      </c>
      <c r="B24" s="242">
        <f t="shared" si="0"/>
        <v>0</v>
      </c>
      <c r="C24" s="249">
        <v>0</v>
      </c>
      <c r="D24" s="250">
        <v>0</v>
      </c>
      <c r="E24" s="251">
        <v>0</v>
      </c>
      <c r="F24" s="268">
        <f t="shared" si="1"/>
        <v>0</v>
      </c>
      <c r="G24" s="249">
        <v>0</v>
      </c>
      <c r="H24" s="250">
        <v>0</v>
      </c>
      <c r="I24" s="246">
        <f t="shared" si="2"/>
        <v>0</v>
      </c>
      <c r="J24" s="249">
        <v>0</v>
      </c>
      <c r="K24" s="252">
        <v>0</v>
      </c>
      <c r="L24" s="246">
        <f t="shared" si="3"/>
        <v>0</v>
      </c>
      <c r="M24" s="249">
        <v>0</v>
      </c>
      <c r="N24" s="252">
        <v>0</v>
      </c>
      <c r="O24" s="268">
        <f t="shared" si="4"/>
        <v>0</v>
      </c>
      <c r="P24" s="249">
        <v>0</v>
      </c>
      <c r="Q24" s="250">
        <v>0</v>
      </c>
      <c r="R24" s="7"/>
    </row>
    <row r="25" spans="1:18" s="3" customFormat="1" ht="38.25" customHeight="1">
      <c r="A25" s="23" t="s">
        <v>14</v>
      </c>
      <c r="B25" s="242">
        <f t="shared" si="0"/>
        <v>0</v>
      </c>
      <c r="C25" s="249">
        <v>0</v>
      </c>
      <c r="D25" s="250">
        <v>0</v>
      </c>
      <c r="E25" s="251">
        <v>0</v>
      </c>
      <c r="F25" s="268">
        <f t="shared" si="1"/>
        <v>0</v>
      </c>
      <c r="G25" s="249">
        <v>0</v>
      </c>
      <c r="H25" s="250">
        <v>0</v>
      </c>
      <c r="I25" s="246">
        <f t="shared" si="2"/>
        <v>0</v>
      </c>
      <c r="J25" s="249">
        <v>0</v>
      </c>
      <c r="K25" s="252">
        <v>0</v>
      </c>
      <c r="L25" s="246">
        <f t="shared" si="3"/>
        <v>0</v>
      </c>
      <c r="M25" s="249">
        <v>0</v>
      </c>
      <c r="N25" s="252">
        <v>0</v>
      </c>
      <c r="O25" s="268">
        <f t="shared" si="4"/>
        <v>0</v>
      </c>
      <c r="P25" s="249">
        <v>0</v>
      </c>
      <c r="Q25" s="250">
        <v>0</v>
      </c>
      <c r="R25" s="7"/>
    </row>
    <row r="26" spans="1:18" s="3" customFormat="1" ht="38.25" customHeight="1">
      <c r="A26" s="23" t="s">
        <v>32</v>
      </c>
      <c r="B26" s="242">
        <f t="shared" si="0"/>
        <v>0</v>
      </c>
      <c r="C26" s="249">
        <v>0</v>
      </c>
      <c r="D26" s="250">
        <v>0</v>
      </c>
      <c r="E26" s="251">
        <v>0</v>
      </c>
      <c r="F26" s="268">
        <f t="shared" si="1"/>
        <v>0</v>
      </c>
      <c r="G26" s="249">
        <v>0</v>
      </c>
      <c r="H26" s="250">
        <v>0</v>
      </c>
      <c r="I26" s="246">
        <f t="shared" si="2"/>
        <v>0</v>
      </c>
      <c r="J26" s="249">
        <v>0</v>
      </c>
      <c r="K26" s="252">
        <v>0</v>
      </c>
      <c r="L26" s="246">
        <f t="shared" si="3"/>
        <v>0</v>
      </c>
      <c r="M26" s="249">
        <v>0</v>
      </c>
      <c r="N26" s="252">
        <v>0</v>
      </c>
      <c r="O26" s="268">
        <f t="shared" si="4"/>
        <v>0</v>
      </c>
      <c r="P26" s="249">
        <v>0</v>
      </c>
      <c r="Q26" s="250">
        <v>0</v>
      </c>
      <c r="R26" s="7"/>
    </row>
    <row r="27" spans="1:18" s="3" customFormat="1" ht="38.25" customHeight="1">
      <c r="A27" s="24" t="s">
        <v>154</v>
      </c>
      <c r="B27" s="242">
        <f t="shared" si="0"/>
        <v>0</v>
      </c>
      <c r="C27" s="249">
        <v>0</v>
      </c>
      <c r="D27" s="250">
        <v>0</v>
      </c>
      <c r="E27" s="251">
        <v>0</v>
      </c>
      <c r="F27" s="268">
        <f t="shared" si="1"/>
        <v>0</v>
      </c>
      <c r="G27" s="249">
        <v>0</v>
      </c>
      <c r="H27" s="250">
        <v>0</v>
      </c>
      <c r="I27" s="246">
        <f t="shared" si="2"/>
        <v>0</v>
      </c>
      <c r="J27" s="249">
        <v>0</v>
      </c>
      <c r="K27" s="252">
        <v>0</v>
      </c>
      <c r="L27" s="246">
        <f t="shared" si="3"/>
        <v>0</v>
      </c>
      <c r="M27" s="249">
        <v>0</v>
      </c>
      <c r="N27" s="252">
        <v>0</v>
      </c>
      <c r="O27" s="268">
        <f t="shared" si="4"/>
        <v>0</v>
      </c>
      <c r="P27" s="249">
        <v>0</v>
      </c>
      <c r="Q27" s="250">
        <v>0</v>
      </c>
      <c r="R27" s="7"/>
    </row>
    <row r="28" spans="1:18" s="3" customFormat="1" ht="38.25" customHeight="1" thickBot="1">
      <c r="A28" s="42" t="s">
        <v>106</v>
      </c>
      <c r="B28" s="253">
        <f t="shared" si="0"/>
        <v>0</v>
      </c>
      <c r="C28" s="254">
        <v>0</v>
      </c>
      <c r="D28" s="255">
        <v>0</v>
      </c>
      <c r="E28" s="256">
        <v>0</v>
      </c>
      <c r="F28" s="257">
        <f t="shared" si="1"/>
        <v>0</v>
      </c>
      <c r="G28" s="254">
        <v>0</v>
      </c>
      <c r="H28" s="255">
        <v>0</v>
      </c>
      <c r="I28" s="258">
        <f t="shared" si="2"/>
        <v>0</v>
      </c>
      <c r="J28" s="254">
        <v>0</v>
      </c>
      <c r="K28" s="259">
        <v>0</v>
      </c>
      <c r="L28" s="258">
        <f t="shared" si="3"/>
        <v>0</v>
      </c>
      <c r="M28" s="254">
        <v>0</v>
      </c>
      <c r="N28" s="259">
        <v>0</v>
      </c>
      <c r="O28" s="257">
        <f t="shared" si="4"/>
        <v>0</v>
      </c>
      <c r="P28" s="254">
        <v>0</v>
      </c>
      <c r="Q28" s="255">
        <v>0</v>
      </c>
      <c r="R28" s="7"/>
    </row>
  </sheetData>
  <sheetProtection/>
  <mergeCells count="7">
    <mergeCell ref="A5:A8"/>
    <mergeCell ref="E5:E8"/>
    <mergeCell ref="L5:N7"/>
    <mergeCell ref="O5:Q7"/>
    <mergeCell ref="B6:D6"/>
    <mergeCell ref="F6:H6"/>
    <mergeCell ref="I6:K6"/>
  </mergeCells>
  <printOptions/>
  <pageMargins left="0.6299212598425197" right="0.3937007874015748" top="0.9055118110236221" bottom="0.5511811023622047" header="0.5118110236220472" footer="0.2755905511811024"/>
  <pageSetup horizontalDpi="600" verticalDpi="600" orientation="portrait" paperSize="9" scale="90" r:id="rId1"/>
  <headerFooter scaleWithDoc="0" alignWithMargins="0">
    <oddHeader>&amp;R&amp;11幼稚園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Q54"/>
  <sheetViews>
    <sheetView showGridLines="0" zoomScaleSheetLayoutView="100" zoomScalePageLayoutView="0" workbookViewId="0" topLeftCell="A34">
      <selection activeCell="H37" sqref="H37"/>
    </sheetView>
  </sheetViews>
  <sheetFormatPr defaultColWidth="10.25390625" defaultRowHeight="12.75"/>
  <cols>
    <col min="1" max="2" width="5.625" style="76" customWidth="1"/>
    <col min="3" max="18" width="6.25390625" style="76" customWidth="1"/>
    <col min="19" max="16384" width="10.25390625" style="76" customWidth="1"/>
  </cols>
  <sheetData>
    <row r="1" ht="14.25" customHeight="1"/>
    <row r="2" ht="14.25" customHeight="1"/>
    <row r="3" ht="19.5" customHeight="1" thickBot="1">
      <c r="A3" s="365" t="s">
        <v>197</v>
      </c>
    </row>
    <row r="4" spans="1:13" ht="19.5" customHeight="1">
      <c r="A4" s="429" t="s">
        <v>33</v>
      </c>
      <c r="B4" s="430"/>
      <c r="C4" s="414" t="s">
        <v>34</v>
      </c>
      <c r="D4" s="445"/>
      <c r="E4" s="414" t="s">
        <v>35</v>
      </c>
      <c r="F4" s="445"/>
      <c r="G4" s="414" t="s">
        <v>36</v>
      </c>
      <c r="H4" s="391"/>
      <c r="I4" s="410"/>
      <c r="J4" s="414" t="s">
        <v>37</v>
      </c>
      <c r="K4" s="431"/>
      <c r="L4" s="431"/>
      <c r="M4" s="431"/>
    </row>
    <row r="5" spans="1:13" ht="15" customHeight="1">
      <c r="A5" s="423"/>
      <c r="B5" s="424"/>
      <c r="C5" s="446"/>
      <c r="D5" s="447"/>
      <c r="E5" s="446"/>
      <c r="F5" s="447"/>
      <c r="G5" s="450" t="s">
        <v>34</v>
      </c>
      <c r="H5" s="453" t="s">
        <v>38</v>
      </c>
      <c r="I5" s="451" t="s">
        <v>39</v>
      </c>
      <c r="J5" s="450" t="s">
        <v>34</v>
      </c>
      <c r="K5" s="78" t="s">
        <v>40</v>
      </c>
      <c r="L5" s="78" t="s">
        <v>41</v>
      </c>
      <c r="M5" s="451" t="s">
        <v>42</v>
      </c>
    </row>
    <row r="6" spans="1:13" ht="15" customHeight="1">
      <c r="A6" s="415"/>
      <c r="B6" s="416"/>
      <c r="C6" s="448"/>
      <c r="D6" s="449"/>
      <c r="E6" s="448"/>
      <c r="F6" s="449"/>
      <c r="G6" s="434"/>
      <c r="H6" s="420"/>
      <c r="I6" s="452"/>
      <c r="J6" s="434"/>
      <c r="K6" s="80" t="s">
        <v>43</v>
      </c>
      <c r="L6" s="80" t="s">
        <v>43</v>
      </c>
      <c r="M6" s="452"/>
    </row>
    <row r="7" spans="1:13" ht="19.5" customHeight="1">
      <c r="A7" s="423" t="s">
        <v>44</v>
      </c>
      <c r="B7" s="424"/>
      <c r="C7" s="439">
        <f>E7+G7+J7</f>
        <v>126</v>
      </c>
      <c r="D7" s="440"/>
      <c r="E7" s="439">
        <v>1</v>
      </c>
      <c r="F7" s="456"/>
      <c r="G7" s="120">
        <f>SUM(H7:I7)</f>
        <v>93</v>
      </c>
      <c r="H7" s="121">
        <v>86</v>
      </c>
      <c r="I7" s="122">
        <v>7</v>
      </c>
      <c r="J7" s="120">
        <f>SUM(K7:M7)</f>
        <v>32</v>
      </c>
      <c r="K7" s="121">
        <v>30</v>
      </c>
      <c r="L7" s="121">
        <v>1</v>
      </c>
      <c r="M7" s="122">
        <v>1</v>
      </c>
    </row>
    <row r="8" spans="1:16" ht="19.5" customHeight="1">
      <c r="A8" s="415" t="s">
        <v>45</v>
      </c>
      <c r="B8" s="416"/>
      <c r="C8" s="441">
        <f>E8+G8+J8</f>
        <v>1</v>
      </c>
      <c r="D8" s="442"/>
      <c r="E8" s="441">
        <v>0</v>
      </c>
      <c r="F8" s="457"/>
      <c r="G8" s="123">
        <f>SUM(H8:I8)</f>
        <v>1</v>
      </c>
      <c r="H8" s="124">
        <v>1</v>
      </c>
      <c r="I8" s="125">
        <v>0</v>
      </c>
      <c r="J8" s="126">
        <f>SUM(K8:M8)</f>
        <v>0</v>
      </c>
      <c r="K8" s="127">
        <v>0</v>
      </c>
      <c r="L8" s="127">
        <v>0</v>
      </c>
      <c r="M8" s="125">
        <v>0</v>
      </c>
      <c r="N8" s="81"/>
      <c r="O8" s="81"/>
      <c r="P8" s="81"/>
    </row>
    <row r="9" spans="1:13" ht="19.5" customHeight="1" thickBot="1">
      <c r="A9" s="417" t="s">
        <v>34</v>
      </c>
      <c r="B9" s="418"/>
      <c r="C9" s="443">
        <f>SUM(C7:D8)</f>
        <v>127</v>
      </c>
      <c r="D9" s="444"/>
      <c r="E9" s="443">
        <f>SUM(E7:F8)</f>
        <v>1</v>
      </c>
      <c r="F9" s="458"/>
      <c r="G9" s="128">
        <f aca="true" t="shared" si="0" ref="G9:M9">SUM(G7:G8)</f>
        <v>94</v>
      </c>
      <c r="H9" s="129">
        <f t="shared" si="0"/>
        <v>87</v>
      </c>
      <c r="I9" s="130">
        <f t="shared" si="0"/>
        <v>7</v>
      </c>
      <c r="J9" s="128">
        <f t="shared" si="0"/>
        <v>32</v>
      </c>
      <c r="K9" s="129">
        <f t="shared" si="0"/>
        <v>30</v>
      </c>
      <c r="L9" s="129">
        <f t="shared" si="0"/>
        <v>1</v>
      </c>
      <c r="M9" s="130">
        <f t="shared" si="0"/>
        <v>1</v>
      </c>
    </row>
    <row r="10" spans="1:14" ht="17.25" customHeight="1">
      <c r="A10" s="77"/>
      <c r="B10" s="77"/>
      <c r="C10" s="77"/>
      <c r="D10" s="77"/>
      <c r="E10" s="77"/>
      <c r="F10" s="77"/>
      <c r="G10" s="82"/>
      <c r="H10" s="82"/>
      <c r="I10" s="82"/>
      <c r="J10" s="82"/>
      <c r="K10" s="82"/>
      <c r="L10" s="82"/>
      <c r="M10" s="82"/>
      <c r="N10" s="82"/>
    </row>
    <row r="11" ht="19.5" customHeight="1" thickBot="1">
      <c r="A11" s="366" t="s">
        <v>198</v>
      </c>
    </row>
    <row r="12" spans="1:17" ht="19.5" customHeight="1">
      <c r="A12" s="429" t="s">
        <v>33</v>
      </c>
      <c r="B12" s="430"/>
      <c r="C12" s="431" t="s">
        <v>34</v>
      </c>
      <c r="D12" s="435" t="s">
        <v>113</v>
      </c>
      <c r="E12" s="437">
        <v>1</v>
      </c>
      <c r="F12" s="437">
        <v>2</v>
      </c>
      <c r="G12" s="437">
        <v>3</v>
      </c>
      <c r="H12" s="437">
        <v>4</v>
      </c>
      <c r="I12" s="437">
        <v>5</v>
      </c>
      <c r="J12" s="437">
        <v>6</v>
      </c>
      <c r="K12" s="437">
        <v>7</v>
      </c>
      <c r="L12" s="437">
        <v>8</v>
      </c>
      <c r="M12" s="437">
        <v>9</v>
      </c>
      <c r="N12" s="437">
        <v>10</v>
      </c>
      <c r="O12" s="437">
        <v>11</v>
      </c>
      <c r="P12" s="437">
        <v>12</v>
      </c>
      <c r="Q12" s="459" t="s">
        <v>46</v>
      </c>
    </row>
    <row r="13" spans="1:17" ht="19.5" customHeight="1">
      <c r="A13" s="415"/>
      <c r="B13" s="416"/>
      <c r="C13" s="432"/>
      <c r="D13" s="436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2"/>
    </row>
    <row r="14" spans="1:17" ht="19.5" customHeight="1">
      <c r="A14" s="423" t="s">
        <v>35</v>
      </c>
      <c r="B14" s="424"/>
      <c r="C14" s="131">
        <f>IF(SUM(D14:Q14)=0,"-",SUM(D14:Q14))</f>
        <v>1</v>
      </c>
      <c r="D14" s="132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1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4">
        <v>0</v>
      </c>
      <c r="Q14" s="135">
        <v>0</v>
      </c>
    </row>
    <row r="15" spans="1:17" ht="19.5" customHeight="1">
      <c r="A15" s="423" t="s">
        <v>47</v>
      </c>
      <c r="B15" s="424"/>
      <c r="C15" s="131">
        <f>IF(SUM(D15:Q15)=0,"-",SUM(D15:Q15))</f>
        <v>94</v>
      </c>
      <c r="D15" s="136">
        <v>11</v>
      </c>
      <c r="E15" s="121">
        <v>31</v>
      </c>
      <c r="F15" s="133">
        <v>20</v>
      </c>
      <c r="G15" s="133">
        <v>24</v>
      </c>
      <c r="H15" s="133">
        <v>6</v>
      </c>
      <c r="I15" s="133">
        <v>0</v>
      </c>
      <c r="J15" s="133">
        <v>2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4">
        <v>0</v>
      </c>
      <c r="Q15" s="135">
        <v>0</v>
      </c>
    </row>
    <row r="16" spans="1:17" ht="19.5" customHeight="1">
      <c r="A16" s="423" t="s">
        <v>48</v>
      </c>
      <c r="B16" s="424"/>
      <c r="C16" s="131">
        <f>IF(SUM(D16:Q16)=0,"-",SUM(D16:Q16))</f>
        <v>32</v>
      </c>
      <c r="D16" s="136">
        <v>1</v>
      </c>
      <c r="E16" s="133">
        <v>0</v>
      </c>
      <c r="F16" s="133">
        <v>0</v>
      </c>
      <c r="G16" s="133">
        <v>7</v>
      </c>
      <c r="H16" s="133">
        <v>6</v>
      </c>
      <c r="I16" s="133">
        <v>4</v>
      </c>
      <c r="J16" s="133">
        <v>3</v>
      </c>
      <c r="K16" s="133">
        <v>4</v>
      </c>
      <c r="L16" s="133">
        <v>2</v>
      </c>
      <c r="M16" s="133">
        <v>2</v>
      </c>
      <c r="N16" s="133">
        <v>2</v>
      </c>
      <c r="O16" s="133">
        <v>0</v>
      </c>
      <c r="P16" s="133">
        <v>1</v>
      </c>
      <c r="Q16" s="135">
        <v>0</v>
      </c>
    </row>
    <row r="17" spans="1:17" ht="19.5" customHeight="1" thickBot="1">
      <c r="A17" s="454" t="s">
        <v>34</v>
      </c>
      <c r="B17" s="455"/>
      <c r="C17" s="137">
        <f aca="true" t="shared" si="1" ref="C17:Q17">SUM(C14:C16)</f>
        <v>127</v>
      </c>
      <c r="D17" s="138">
        <f t="shared" si="1"/>
        <v>12</v>
      </c>
      <c r="E17" s="139">
        <f t="shared" si="1"/>
        <v>31</v>
      </c>
      <c r="F17" s="139">
        <f t="shared" si="1"/>
        <v>20</v>
      </c>
      <c r="G17" s="139">
        <f t="shared" si="1"/>
        <v>31</v>
      </c>
      <c r="H17" s="139">
        <f t="shared" si="1"/>
        <v>12</v>
      </c>
      <c r="I17" s="139">
        <f t="shared" si="1"/>
        <v>5</v>
      </c>
      <c r="J17" s="139">
        <f t="shared" si="1"/>
        <v>5</v>
      </c>
      <c r="K17" s="140">
        <f t="shared" si="1"/>
        <v>4</v>
      </c>
      <c r="L17" s="139">
        <f t="shared" si="1"/>
        <v>2</v>
      </c>
      <c r="M17" s="140">
        <f t="shared" si="1"/>
        <v>2</v>
      </c>
      <c r="N17" s="139">
        <f t="shared" si="1"/>
        <v>2</v>
      </c>
      <c r="O17" s="140">
        <f t="shared" si="1"/>
        <v>0</v>
      </c>
      <c r="P17" s="139">
        <f t="shared" si="1"/>
        <v>1</v>
      </c>
      <c r="Q17" s="141">
        <f t="shared" si="1"/>
        <v>0</v>
      </c>
    </row>
    <row r="18" spans="1:12" ht="12.75">
      <c r="A18" s="362" t="s">
        <v>192</v>
      </c>
      <c r="L18" s="83"/>
    </row>
    <row r="19" spans="1:12" ht="12.75">
      <c r="A19" s="362"/>
      <c r="L19" s="83"/>
    </row>
    <row r="20" ht="19.5" customHeight="1" thickBot="1">
      <c r="A20" s="365" t="s">
        <v>199</v>
      </c>
    </row>
    <row r="21" spans="1:12" ht="19.5" customHeight="1">
      <c r="A21" s="429" t="s">
        <v>33</v>
      </c>
      <c r="B21" s="430"/>
      <c r="C21" s="431" t="s">
        <v>34</v>
      </c>
      <c r="D21" s="433" t="s">
        <v>165</v>
      </c>
      <c r="E21" s="419" t="s">
        <v>49</v>
      </c>
      <c r="F21" s="419" t="s">
        <v>50</v>
      </c>
      <c r="G21" s="419" t="s">
        <v>51</v>
      </c>
      <c r="H21" s="419" t="s">
        <v>52</v>
      </c>
      <c r="I21" s="419" t="s">
        <v>53</v>
      </c>
      <c r="J21" s="419" t="s">
        <v>54</v>
      </c>
      <c r="K21" s="419" t="s">
        <v>55</v>
      </c>
      <c r="L21" s="460" t="s">
        <v>56</v>
      </c>
    </row>
    <row r="22" spans="1:12" ht="19.5" customHeight="1">
      <c r="A22" s="415"/>
      <c r="B22" s="416"/>
      <c r="C22" s="432"/>
      <c r="D22" s="434"/>
      <c r="E22" s="420"/>
      <c r="F22" s="420"/>
      <c r="G22" s="420"/>
      <c r="H22" s="420"/>
      <c r="I22" s="420"/>
      <c r="J22" s="420"/>
      <c r="K22" s="420"/>
      <c r="L22" s="452"/>
    </row>
    <row r="23" spans="1:12" ht="19.5" customHeight="1">
      <c r="A23" s="423" t="s">
        <v>35</v>
      </c>
      <c r="B23" s="424"/>
      <c r="C23" s="131">
        <f>IF(SUM(D23:L23)=0,"-",SUM(D23:L23))</f>
        <v>1</v>
      </c>
      <c r="D23" s="132">
        <v>0</v>
      </c>
      <c r="E23" s="133">
        <v>0</v>
      </c>
      <c r="F23" s="133">
        <v>0</v>
      </c>
      <c r="G23" s="133">
        <v>1</v>
      </c>
      <c r="H23" s="133">
        <v>0</v>
      </c>
      <c r="I23" s="133">
        <v>0</v>
      </c>
      <c r="J23" s="133">
        <v>0</v>
      </c>
      <c r="K23" s="133">
        <v>0</v>
      </c>
      <c r="L23" s="142">
        <v>0</v>
      </c>
    </row>
    <row r="24" spans="1:12" ht="19.5" customHeight="1">
      <c r="A24" s="423" t="s">
        <v>47</v>
      </c>
      <c r="B24" s="424"/>
      <c r="C24" s="131">
        <f>IF(SUM(D24:L24)=0,"-",SUM(D24:L24))</f>
        <v>94</v>
      </c>
      <c r="D24" s="132">
        <v>11</v>
      </c>
      <c r="E24" s="133">
        <v>67</v>
      </c>
      <c r="F24" s="133">
        <v>14</v>
      </c>
      <c r="G24" s="133">
        <v>2</v>
      </c>
      <c r="H24" s="133">
        <v>0</v>
      </c>
      <c r="I24" s="133">
        <v>0</v>
      </c>
      <c r="J24" s="133">
        <v>0</v>
      </c>
      <c r="K24" s="133">
        <v>0</v>
      </c>
      <c r="L24" s="142">
        <v>0</v>
      </c>
    </row>
    <row r="25" spans="1:12" ht="19.5" customHeight="1">
      <c r="A25" s="415" t="s">
        <v>48</v>
      </c>
      <c r="B25" s="416"/>
      <c r="C25" s="143">
        <f>IF(SUM(D25:L25)=0,"-",SUM(D25:L25))</f>
        <v>32</v>
      </c>
      <c r="D25" s="144">
        <v>1</v>
      </c>
      <c r="E25" s="127">
        <v>8</v>
      </c>
      <c r="F25" s="127">
        <v>13</v>
      </c>
      <c r="G25" s="127">
        <v>3</v>
      </c>
      <c r="H25" s="127">
        <v>3</v>
      </c>
      <c r="I25" s="127">
        <v>4</v>
      </c>
      <c r="J25" s="127">
        <v>0</v>
      </c>
      <c r="K25" s="127">
        <v>0</v>
      </c>
      <c r="L25" s="125">
        <v>0</v>
      </c>
    </row>
    <row r="26" spans="1:12" ht="19.5" customHeight="1" thickBot="1">
      <c r="A26" s="417" t="s">
        <v>34</v>
      </c>
      <c r="B26" s="418"/>
      <c r="C26" s="145">
        <f aca="true" t="shared" si="2" ref="C26:L26">SUM(C23:C25)</f>
        <v>127</v>
      </c>
      <c r="D26" s="146">
        <f t="shared" si="2"/>
        <v>12</v>
      </c>
      <c r="E26" s="129">
        <f t="shared" si="2"/>
        <v>75</v>
      </c>
      <c r="F26" s="129">
        <f t="shared" si="2"/>
        <v>27</v>
      </c>
      <c r="G26" s="129">
        <f t="shared" si="2"/>
        <v>6</v>
      </c>
      <c r="H26" s="129">
        <f t="shared" si="2"/>
        <v>3</v>
      </c>
      <c r="I26" s="129">
        <f t="shared" si="2"/>
        <v>4</v>
      </c>
      <c r="J26" s="129">
        <f t="shared" si="2"/>
        <v>0</v>
      </c>
      <c r="K26" s="147">
        <f t="shared" si="2"/>
        <v>0</v>
      </c>
      <c r="L26" s="148">
        <f t="shared" si="2"/>
        <v>0</v>
      </c>
    </row>
    <row r="27" spans="1:12" ht="12.75">
      <c r="A27" s="363" t="s">
        <v>194</v>
      </c>
      <c r="B27" s="77"/>
      <c r="C27" s="82"/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12.75">
      <c r="A28" s="362"/>
      <c r="L28" s="83"/>
    </row>
    <row r="29" ht="19.5" customHeight="1" thickBot="1">
      <c r="A29" s="365" t="s">
        <v>200</v>
      </c>
    </row>
    <row r="30" spans="1:12" ht="19.5" customHeight="1">
      <c r="A30" s="429" t="s">
        <v>57</v>
      </c>
      <c r="B30" s="429"/>
      <c r="C30" s="429"/>
      <c r="D30" s="430"/>
      <c r="E30" s="431" t="s">
        <v>58</v>
      </c>
      <c r="F30" s="431"/>
      <c r="G30" s="431"/>
      <c r="H30" s="421"/>
      <c r="I30" s="431" t="s">
        <v>59</v>
      </c>
      <c r="J30" s="431"/>
      <c r="K30" s="431"/>
      <c r="L30" s="431"/>
    </row>
    <row r="31" spans="1:12" ht="19.5" customHeight="1">
      <c r="A31" s="415"/>
      <c r="B31" s="415"/>
      <c r="C31" s="415"/>
      <c r="D31" s="416"/>
      <c r="E31" s="84" t="s">
        <v>34</v>
      </c>
      <c r="F31" s="85" t="s">
        <v>60</v>
      </c>
      <c r="G31" s="85" t="s">
        <v>61</v>
      </c>
      <c r="H31" s="86" t="s">
        <v>62</v>
      </c>
      <c r="I31" s="84" t="s">
        <v>34</v>
      </c>
      <c r="J31" s="85" t="s">
        <v>60</v>
      </c>
      <c r="K31" s="85" t="s">
        <v>61</v>
      </c>
      <c r="L31" s="87" t="s">
        <v>62</v>
      </c>
    </row>
    <row r="32" spans="1:12" ht="19.5" customHeight="1">
      <c r="A32" s="423" t="s">
        <v>63</v>
      </c>
      <c r="B32" s="423"/>
      <c r="C32" s="423"/>
      <c r="D32" s="424"/>
      <c r="E32" s="149">
        <f aca="true" t="shared" si="3" ref="E32:E38">SUM(F32:H32)</f>
        <v>0</v>
      </c>
      <c r="F32" s="133">
        <v>0</v>
      </c>
      <c r="G32" s="133">
        <v>0</v>
      </c>
      <c r="H32" s="150">
        <v>0</v>
      </c>
      <c r="I32" s="154">
        <f aca="true" t="shared" si="4" ref="I32:I38">SUM(J32:L32)</f>
        <v>111</v>
      </c>
      <c r="J32" s="155">
        <v>1</v>
      </c>
      <c r="K32" s="155">
        <v>37</v>
      </c>
      <c r="L32" s="156">
        <v>73</v>
      </c>
    </row>
    <row r="33" spans="1:12" ht="19.5" customHeight="1">
      <c r="A33" s="423" t="s">
        <v>64</v>
      </c>
      <c r="B33" s="423"/>
      <c r="C33" s="423"/>
      <c r="D33" s="424"/>
      <c r="E33" s="149">
        <f t="shared" si="3"/>
        <v>0</v>
      </c>
      <c r="F33" s="133">
        <v>0</v>
      </c>
      <c r="G33" s="133">
        <v>0</v>
      </c>
      <c r="H33" s="150">
        <v>0</v>
      </c>
      <c r="I33" s="157">
        <f t="shared" si="4"/>
        <v>84</v>
      </c>
      <c r="J33" s="133">
        <v>2</v>
      </c>
      <c r="K33" s="133">
        <v>35</v>
      </c>
      <c r="L33" s="142">
        <v>47</v>
      </c>
    </row>
    <row r="34" spans="1:12" ht="19.5" customHeight="1">
      <c r="A34" s="423" t="s">
        <v>65</v>
      </c>
      <c r="B34" s="423"/>
      <c r="C34" s="423"/>
      <c r="D34" s="424"/>
      <c r="E34" s="149">
        <f t="shared" si="3"/>
        <v>27</v>
      </c>
      <c r="F34" s="133">
        <v>0</v>
      </c>
      <c r="G34" s="133">
        <v>27</v>
      </c>
      <c r="H34" s="150">
        <v>0</v>
      </c>
      <c r="I34" s="157">
        <f t="shared" si="4"/>
        <v>127</v>
      </c>
      <c r="J34" s="133">
        <v>2</v>
      </c>
      <c r="K34" s="133">
        <v>76</v>
      </c>
      <c r="L34" s="142">
        <v>49</v>
      </c>
    </row>
    <row r="35" spans="1:12" ht="19.5" customHeight="1">
      <c r="A35" s="423" t="s">
        <v>66</v>
      </c>
      <c r="B35" s="423"/>
      <c r="C35" s="423"/>
      <c r="D35" s="424"/>
      <c r="E35" s="149">
        <f t="shared" si="3"/>
        <v>0</v>
      </c>
      <c r="F35" s="133">
        <v>0</v>
      </c>
      <c r="G35" s="133">
        <v>0</v>
      </c>
      <c r="H35" s="150">
        <v>0</v>
      </c>
      <c r="I35" s="157">
        <f t="shared" si="4"/>
        <v>2</v>
      </c>
      <c r="J35" s="133">
        <v>0</v>
      </c>
      <c r="K35" s="133">
        <v>2</v>
      </c>
      <c r="L35" s="142">
        <v>0</v>
      </c>
    </row>
    <row r="36" spans="1:12" ht="19.5" customHeight="1">
      <c r="A36" s="423" t="s">
        <v>67</v>
      </c>
      <c r="B36" s="423"/>
      <c r="C36" s="423"/>
      <c r="D36" s="424"/>
      <c r="E36" s="149">
        <f t="shared" si="3"/>
        <v>1</v>
      </c>
      <c r="F36" s="133">
        <v>0</v>
      </c>
      <c r="G36" s="133">
        <v>1</v>
      </c>
      <c r="H36" s="150">
        <v>0</v>
      </c>
      <c r="I36" s="157">
        <f t="shared" si="4"/>
        <v>1</v>
      </c>
      <c r="J36" s="133">
        <v>0</v>
      </c>
      <c r="K36" s="133">
        <v>1</v>
      </c>
      <c r="L36" s="142">
        <v>0</v>
      </c>
    </row>
    <row r="37" spans="1:12" ht="19.5" customHeight="1">
      <c r="A37" s="423" t="s">
        <v>68</v>
      </c>
      <c r="B37" s="423"/>
      <c r="C37" s="423"/>
      <c r="D37" s="424"/>
      <c r="E37" s="149">
        <f t="shared" si="3"/>
        <v>18</v>
      </c>
      <c r="F37" s="133">
        <v>0</v>
      </c>
      <c r="G37" s="133">
        <v>18</v>
      </c>
      <c r="H37" s="150">
        <v>0</v>
      </c>
      <c r="I37" s="157">
        <f t="shared" si="4"/>
        <v>19</v>
      </c>
      <c r="J37" s="133">
        <v>0</v>
      </c>
      <c r="K37" s="133">
        <v>19</v>
      </c>
      <c r="L37" s="142">
        <v>0</v>
      </c>
    </row>
    <row r="38" spans="1:12" ht="19.5" customHeight="1">
      <c r="A38" s="415" t="s">
        <v>69</v>
      </c>
      <c r="B38" s="415"/>
      <c r="C38" s="415"/>
      <c r="D38" s="416"/>
      <c r="E38" s="151">
        <f t="shared" si="3"/>
        <v>69</v>
      </c>
      <c r="F38" s="127">
        <v>1</v>
      </c>
      <c r="G38" s="127">
        <v>37</v>
      </c>
      <c r="H38" s="152">
        <v>31</v>
      </c>
      <c r="I38" s="126">
        <f t="shared" si="4"/>
        <v>4</v>
      </c>
      <c r="J38" s="127">
        <v>0</v>
      </c>
      <c r="K38" s="127">
        <v>4</v>
      </c>
      <c r="L38" s="125">
        <v>0</v>
      </c>
    </row>
    <row r="39" spans="1:12" ht="19.5" customHeight="1" thickBot="1">
      <c r="A39" s="417" t="s">
        <v>34</v>
      </c>
      <c r="B39" s="417"/>
      <c r="C39" s="417"/>
      <c r="D39" s="418"/>
      <c r="E39" s="145">
        <f aca="true" t="shared" si="5" ref="E39:L39">SUM(E32:E38)</f>
        <v>115</v>
      </c>
      <c r="F39" s="129">
        <f t="shared" si="5"/>
        <v>1</v>
      </c>
      <c r="G39" s="129">
        <f t="shared" si="5"/>
        <v>83</v>
      </c>
      <c r="H39" s="153">
        <f t="shared" si="5"/>
        <v>31</v>
      </c>
      <c r="I39" s="128">
        <f t="shared" si="5"/>
        <v>348</v>
      </c>
      <c r="J39" s="129">
        <f t="shared" si="5"/>
        <v>5</v>
      </c>
      <c r="K39" s="129">
        <f t="shared" si="5"/>
        <v>174</v>
      </c>
      <c r="L39" s="130">
        <f t="shared" si="5"/>
        <v>169</v>
      </c>
    </row>
    <row r="40" spans="1:12" ht="12.75">
      <c r="A40" s="361" t="s">
        <v>193</v>
      </c>
      <c r="B40" s="77"/>
      <c r="C40" s="77"/>
      <c r="D40" s="77"/>
      <c r="E40" s="82"/>
      <c r="F40" s="82"/>
      <c r="G40" s="82"/>
      <c r="H40" s="82"/>
      <c r="I40" s="361"/>
      <c r="J40" s="82"/>
      <c r="K40" s="82"/>
      <c r="L40" s="82"/>
    </row>
    <row r="41" spans="1:12" ht="12.75">
      <c r="A41" s="362"/>
      <c r="L41" s="83"/>
    </row>
    <row r="42" ht="19.5" customHeight="1" thickBot="1">
      <c r="A42" s="365" t="s">
        <v>201</v>
      </c>
    </row>
    <row r="43" spans="1:13" ht="19.5" customHeight="1">
      <c r="A43" s="429" t="s">
        <v>33</v>
      </c>
      <c r="B43" s="430"/>
      <c r="C43" s="421" t="s">
        <v>34</v>
      </c>
      <c r="D43" s="425" t="s">
        <v>166</v>
      </c>
      <c r="E43" s="419" t="s">
        <v>70</v>
      </c>
      <c r="F43" s="419" t="s">
        <v>71</v>
      </c>
      <c r="G43" s="419" t="s">
        <v>72</v>
      </c>
      <c r="H43" s="419" t="s">
        <v>73</v>
      </c>
      <c r="I43" s="419" t="s">
        <v>74</v>
      </c>
      <c r="J43" s="419" t="s">
        <v>75</v>
      </c>
      <c r="K43" s="419" t="s">
        <v>76</v>
      </c>
      <c r="L43" s="419" t="s">
        <v>77</v>
      </c>
      <c r="M43" s="427" t="s">
        <v>78</v>
      </c>
    </row>
    <row r="44" spans="1:13" ht="19.5" customHeight="1">
      <c r="A44" s="415"/>
      <c r="B44" s="416"/>
      <c r="C44" s="422"/>
      <c r="D44" s="426"/>
      <c r="E44" s="420"/>
      <c r="F44" s="420"/>
      <c r="G44" s="420"/>
      <c r="H44" s="420"/>
      <c r="I44" s="420"/>
      <c r="J44" s="420"/>
      <c r="K44" s="420"/>
      <c r="L44" s="420"/>
      <c r="M44" s="428"/>
    </row>
    <row r="45" spans="1:13" ht="19.5" customHeight="1">
      <c r="A45" s="423" t="s">
        <v>79</v>
      </c>
      <c r="B45" s="424"/>
      <c r="C45" s="158">
        <f>SUM(D45:M45)</f>
        <v>5</v>
      </c>
      <c r="D45" s="159">
        <v>0</v>
      </c>
      <c r="E45" s="133">
        <v>2</v>
      </c>
      <c r="F45" s="133">
        <v>2</v>
      </c>
      <c r="G45" s="133">
        <v>0</v>
      </c>
      <c r="H45" s="133">
        <v>1</v>
      </c>
      <c r="I45" s="133">
        <v>0</v>
      </c>
      <c r="J45" s="133">
        <v>0</v>
      </c>
      <c r="K45" s="133">
        <v>0</v>
      </c>
      <c r="L45" s="133">
        <v>0</v>
      </c>
      <c r="M45" s="149">
        <v>0</v>
      </c>
    </row>
    <row r="46" spans="1:13" ht="19.5" customHeight="1">
      <c r="A46" s="423" t="s">
        <v>47</v>
      </c>
      <c r="B46" s="424"/>
      <c r="C46" s="158">
        <f>SUM(D46:M46)</f>
        <v>174</v>
      </c>
      <c r="D46" s="159">
        <v>96</v>
      </c>
      <c r="E46" s="133">
        <v>39</v>
      </c>
      <c r="F46" s="133">
        <v>28</v>
      </c>
      <c r="G46" s="133">
        <v>9</v>
      </c>
      <c r="H46" s="133">
        <v>2</v>
      </c>
      <c r="I46" s="133">
        <v>0</v>
      </c>
      <c r="J46" s="133">
        <v>0</v>
      </c>
      <c r="K46" s="133">
        <v>0</v>
      </c>
      <c r="L46" s="133">
        <v>0</v>
      </c>
      <c r="M46" s="149">
        <v>0</v>
      </c>
    </row>
    <row r="47" spans="1:13" ht="19.5" customHeight="1">
      <c r="A47" s="415" t="s">
        <v>48</v>
      </c>
      <c r="B47" s="416"/>
      <c r="C47" s="160">
        <f>SUM(D47:M47)</f>
        <v>169</v>
      </c>
      <c r="D47" s="161">
        <v>58</v>
      </c>
      <c r="E47" s="127">
        <v>38</v>
      </c>
      <c r="F47" s="127">
        <v>34</v>
      </c>
      <c r="G47" s="127">
        <v>27</v>
      </c>
      <c r="H47" s="127">
        <v>12</v>
      </c>
      <c r="I47" s="127">
        <v>0</v>
      </c>
      <c r="J47" s="127">
        <v>0</v>
      </c>
      <c r="K47" s="127">
        <v>0</v>
      </c>
      <c r="L47" s="127">
        <v>0</v>
      </c>
      <c r="M47" s="151">
        <v>0</v>
      </c>
    </row>
    <row r="48" spans="1:13" ht="19.5" customHeight="1" thickBot="1">
      <c r="A48" s="417" t="s">
        <v>34</v>
      </c>
      <c r="B48" s="418"/>
      <c r="C48" s="162">
        <f aca="true" t="shared" si="6" ref="C48:M48">SUM(C45:C47)</f>
        <v>348</v>
      </c>
      <c r="D48" s="163">
        <f t="shared" si="6"/>
        <v>154</v>
      </c>
      <c r="E48" s="147">
        <f t="shared" si="6"/>
        <v>79</v>
      </c>
      <c r="F48" s="147">
        <f t="shared" si="6"/>
        <v>64</v>
      </c>
      <c r="G48" s="147">
        <f t="shared" si="6"/>
        <v>36</v>
      </c>
      <c r="H48" s="147">
        <f t="shared" si="6"/>
        <v>15</v>
      </c>
      <c r="I48" s="147">
        <f t="shared" si="6"/>
        <v>0</v>
      </c>
      <c r="J48" s="147">
        <f t="shared" si="6"/>
        <v>0</v>
      </c>
      <c r="K48" s="147">
        <f t="shared" si="6"/>
        <v>0</v>
      </c>
      <c r="L48" s="147">
        <f t="shared" si="6"/>
        <v>0</v>
      </c>
      <c r="M48" s="164">
        <f t="shared" si="6"/>
        <v>0</v>
      </c>
    </row>
    <row r="49" spans="1:12" ht="12.75">
      <c r="A49" s="362" t="s">
        <v>186</v>
      </c>
      <c r="B49" s="362"/>
      <c r="C49" s="83"/>
      <c r="D49" s="83"/>
      <c r="E49" s="83"/>
      <c r="F49" s="83"/>
      <c r="G49" s="83"/>
      <c r="H49" s="83"/>
      <c r="I49" s="83"/>
      <c r="J49" s="83"/>
      <c r="K49" s="83"/>
      <c r="L49" s="83"/>
    </row>
    <row r="50" spans="1:12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</row>
    <row r="51" spans="1:12" ht="6.7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1:12" ht="12.75">
      <c r="A52" s="77"/>
      <c r="B52" s="77"/>
      <c r="C52" s="77"/>
      <c r="D52" s="77"/>
      <c r="E52" s="77"/>
      <c r="F52" s="77"/>
      <c r="G52" s="77"/>
      <c r="H52" s="77"/>
      <c r="I52" s="83"/>
      <c r="J52" s="83"/>
      <c r="K52" s="83"/>
      <c r="L52" s="83"/>
    </row>
    <row r="53" spans="1:12" ht="12.75">
      <c r="A53" s="77"/>
      <c r="B53" s="77"/>
      <c r="C53" s="77"/>
      <c r="D53" s="77"/>
      <c r="E53" s="77"/>
      <c r="F53" s="77"/>
      <c r="G53" s="77"/>
      <c r="H53" s="77"/>
      <c r="I53" s="83"/>
      <c r="J53" s="83"/>
      <c r="K53" s="83"/>
      <c r="L53" s="83"/>
    </row>
    <row r="54" spans="1:12" ht="18" customHeight="1">
      <c r="A54" s="77"/>
      <c r="B54" s="77"/>
      <c r="C54" s="77"/>
      <c r="D54" s="77"/>
      <c r="E54" s="77"/>
      <c r="F54" s="77"/>
      <c r="G54" s="77"/>
      <c r="H54" s="77"/>
      <c r="I54" s="83"/>
      <c r="J54" s="83"/>
      <c r="K54" s="83"/>
      <c r="L54" s="83"/>
    </row>
  </sheetData>
  <sheetProtection/>
  <mergeCells count="81">
    <mergeCell ref="Q12:Q13"/>
    <mergeCell ref="E21:E22"/>
    <mergeCell ref="F21:F22"/>
    <mergeCell ref="H21:H22"/>
    <mergeCell ref="I21:I22"/>
    <mergeCell ref="J21:J22"/>
    <mergeCell ref="K21:K22"/>
    <mergeCell ref="L21:L22"/>
    <mergeCell ref="O12:O13"/>
    <mergeCell ref="A4:B6"/>
    <mergeCell ref="A16:B16"/>
    <mergeCell ref="I5:I6"/>
    <mergeCell ref="P12:P13"/>
    <mergeCell ref="A9:B9"/>
    <mergeCell ref="A7:B7"/>
    <mergeCell ref="A8:B8"/>
    <mergeCell ref="E7:F7"/>
    <mergeCell ref="E8:F8"/>
    <mergeCell ref="E9:F9"/>
    <mergeCell ref="A34:D34"/>
    <mergeCell ref="A36:D36"/>
    <mergeCell ref="A24:B24"/>
    <mergeCell ref="A25:B25"/>
    <mergeCell ref="A26:B26"/>
    <mergeCell ref="A21:B22"/>
    <mergeCell ref="A12:B13"/>
    <mergeCell ref="A17:B17"/>
    <mergeCell ref="N12:N13"/>
    <mergeCell ref="H12:H13"/>
    <mergeCell ref="A14:B14"/>
    <mergeCell ref="A15:B15"/>
    <mergeCell ref="M12:M13"/>
    <mergeCell ref="I12:I13"/>
    <mergeCell ref="L12:L13"/>
    <mergeCell ref="C12:C13"/>
    <mergeCell ref="C7:D7"/>
    <mergeCell ref="C8:D8"/>
    <mergeCell ref="C9:D9"/>
    <mergeCell ref="J4:M4"/>
    <mergeCell ref="C4:D6"/>
    <mergeCell ref="E4:F6"/>
    <mergeCell ref="J5:J6"/>
    <mergeCell ref="M5:M6"/>
    <mergeCell ref="G5:G6"/>
    <mergeCell ref="H5:H6"/>
    <mergeCell ref="D12:D13"/>
    <mergeCell ref="J12:J13"/>
    <mergeCell ref="K12:K13"/>
    <mergeCell ref="E12:E13"/>
    <mergeCell ref="F12:F13"/>
    <mergeCell ref="G12:G13"/>
    <mergeCell ref="A39:D39"/>
    <mergeCell ref="A37:D37"/>
    <mergeCell ref="I30:L30"/>
    <mergeCell ref="G21:G22"/>
    <mergeCell ref="C21:C22"/>
    <mergeCell ref="A32:D32"/>
    <mergeCell ref="D21:D22"/>
    <mergeCell ref="A23:B23"/>
    <mergeCell ref="A30:D31"/>
    <mergeCell ref="E30:H30"/>
    <mergeCell ref="L43:L44"/>
    <mergeCell ref="A46:B46"/>
    <mergeCell ref="D43:D44"/>
    <mergeCell ref="M43:M44"/>
    <mergeCell ref="A45:B45"/>
    <mergeCell ref="G43:G44"/>
    <mergeCell ref="H43:H44"/>
    <mergeCell ref="I43:I44"/>
    <mergeCell ref="J43:J44"/>
    <mergeCell ref="A43:B44"/>
    <mergeCell ref="G4:I4"/>
    <mergeCell ref="A47:B47"/>
    <mergeCell ref="A48:B48"/>
    <mergeCell ref="K43:K44"/>
    <mergeCell ref="C43:C44"/>
    <mergeCell ref="F43:F44"/>
    <mergeCell ref="E43:E44"/>
    <mergeCell ref="A33:D33"/>
    <mergeCell ref="A35:D35"/>
    <mergeCell ref="A38:D38"/>
  </mergeCells>
  <printOptions/>
  <pageMargins left="0.6299212598425197" right="0.5905511811023623" top="0.5905511811023623" bottom="0.5905511811023623" header="0.5118110236220472" footer="0.5118110236220472"/>
  <pageSetup horizontalDpi="600" verticalDpi="600" orientation="portrait" paperSize="9" scale="90" r:id="rId1"/>
  <headerFooter scaleWithDoc="0" alignWithMargins="0">
    <oddHeader>&amp;L&amp;11幼稚園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2"/>
  <sheetViews>
    <sheetView showGridLines="0" zoomScaleSheetLayoutView="100" zoomScalePageLayoutView="0" workbookViewId="0" topLeftCell="A37">
      <selection activeCell="I44" sqref="I44"/>
    </sheetView>
  </sheetViews>
  <sheetFormatPr defaultColWidth="10.25390625" defaultRowHeight="12.75"/>
  <cols>
    <col min="1" max="1" width="4.25390625" style="43" customWidth="1"/>
    <col min="2" max="2" width="7.125" style="43" customWidth="1"/>
    <col min="3" max="5" width="6.375" style="43" customWidth="1"/>
    <col min="6" max="14" width="5.875" style="43" customWidth="1"/>
    <col min="15" max="15" width="4.75390625" style="43" customWidth="1"/>
    <col min="16" max="23" width="5.875" style="43" customWidth="1"/>
    <col min="24" max="24" width="0.875" style="43" customWidth="1"/>
    <col min="25" max="26" width="5.875" style="43" customWidth="1"/>
    <col min="27" max="16384" width="10.25390625" style="43" customWidth="1"/>
  </cols>
  <sheetData>
    <row r="1" ht="19.5" customHeight="1"/>
    <row r="2" ht="19.5" customHeight="1" thickBot="1">
      <c r="A2" s="365" t="s">
        <v>202</v>
      </c>
    </row>
    <row r="3" spans="1:14" ht="18.75" customHeight="1">
      <c r="A3" s="429" t="s">
        <v>80</v>
      </c>
      <c r="B3" s="430"/>
      <c r="C3" s="431" t="s">
        <v>34</v>
      </c>
      <c r="D3" s="431"/>
      <c r="E3" s="431"/>
      <c r="F3" s="414" t="s">
        <v>81</v>
      </c>
      <c r="G3" s="431"/>
      <c r="H3" s="421"/>
      <c r="I3" s="431" t="s">
        <v>82</v>
      </c>
      <c r="J3" s="431"/>
      <c r="K3" s="431"/>
      <c r="L3" s="414" t="s">
        <v>83</v>
      </c>
      <c r="M3" s="431"/>
      <c r="N3" s="431"/>
    </row>
    <row r="4" spans="1:14" ht="15.75" customHeight="1">
      <c r="A4" s="415"/>
      <c r="B4" s="416"/>
      <c r="C4" s="84" t="s">
        <v>34</v>
      </c>
      <c r="D4" s="85" t="s">
        <v>84</v>
      </c>
      <c r="E4" s="87" t="s">
        <v>85</v>
      </c>
      <c r="F4" s="79" t="s">
        <v>34</v>
      </c>
      <c r="G4" s="85" t="s">
        <v>84</v>
      </c>
      <c r="H4" s="86" t="s">
        <v>85</v>
      </c>
      <c r="I4" s="84" t="s">
        <v>34</v>
      </c>
      <c r="J4" s="85" t="s">
        <v>84</v>
      </c>
      <c r="K4" s="87" t="s">
        <v>85</v>
      </c>
      <c r="L4" s="79" t="s">
        <v>34</v>
      </c>
      <c r="M4" s="85" t="s">
        <v>84</v>
      </c>
      <c r="N4" s="87" t="s">
        <v>85</v>
      </c>
    </row>
    <row r="5" spans="1:14" ht="25.5" customHeight="1">
      <c r="A5" s="467" t="s">
        <v>171</v>
      </c>
      <c r="B5" s="468"/>
      <c r="C5" s="303">
        <f>SUM(D5:E5)</f>
        <v>121</v>
      </c>
      <c r="D5" s="304">
        <f aca="true" t="shared" si="0" ref="D5:E9">G5+J5+M5</f>
        <v>59</v>
      </c>
      <c r="E5" s="305">
        <f t="shared" si="0"/>
        <v>62</v>
      </c>
      <c r="F5" s="306">
        <f>SUM(G5:H5)</f>
        <v>33</v>
      </c>
      <c r="G5" s="304">
        <v>16</v>
      </c>
      <c r="H5" s="305">
        <v>17</v>
      </c>
      <c r="I5" s="306">
        <f>SUM(J5:K5)</f>
        <v>40</v>
      </c>
      <c r="J5" s="304">
        <v>18</v>
      </c>
      <c r="K5" s="305">
        <v>22</v>
      </c>
      <c r="L5" s="306">
        <f>SUM(M5:N5)</f>
        <v>48</v>
      </c>
      <c r="M5" s="304">
        <v>25</v>
      </c>
      <c r="N5" s="307">
        <v>23</v>
      </c>
    </row>
    <row r="6" spans="1:14" ht="25.5" customHeight="1">
      <c r="A6" s="470" t="s">
        <v>172</v>
      </c>
      <c r="B6" s="470"/>
      <c r="C6" s="308">
        <f>SUM(D6:E6)</f>
        <v>2479</v>
      </c>
      <c r="D6" s="309">
        <f t="shared" si="0"/>
        <v>1263</v>
      </c>
      <c r="E6" s="310">
        <f t="shared" si="0"/>
        <v>1216</v>
      </c>
      <c r="F6" s="311">
        <f>SUM(G6:H6)</f>
        <v>437</v>
      </c>
      <c r="G6" s="309">
        <v>226</v>
      </c>
      <c r="H6" s="310">
        <v>211</v>
      </c>
      <c r="I6" s="311">
        <f>SUM(J6:K6)</f>
        <v>630</v>
      </c>
      <c r="J6" s="309">
        <v>307</v>
      </c>
      <c r="K6" s="310">
        <v>323</v>
      </c>
      <c r="L6" s="311">
        <f>SUM(M6:N6)</f>
        <v>1412</v>
      </c>
      <c r="M6" s="309">
        <v>730</v>
      </c>
      <c r="N6" s="312">
        <v>682</v>
      </c>
    </row>
    <row r="7" spans="1:14" ht="25.5" customHeight="1">
      <c r="A7" s="464" t="s">
        <v>167</v>
      </c>
      <c r="B7" s="115" t="s">
        <v>34</v>
      </c>
      <c r="C7" s="308">
        <f>SUM(D7:E7)</f>
        <v>3018</v>
      </c>
      <c r="D7" s="309">
        <f t="shared" si="0"/>
        <v>1539</v>
      </c>
      <c r="E7" s="310">
        <f t="shared" si="0"/>
        <v>1479</v>
      </c>
      <c r="F7" s="308">
        <f>SUM(G7:H7)</f>
        <v>1011</v>
      </c>
      <c r="G7" s="313">
        <f>SUM(G8:G9)</f>
        <v>516</v>
      </c>
      <c r="H7" s="314">
        <f>SUM(H8:H9)</f>
        <v>495</v>
      </c>
      <c r="I7" s="308">
        <f>SUM(J7:K7)</f>
        <v>980</v>
      </c>
      <c r="J7" s="313">
        <f>SUM(J8:J9)</f>
        <v>497</v>
      </c>
      <c r="K7" s="314">
        <f>SUM(K8:K9)</f>
        <v>483</v>
      </c>
      <c r="L7" s="308">
        <f>SUM(M7:N7)</f>
        <v>1027</v>
      </c>
      <c r="M7" s="313">
        <f>SUM(M8:M9)</f>
        <v>526</v>
      </c>
      <c r="N7" s="315">
        <f>SUM(N8:N9)</f>
        <v>501</v>
      </c>
    </row>
    <row r="8" spans="1:14" ht="22.5" customHeight="1">
      <c r="A8" s="465"/>
      <c r="B8" s="165" t="s">
        <v>86</v>
      </c>
      <c r="C8" s="316">
        <f>SUM(D8:E8)</f>
        <v>2990</v>
      </c>
      <c r="D8" s="317">
        <f t="shared" si="0"/>
        <v>1520</v>
      </c>
      <c r="E8" s="318">
        <f t="shared" si="0"/>
        <v>1470</v>
      </c>
      <c r="F8" s="319">
        <f>SUM(G8:H8)</f>
        <v>1003</v>
      </c>
      <c r="G8" s="317">
        <v>509</v>
      </c>
      <c r="H8" s="318">
        <v>494</v>
      </c>
      <c r="I8" s="319">
        <f>SUM(J8:K8)</f>
        <v>970</v>
      </c>
      <c r="J8" s="317">
        <v>489</v>
      </c>
      <c r="K8" s="318">
        <v>481</v>
      </c>
      <c r="L8" s="319">
        <f>SUM(M8:N8)</f>
        <v>1017</v>
      </c>
      <c r="M8" s="317">
        <v>522</v>
      </c>
      <c r="N8" s="320">
        <v>495</v>
      </c>
    </row>
    <row r="9" spans="1:14" ht="22.5" customHeight="1">
      <c r="A9" s="466"/>
      <c r="B9" s="116" t="s">
        <v>42</v>
      </c>
      <c r="C9" s="321">
        <f>SUM(D9:E9)</f>
        <v>28</v>
      </c>
      <c r="D9" s="322">
        <f t="shared" si="0"/>
        <v>19</v>
      </c>
      <c r="E9" s="323">
        <f t="shared" si="0"/>
        <v>9</v>
      </c>
      <c r="F9" s="324">
        <f>SUM(G9:H9)</f>
        <v>8</v>
      </c>
      <c r="G9" s="322">
        <v>7</v>
      </c>
      <c r="H9" s="323">
        <v>1</v>
      </c>
      <c r="I9" s="324">
        <f>SUM(J9:K9)</f>
        <v>10</v>
      </c>
      <c r="J9" s="322">
        <v>8</v>
      </c>
      <c r="K9" s="323">
        <v>2</v>
      </c>
      <c r="L9" s="324">
        <f>SUM(M9:N9)</f>
        <v>10</v>
      </c>
      <c r="M9" s="322">
        <v>4</v>
      </c>
      <c r="N9" s="325">
        <v>6</v>
      </c>
    </row>
    <row r="10" spans="1:14" ht="25.5" customHeight="1" thickBot="1">
      <c r="A10" s="469" t="s">
        <v>168</v>
      </c>
      <c r="B10" s="469"/>
      <c r="C10" s="326">
        <f>C5+C6+C7</f>
        <v>5618</v>
      </c>
      <c r="D10" s="327">
        <f aca="true" t="shared" si="1" ref="D10:N10">D5+D6+D7</f>
        <v>2861</v>
      </c>
      <c r="E10" s="328">
        <f t="shared" si="1"/>
        <v>2757</v>
      </c>
      <c r="F10" s="329">
        <f t="shared" si="1"/>
        <v>1481</v>
      </c>
      <c r="G10" s="327">
        <f t="shared" si="1"/>
        <v>758</v>
      </c>
      <c r="H10" s="328">
        <f t="shared" si="1"/>
        <v>723</v>
      </c>
      <c r="I10" s="329">
        <f t="shared" si="1"/>
        <v>1650</v>
      </c>
      <c r="J10" s="327">
        <f t="shared" si="1"/>
        <v>822</v>
      </c>
      <c r="K10" s="328">
        <f t="shared" si="1"/>
        <v>828</v>
      </c>
      <c r="L10" s="329">
        <f t="shared" si="1"/>
        <v>2487</v>
      </c>
      <c r="M10" s="327">
        <f t="shared" si="1"/>
        <v>1281</v>
      </c>
      <c r="N10" s="330">
        <f t="shared" si="1"/>
        <v>1206</v>
      </c>
    </row>
    <row r="11" spans="1:14" ht="19.5" customHeight="1">
      <c r="A11" s="44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9" ht="19.5" customHeight="1" thickBot="1">
      <c r="A12" s="365" t="s">
        <v>203</v>
      </c>
      <c r="S12" s="104"/>
    </row>
    <row r="13" spans="1:14" ht="18.75" customHeight="1">
      <c r="A13" s="429" t="s">
        <v>80</v>
      </c>
      <c r="B13" s="430"/>
      <c r="C13" s="431" t="s">
        <v>34</v>
      </c>
      <c r="D13" s="431"/>
      <c r="E13" s="431"/>
      <c r="F13" s="414" t="s">
        <v>81</v>
      </c>
      <c r="G13" s="431"/>
      <c r="H13" s="421"/>
      <c r="I13" s="431" t="s">
        <v>82</v>
      </c>
      <c r="J13" s="431"/>
      <c r="K13" s="431"/>
      <c r="L13" s="414" t="s">
        <v>83</v>
      </c>
      <c r="M13" s="431"/>
      <c r="N13" s="431"/>
    </row>
    <row r="14" spans="1:14" ht="15.75" customHeight="1">
      <c r="A14" s="415"/>
      <c r="B14" s="416"/>
      <c r="C14" s="84" t="s">
        <v>34</v>
      </c>
      <c r="D14" s="85" t="s">
        <v>84</v>
      </c>
      <c r="E14" s="87" t="s">
        <v>85</v>
      </c>
      <c r="F14" s="79" t="s">
        <v>34</v>
      </c>
      <c r="G14" s="85" t="s">
        <v>84</v>
      </c>
      <c r="H14" s="86" t="s">
        <v>85</v>
      </c>
      <c r="I14" s="84" t="s">
        <v>34</v>
      </c>
      <c r="J14" s="85" t="s">
        <v>84</v>
      </c>
      <c r="K14" s="87" t="s">
        <v>85</v>
      </c>
      <c r="L14" s="79" t="s">
        <v>34</v>
      </c>
      <c r="M14" s="85" t="s">
        <v>84</v>
      </c>
      <c r="N14" s="87" t="s">
        <v>85</v>
      </c>
    </row>
    <row r="15" spans="1:15" ht="25.5" customHeight="1">
      <c r="A15" s="467" t="s">
        <v>171</v>
      </c>
      <c r="B15" s="468"/>
      <c r="C15" s="184">
        <f>SUM(D15:E15)</f>
        <v>48</v>
      </c>
      <c r="D15" s="185">
        <f aca="true" t="shared" si="2" ref="D15:E19">G15+J15+M15</f>
        <v>24</v>
      </c>
      <c r="E15" s="186">
        <f t="shared" si="2"/>
        <v>24</v>
      </c>
      <c r="F15" s="187">
        <f>SUM(G15:H15)</f>
        <v>33</v>
      </c>
      <c r="G15" s="185">
        <v>16</v>
      </c>
      <c r="H15" s="186">
        <v>17</v>
      </c>
      <c r="I15" s="187">
        <f>SUM(J15:K15)</f>
        <v>15</v>
      </c>
      <c r="J15" s="185">
        <v>8</v>
      </c>
      <c r="K15" s="186">
        <v>7</v>
      </c>
      <c r="L15" s="210">
        <f>SUM(M15:N15)</f>
        <v>0</v>
      </c>
      <c r="M15" s="211">
        <v>0</v>
      </c>
      <c r="N15" s="212">
        <v>0</v>
      </c>
      <c r="O15" s="69"/>
    </row>
    <row r="16" spans="1:14" ht="25.5" customHeight="1">
      <c r="A16" s="470" t="s">
        <v>172</v>
      </c>
      <c r="B16" s="470"/>
      <c r="C16" s="188">
        <f>SUM(D16:E16)</f>
        <v>1393</v>
      </c>
      <c r="D16" s="189">
        <f t="shared" si="2"/>
        <v>714</v>
      </c>
      <c r="E16" s="190">
        <f t="shared" si="2"/>
        <v>679</v>
      </c>
      <c r="F16" s="191">
        <f>SUM(G16:H16)</f>
        <v>407</v>
      </c>
      <c r="G16" s="189">
        <v>208</v>
      </c>
      <c r="H16" s="190">
        <v>199</v>
      </c>
      <c r="I16" s="191">
        <f>SUM(J16:K16)</f>
        <v>171</v>
      </c>
      <c r="J16" s="189">
        <v>75</v>
      </c>
      <c r="K16" s="190">
        <v>96</v>
      </c>
      <c r="L16" s="191">
        <f>SUM(M16:N16)</f>
        <v>815</v>
      </c>
      <c r="M16" s="189">
        <v>431</v>
      </c>
      <c r="N16" s="192">
        <v>384</v>
      </c>
    </row>
    <row r="17" spans="1:14" ht="25.5" customHeight="1">
      <c r="A17" s="464" t="s">
        <v>167</v>
      </c>
      <c r="B17" s="115" t="s">
        <v>34</v>
      </c>
      <c r="C17" s="188">
        <f>SUM(D17:E17)</f>
        <v>742</v>
      </c>
      <c r="D17" s="189">
        <f t="shared" si="2"/>
        <v>373</v>
      </c>
      <c r="E17" s="190">
        <f t="shared" si="2"/>
        <v>369</v>
      </c>
      <c r="F17" s="188">
        <f>SUM(G17:H17)</f>
        <v>638</v>
      </c>
      <c r="G17" s="193">
        <f>SUM(G18:G19)</f>
        <v>322</v>
      </c>
      <c r="H17" s="194">
        <f>SUM(H18:H19)</f>
        <v>316</v>
      </c>
      <c r="I17" s="188">
        <f>SUM(J17:K17)</f>
        <v>70</v>
      </c>
      <c r="J17" s="193">
        <f>SUM(J18:J19)</f>
        <v>33</v>
      </c>
      <c r="K17" s="194">
        <f>SUM(K18:K19)</f>
        <v>37</v>
      </c>
      <c r="L17" s="188">
        <f>SUM(M17:N17)</f>
        <v>34</v>
      </c>
      <c r="M17" s="193">
        <f>SUM(M18:M19)</f>
        <v>18</v>
      </c>
      <c r="N17" s="195">
        <f>SUM(N18:N19)</f>
        <v>16</v>
      </c>
    </row>
    <row r="18" spans="1:14" ht="22.5" customHeight="1">
      <c r="A18" s="465"/>
      <c r="B18" s="165" t="s">
        <v>86</v>
      </c>
      <c r="C18" s="196">
        <f>SUM(D18:E18)</f>
        <v>740</v>
      </c>
      <c r="D18" s="197">
        <f t="shared" si="2"/>
        <v>371</v>
      </c>
      <c r="E18" s="198">
        <f t="shared" si="2"/>
        <v>369</v>
      </c>
      <c r="F18" s="199">
        <f>SUM(G18:H18)</f>
        <v>636</v>
      </c>
      <c r="G18" s="197">
        <v>320</v>
      </c>
      <c r="H18" s="198">
        <v>316</v>
      </c>
      <c r="I18" s="199">
        <f>SUM(J18:K18)</f>
        <v>70</v>
      </c>
      <c r="J18" s="197">
        <v>33</v>
      </c>
      <c r="K18" s="198">
        <v>37</v>
      </c>
      <c r="L18" s="199">
        <f>SUM(M18:N18)</f>
        <v>34</v>
      </c>
      <c r="M18" s="197">
        <v>18</v>
      </c>
      <c r="N18" s="200">
        <v>16</v>
      </c>
    </row>
    <row r="19" spans="1:14" ht="22.5" customHeight="1">
      <c r="A19" s="466"/>
      <c r="B19" s="116" t="s">
        <v>42</v>
      </c>
      <c r="C19" s="201">
        <f>SUM(D19:E19)</f>
        <v>2</v>
      </c>
      <c r="D19" s="202">
        <f t="shared" si="2"/>
        <v>2</v>
      </c>
      <c r="E19" s="203">
        <f t="shared" si="2"/>
        <v>0</v>
      </c>
      <c r="F19" s="204">
        <f>SUM(G19:H19)</f>
        <v>2</v>
      </c>
      <c r="G19" s="202">
        <v>2</v>
      </c>
      <c r="H19" s="203">
        <v>0</v>
      </c>
      <c r="I19" s="204">
        <f>SUM(J19:K19)</f>
        <v>0</v>
      </c>
      <c r="J19" s="202">
        <v>0</v>
      </c>
      <c r="K19" s="203">
        <v>0</v>
      </c>
      <c r="L19" s="204">
        <f>SUM(M19:N19)</f>
        <v>0</v>
      </c>
      <c r="M19" s="202">
        <v>0</v>
      </c>
      <c r="N19" s="205">
        <v>0</v>
      </c>
    </row>
    <row r="20" spans="1:14" ht="25.5" customHeight="1" thickBot="1">
      <c r="A20" s="469" t="s">
        <v>168</v>
      </c>
      <c r="B20" s="469"/>
      <c r="C20" s="206">
        <f>C15+C16+C17</f>
        <v>2183</v>
      </c>
      <c r="D20" s="207">
        <f aca="true" t="shared" si="3" ref="D20:N20">D15+D16+D17</f>
        <v>1111</v>
      </c>
      <c r="E20" s="208">
        <f t="shared" si="3"/>
        <v>1072</v>
      </c>
      <c r="F20" s="19">
        <f t="shared" si="3"/>
        <v>1078</v>
      </c>
      <c r="G20" s="207">
        <f t="shared" si="3"/>
        <v>546</v>
      </c>
      <c r="H20" s="208">
        <f t="shared" si="3"/>
        <v>532</v>
      </c>
      <c r="I20" s="19">
        <f t="shared" si="3"/>
        <v>256</v>
      </c>
      <c r="J20" s="207">
        <f t="shared" si="3"/>
        <v>116</v>
      </c>
      <c r="K20" s="208">
        <f t="shared" si="3"/>
        <v>140</v>
      </c>
      <c r="L20" s="19">
        <f t="shared" si="3"/>
        <v>849</v>
      </c>
      <c r="M20" s="207">
        <f t="shared" si="3"/>
        <v>449</v>
      </c>
      <c r="N20" s="209">
        <f t="shared" si="3"/>
        <v>400</v>
      </c>
    </row>
    <row r="21" spans="1:14" ht="19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ht="19.5" customHeight="1" thickBot="1">
      <c r="A22" s="365" t="s">
        <v>204</v>
      </c>
    </row>
    <row r="23" spans="1:21" ht="29.25" customHeight="1">
      <c r="A23" s="429" t="s">
        <v>169</v>
      </c>
      <c r="B23" s="430"/>
      <c r="C23" s="431" t="s">
        <v>34</v>
      </c>
      <c r="D23" s="431"/>
      <c r="E23" s="431"/>
      <c r="F23" s="461" t="s">
        <v>87</v>
      </c>
      <c r="G23" s="463"/>
      <c r="H23" s="461" t="s">
        <v>173</v>
      </c>
      <c r="I23" s="463"/>
      <c r="J23" s="461" t="s">
        <v>88</v>
      </c>
      <c r="K23" s="463"/>
      <c r="L23" s="461" t="s">
        <v>174</v>
      </c>
      <c r="M23" s="463"/>
      <c r="N23" s="461" t="s">
        <v>175</v>
      </c>
      <c r="O23" s="463"/>
      <c r="P23" s="461" t="s">
        <v>89</v>
      </c>
      <c r="Q23" s="463"/>
      <c r="R23" s="461" t="s">
        <v>90</v>
      </c>
      <c r="S23" s="463"/>
      <c r="T23" s="461" t="s">
        <v>176</v>
      </c>
      <c r="U23" s="462"/>
    </row>
    <row r="24" spans="1:21" ht="16.5" customHeight="1">
      <c r="A24" s="415"/>
      <c r="B24" s="416"/>
      <c r="C24" s="84" t="s">
        <v>34</v>
      </c>
      <c r="D24" s="85" t="s">
        <v>84</v>
      </c>
      <c r="E24" s="86" t="s">
        <v>85</v>
      </c>
      <c r="F24" s="106" t="s">
        <v>84</v>
      </c>
      <c r="G24" s="86" t="s">
        <v>85</v>
      </c>
      <c r="H24" s="106" t="s">
        <v>84</v>
      </c>
      <c r="I24" s="86" t="s">
        <v>85</v>
      </c>
      <c r="J24" s="107" t="s">
        <v>84</v>
      </c>
      <c r="K24" s="108" t="s">
        <v>85</v>
      </c>
      <c r="L24" s="106" t="s">
        <v>84</v>
      </c>
      <c r="M24" s="86" t="s">
        <v>85</v>
      </c>
      <c r="N24" s="106" t="s">
        <v>84</v>
      </c>
      <c r="O24" s="86" t="s">
        <v>85</v>
      </c>
      <c r="P24" s="106" t="s">
        <v>84</v>
      </c>
      <c r="Q24" s="86" t="s">
        <v>85</v>
      </c>
      <c r="R24" s="107" t="s">
        <v>84</v>
      </c>
      <c r="S24" s="332" t="s">
        <v>85</v>
      </c>
      <c r="T24" s="107" t="s">
        <v>84</v>
      </c>
      <c r="U24" s="108" t="s">
        <v>85</v>
      </c>
    </row>
    <row r="25" spans="1:21" ht="22.5" customHeight="1">
      <c r="A25" s="471" t="s">
        <v>92</v>
      </c>
      <c r="B25" s="166" t="s">
        <v>93</v>
      </c>
      <c r="C25" s="89">
        <f aca="true" t="shared" si="4" ref="C25:C30">SUM(D25:E25)</f>
        <v>7</v>
      </c>
      <c r="D25" s="133">
        <f aca="true" t="shared" si="5" ref="D25:E30">F25+H25+J25+L25+N25+P25+R25+T25+C36+E36</f>
        <v>0</v>
      </c>
      <c r="E25" s="49">
        <f t="shared" si="5"/>
        <v>7</v>
      </c>
      <c r="F25" s="157">
        <v>0</v>
      </c>
      <c r="G25" s="150">
        <v>0</v>
      </c>
      <c r="H25" s="157">
        <v>0</v>
      </c>
      <c r="I25" s="50">
        <v>1</v>
      </c>
      <c r="J25" s="132">
        <v>0</v>
      </c>
      <c r="K25" s="149">
        <v>0</v>
      </c>
      <c r="L25" s="157">
        <v>0</v>
      </c>
      <c r="M25" s="150">
        <v>0</v>
      </c>
      <c r="N25" s="157">
        <v>0</v>
      </c>
      <c r="O25" s="150">
        <v>0</v>
      </c>
      <c r="P25" s="157">
        <v>0</v>
      </c>
      <c r="Q25" s="50">
        <v>5</v>
      </c>
      <c r="R25" s="132">
        <v>0</v>
      </c>
      <c r="S25" s="158">
        <v>0</v>
      </c>
      <c r="T25" s="132">
        <v>0</v>
      </c>
      <c r="U25" s="359">
        <v>1</v>
      </c>
    </row>
    <row r="26" spans="1:21" ht="22.5" customHeight="1">
      <c r="A26" s="472"/>
      <c r="B26" s="167" t="s">
        <v>94</v>
      </c>
      <c r="C26" s="89">
        <f t="shared" si="4"/>
        <v>5</v>
      </c>
      <c r="D26" s="49">
        <f t="shared" si="5"/>
        <v>1</v>
      </c>
      <c r="E26" s="49">
        <f t="shared" si="5"/>
        <v>4</v>
      </c>
      <c r="F26" s="51">
        <v>1</v>
      </c>
      <c r="G26" s="150">
        <v>0</v>
      </c>
      <c r="H26" s="157">
        <v>0</v>
      </c>
      <c r="I26" s="150">
        <v>0</v>
      </c>
      <c r="J26" s="132">
        <v>0</v>
      </c>
      <c r="K26" s="149">
        <v>0</v>
      </c>
      <c r="L26" s="157">
        <v>0</v>
      </c>
      <c r="M26" s="150">
        <v>0</v>
      </c>
      <c r="N26" s="157">
        <v>0</v>
      </c>
      <c r="O26" s="150">
        <v>0</v>
      </c>
      <c r="P26" s="157">
        <v>0</v>
      </c>
      <c r="Q26" s="150">
        <v>0</v>
      </c>
      <c r="R26" s="132">
        <v>0</v>
      </c>
      <c r="S26" s="158">
        <v>0</v>
      </c>
      <c r="T26" s="132">
        <v>0</v>
      </c>
      <c r="U26" s="142">
        <v>0</v>
      </c>
    </row>
    <row r="27" spans="1:21" ht="22.5" customHeight="1">
      <c r="A27" s="473" t="s">
        <v>95</v>
      </c>
      <c r="B27" s="168" t="s">
        <v>93</v>
      </c>
      <c r="C27" s="95">
        <f t="shared" si="4"/>
        <v>211</v>
      </c>
      <c r="D27" s="92">
        <f t="shared" si="5"/>
        <v>4</v>
      </c>
      <c r="E27" s="93">
        <f t="shared" si="5"/>
        <v>207</v>
      </c>
      <c r="F27" s="94">
        <v>2</v>
      </c>
      <c r="G27" s="93">
        <v>13</v>
      </c>
      <c r="H27" s="173">
        <v>0</v>
      </c>
      <c r="I27" s="93">
        <v>6</v>
      </c>
      <c r="J27" s="172">
        <v>0</v>
      </c>
      <c r="K27" s="96">
        <v>13</v>
      </c>
      <c r="L27" s="173">
        <v>0</v>
      </c>
      <c r="M27" s="174">
        <v>0</v>
      </c>
      <c r="N27" s="173">
        <v>0</v>
      </c>
      <c r="O27" s="174">
        <v>0</v>
      </c>
      <c r="P27" s="94">
        <v>2</v>
      </c>
      <c r="Q27" s="93">
        <v>138</v>
      </c>
      <c r="R27" s="172">
        <v>0</v>
      </c>
      <c r="S27" s="333">
        <v>0</v>
      </c>
      <c r="T27" s="172">
        <v>0</v>
      </c>
      <c r="U27" s="360">
        <v>0</v>
      </c>
    </row>
    <row r="28" spans="1:21" ht="22.5" customHeight="1">
      <c r="A28" s="474"/>
      <c r="B28" s="167" t="s">
        <v>94</v>
      </c>
      <c r="C28" s="101">
        <f t="shared" si="4"/>
        <v>161</v>
      </c>
      <c r="D28" s="98">
        <f t="shared" si="5"/>
        <v>83</v>
      </c>
      <c r="E28" s="99">
        <f t="shared" si="5"/>
        <v>78</v>
      </c>
      <c r="F28" s="100">
        <v>46</v>
      </c>
      <c r="G28" s="99">
        <v>21</v>
      </c>
      <c r="H28" s="100">
        <v>10</v>
      </c>
      <c r="I28" s="99">
        <v>5</v>
      </c>
      <c r="J28" s="101">
        <v>27</v>
      </c>
      <c r="K28" s="102">
        <v>18</v>
      </c>
      <c r="L28" s="175">
        <v>0</v>
      </c>
      <c r="M28" s="176">
        <v>0</v>
      </c>
      <c r="N28" s="175">
        <v>0</v>
      </c>
      <c r="O28" s="176">
        <v>0</v>
      </c>
      <c r="P28" s="175">
        <v>0</v>
      </c>
      <c r="Q28" s="176">
        <v>0</v>
      </c>
      <c r="R28" s="180">
        <v>0</v>
      </c>
      <c r="S28" s="334">
        <v>0</v>
      </c>
      <c r="T28" s="180">
        <v>0</v>
      </c>
      <c r="U28" s="103">
        <v>29</v>
      </c>
    </row>
    <row r="29" spans="1:21" ht="22.5" customHeight="1">
      <c r="A29" s="475" t="s">
        <v>96</v>
      </c>
      <c r="B29" s="168" t="s">
        <v>93</v>
      </c>
      <c r="C29" s="89">
        <f t="shared" si="4"/>
        <v>318</v>
      </c>
      <c r="D29" s="49">
        <f t="shared" si="5"/>
        <v>30</v>
      </c>
      <c r="E29" s="49">
        <f t="shared" si="5"/>
        <v>288</v>
      </c>
      <c r="F29" s="51">
        <v>23</v>
      </c>
      <c r="G29" s="50">
        <v>6</v>
      </c>
      <c r="H29" s="51">
        <v>2</v>
      </c>
      <c r="I29" s="50">
        <v>4</v>
      </c>
      <c r="J29" s="52">
        <v>2</v>
      </c>
      <c r="K29" s="53">
        <v>4</v>
      </c>
      <c r="L29" s="157">
        <v>0</v>
      </c>
      <c r="M29" s="50">
        <v>3</v>
      </c>
      <c r="N29" s="157">
        <v>0</v>
      </c>
      <c r="O29" s="50">
        <v>4</v>
      </c>
      <c r="P29" s="51">
        <v>1</v>
      </c>
      <c r="Q29" s="50">
        <v>257</v>
      </c>
      <c r="R29" s="52">
        <v>1</v>
      </c>
      <c r="S29" s="88">
        <v>8</v>
      </c>
      <c r="T29" s="132">
        <v>0</v>
      </c>
      <c r="U29" s="142">
        <v>0</v>
      </c>
    </row>
    <row r="30" spans="1:21" ht="22.5" customHeight="1">
      <c r="A30" s="476"/>
      <c r="B30" s="169" t="s">
        <v>94</v>
      </c>
      <c r="C30" s="57">
        <f t="shared" si="4"/>
        <v>58</v>
      </c>
      <c r="D30" s="59">
        <f t="shared" si="5"/>
        <v>13</v>
      </c>
      <c r="E30" s="56">
        <f t="shared" si="5"/>
        <v>45</v>
      </c>
      <c r="F30" s="55">
        <v>2</v>
      </c>
      <c r="G30" s="152">
        <v>0</v>
      </c>
      <c r="H30" s="126">
        <v>0</v>
      </c>
      <c r="I30" s="152">
        <v>0</v>
      </c>
      <c r="J30" s="144">
        <v>0</v>
      </c>
      <c r="K30" s="151">
        <v>0</v>
      </c>
      <c r="L30" s="126">
        <v>0</v>
      </c>
      <c r="M30" s="152">
        <v>0</v>
      </c>
      <c r="N30" s="126">
        <v>0</v>
      </c>
      <c r="O30" s="152">
        <v>0</v>
      </c>
      <c r="P30" s="126">
        <v>0</v>
      </c>
      <c r="Q30" s="56">
        <v>28</v>
      </c>
      <c r="R30" s="57">
        <v>2</v>
      </c>
      <c r="S30" s="335">
        <v>5</v>
      </c>
      <c r="T30" s="144">
        <v>0</v>
      </c>
      <c r="U30" s="60">
        <v>1</v>
      </c>
    </row>
    <row r="31" spans="1:21" ht="22.5" customHeight="1">
      <c r="A31" s="472" t="s">
        <v>34</v>
      </c>
      <c r="B31" s="166" t="s">
        <v>93</v>
      </c>
      <c r="C31" s="89">
        <f aca="true" t="shared" si="6" ref="C31:F32">C25+C27+C29</f>
        <v>536</v>
      </c>
      <c r="D31" s="89">
        <f t="shared" si="6"/>
        <v>34</v>
      </c>
      <c r="E31" s="89">
        <f t="shared" si="6"/>
        <v>502</v>
      </c>
      <c r="F31" s="171">
        <f t="shared" si="6"/>
        <v>25</v>
      </c>
      <c r="G31" s="53">
        <f aca="true" t="shared" si="7" ref="G31:Q31">G25+G27+G29</f>
        <v>19</v>
      </c>
      <c r="H31" s="171">
        <f t="shared" si="7"/>
        <v>2</v>
      </c>
      <c r="I31" s="53">
        <f t="shared" si="7"/>
        <v>11</v>
      </c>
      <c r="J31" s="171">
        <f t="shared" si="7"/>
        <v>2</v>
      </c>
      <c r="K31" s="53">
        <f t="shared" si="7"/>
        <v>17</v>
      </c>
      <c r="L31" s="177">
        <f t="shared" si="7"/>
        <v>0</v>
      </c>
      <c r="M31" s="53">
        <f t="shared" si="7"/>
        <v>3</v>
      </c>
      <c r="N31" s="177">
        <f t="shared" si="7"/>
        <v>0</v>
      </c>
      <c r="O31" s="53">
        <f t="shared" si="7"/>
        <v>4</v>
      </c>
      <c r="P31" s="171">
        <f t="shared" si="7"/>
        <v>3</v>
      </c>
      <c r="Q31" s="88">
        <f t="shared" si="7"/>
        <v>400</v>
      </c>
      <c r="R31" s="171">
        <f aca="true" t="shared" si="8" ref="R31:U32">R25+R27+R29</f>
        <v>1</v>
      </c>
      <c r="S31" s="88">
        <f t="shared" si="8"/>
        <v>8</v>
      </c>
      <c r="T31" s="177">
        <f t="shared" si="8"/>
        <v>0</v>
      </c>
      <c r="U31" s="53">
        <f t="shared" si="8"/>
        <v>1</v>
      </c>
    </row>
    <row r="32" spans="1:21" ht="22.5" customHeight="1" thickBot="1">
      <c r="A32" s="477"/>
      <c r="B32" s="170" t="s">
        <v>94</v>
      </c>
      <c r="C32" s="47">
        <f t="shared" si="6"/>
        <v>224</v>
      </c>
      <c r="D32" s="91">
        <f t="shared" si="6"/>
        <v>97</v>
      </c>
      <c r="E32" s="91">
        <f t="shared" si="6"/>
        <v>127</v>
      </c>
      <c r="F32" s="47">
        <f t="shared" si="6"/>
        <v>49</v>
      </c>
      <c r="G32" s="48">
        <f aca="true" t="shared" si="9" ref="G32:Q32">G26+G28+G30</f>
        <v>21</v>
      </c>
      <c r="H32" s="47">
        <f t="shared" si="9"/>
        <v>10</v>
      </c>
      <c r="I32" s="48">
        <f t="shared" si="9"/>
        <v>5</v>
      </c>
      <c r="J32" s="47">
        <f t="shared" si="9"/>
        <v>27</v>
      </c>
      <c r="K32" s="48">
        <f t="shared" si="9"/>
        <v>18</v>
      </c>
      <c r="L32" s="178">
        <f t="shared" si="9"/>
        <v>0</v>
      </c>
      <c r="M32" s="164">
        <f t="shared" si="9"/>
        <v>0</v>
      </c>
      <c r="N32" s="178">
        <f t="shared" si="9"/>
        <v>0</v>
      </c>
      <c r="O32" s="164">
        <f t="shared" si="9"/>
        <v>0</v>
      </c>
      <c r="P32" s="178">
        <f t="shared" si="9"/>
        <v>0</v>
      </c>
      <c r="Q32" s="90">
        <f t="shared" si="9"/>
        <v>28</v>
      </c>
      <c r="R32" s="47">
        <f t="shared" si="8"/>
        <v>2</v>
      </c>
      <c r="S32" s="90">
        <f t="shared" si="8"/>
        <v>5</v>
      </c>
      <c r="T32" s="178">
        <f t="shared" si="8"/>
        <v>0</v>
      </c>
      <c r="U32" s="48">
        <f t="shared" si="8"/>
        <v>30</v>
      </c>
    </row>
    <row r="33" ht="19.5" customHeight="1" thickBot="1">
      <c r="A33" s="43" t="s">
        <v>179</v>
      </c>
    </row>
    <row r="34" spans="1:9" ht="19.5" customHeight="1">
      <c r="A34" s="429" t="s">
        <v>169</v>
      </c>
      <c r="B34" s="430"/>
      <c r="C34" s="461" t="s">
        <v>177</v>
      </c>
      <c r="D34" s="463"/>
      <c r="E34" s="461" t="s">
        <v>91</v>
      </c>
      <c r="F34" s="462"/>
      <c r="G34" s="77"/>
      <c r="H34" s="461" t="s">
        <v>178</v>
      </c>
      <c r="I34" s="462"/>
    </row>
    <row r="35" spans="1:9" ht="19.5" customHeight="1">
      <c r="A35" s="415"/>
      <c r="B35" s="416"/>
      <c r="C35" s="107" t="s">
        <v>84</v>
      </c>
      <c r="D35" s="108" t="s">
        <v>85</v>
      </c>
      <c r="E35" s="106" t="s">
        <v>84</v>
      </c>
      <c r="F35" s="87" t="s">
        <v>85</v>
      </c>
      <c r="G35" s="105"/>
      <c r="H35" s="107" t="s">
        <v>84</v>
      </c>
      <c r="I35" s="108" t="s">
        <v>85</v>
      </c>
    </row>
    <row r="36" spans="1:9" ht="19.5" customHeight="1">
      <c r="A36" s="471" t="s">
        <v>92</v>
      </c>
      <c r="B36" s="166" t="s">
        <v>93</v>
      </c>
      <c r="C36" s="181">
        <v>0</v>
      </c>
      <c r="D36" s="149">
        <v>0</v>
      </c>
      <c r="E36" s="157">
        <v>0</v>
      </c>
      <c r="F36" s="142">
        <v>0</v>
      </c>
      <c r="G36" s="53"/>
      <c r="H36" s="132">
        <v>0</v>
      </c>
      <c r="I36" s="149">
        <v>0</v>
      </c>
    </row>
    <row r="37" spans="1:9" ht="19.5" customHeight="1">
      <c r="A37" s="472"/>
      <c r="B37" s="167" t="s">
        <v>94</v>
      </c>
      <c r="C37" s="159">
        <v>0</v>
      </c>
      <c r="D37" s="149">
        <v>0</v>
      </c>
      <c r="E37" s="157">
        <v>0</v>
      </c>
      <c r="F37" s="54">
        <v>4</v>
      </c>
      <c r="G37" s="53"/>
      <c r="H37" s="132">
        <v>0</v>
      </c>
      <c r="I37" s="149">
        <v>0</v>
      </c>
    </row>
    <row r="38" spans="1:9" ht="19.5" customHeight="1">
      <c r="A38" s="473" t="s">
        <v>95</v>
      </c>
      <c r="B38" s="168" t="s">
        <v>93</v>
      </c>
      <c r="C38" s="182">
        <v>0</v>
      </c>
      <c r="D38" s="179">
        <v>0</v>
      </c>
      <c r="E38" s="173">
        <v>0</v>
      </c>
      <c r="F38" s="97">
        <v>37</v>
      </c>
      <c r="G38" s="53"/>
      <c r="H38" s="95">
        <v>1</v>
      </c>
      <c r="I38" s="96">
        <v>17</v>
      </c>
    </row>
    <row r="39" spans="1:9" ht="19.5" customHeight="1">
      <c r="A39" s="474"/>
      <c r="B39" s="167" t="s">
        <v>94</v>
      </c>
      <c r="C39" s="183">
        <v>0</v>
      </c>
      <c r="D39" s="102">
        <v>4</v>
      </c>
      <c r="E39" s="175">
        <v>0</v>
      </c>
      <c r="F39" s="103">
        <v>1</v>
      </c>
      <c r="G39" s="53"/>
      <c r="H39" s="101">
        <v>1</v>
      </c>
      <c r="I39" s="102">
        <v>3</v>
      </c>
    </row>
    <row r="40" spans="1:9" ht="19.5" customHeight="1">
      <c r="A40" s="475" t="s">
        <v>96</v>
      </c>
      <c r="B40" s="168" t="s">
        <v>93</v>
      </c>
      <c r="C40" s="159">
        <v>0</v>
      </c>
      <c r="D40" s="149">
        <v>0</v>
      </c>
      <c r="E40" s="51">
        <v>1</v>
      </c>
      <c r="F40" s="54">
        <v>2</v>
      </c>
      <c r="G40" s="53"/>
      <c r="H40" s="52">
        <v>1</v>
      </c>
      <c r="I40" s="53">
        <v>12</v>
      </c>
    </row>
    <row r="41" spans="1:9" ht="19.5" customHeight="1">
      <c r="A41" s="476"/>
      <c r="B41" s="169" t="s">
        <v>94</v>
      </c>
      <c r="C41" s="161">
        <v>0</v>
      </c>
      <c r="D41" s="151">
        <v>0</v>
      </c>
      <c r="E41" s="55">
        <v>9</v>
      </c>
      <c r="F41" s="60">
        <v>11</v>
      </c>
      <c r="G41" s="53"/>
      <c r="H41" s="144">
        <v>0</v>
      </c>
      <c r="I41" s="58">
        <v>12</v>
      </c>
    </row>
    <row r="42" spans="1:9" ht="19.5" customHeight="1">
      <c r="A42" s="472" t="s">
        <v>34</v>
      </c>
      <c r="B42" s="166" t="s">
        <v>93</v>
      </c>
      <c r="C42" s="177">
        <f aca="true" t="shared" si="10" ref="C42:F43">C36+C38+C40</f>
        <v>0</v>
      </c>
      <c r="D42" s="149">
        <f t="shared" si="10"/>
        <v>0</v>
      </c>
      <c r="E42" s="171">
        <f t="shared" si="10"/>
        <v>1</v>
      </c>
      <c r="F42" s="53">
        <f t="shared" si="10"/>
        <v>39</v>
      </c>
      <c r="G42" s="53"/>
      <c r="H42" s="171">
        <f>H36+H38+H40</f>
        <v>2</v>
      </c>
      <c r="I42" s="53">
        <f>I36+I38+I40</f>
        <v>29</v>
      </c>
    </row>
    <row r="43" spans="1:9" ht="19.5" customHeight="1" thickBot="1">
      <c r="A43" s="477"/>
      <c r="B43" s="170" t="s">
        <v>94</v>
      </c>
      <c r="C43" s="178">
        <f t="shared" si="10"/>
        <v>0</v>
      </c>
      <c r="D43" s="48">
        <f t="shared" si="10"/>
        <v>4</v>
      </c>
      <c r="E43" s="47">
        <f t="shared" si="10"/>
        <v>9</v>
      </c>
      <c r="F43" s="48">
        <f t="shared" si="10"/>
        <v>16</v>
      </c>
      <c r="G43" s="53"/>
      <c r="H43" s="47">
        <f>H37+H39+H41</f>
        <v>1</v>
      </c>
      <c r="I43" s="48">
        <f>I37+I39+I41</f>
        <v>15</v>
      </c>
    </row>
    <row r="44" spans="1:9" ht="19.5" customHeight="1">
      <c r="A44" s="82" t="s">
        <v>190</v>
      </c>
      <c r="B44" s="105"/>
      <c r="C44" s="149"/>
      <c r="D44" s="53"/>
      <c r="E44" s="53"/>
      <c r="F44" s="53"/>
      <c r="G44" s="53"/>
      <c r="H44" s="53"/>
      <c r="I44" s="53"/>
    </row>
    <row r="45" spans="3:11" ht="19.5" customHeight="1">
      <c r="C45" s="53"/>
      <c r="D45" s="53"/>
      <c r="E45" s="53"/>
      <c r="F45" s="53"/>
      <c r="G45" s="53"/>
      <c r="H45" s="53"/>
      <c r="I45" s="53"/>
      <c r="J45" s="53"/>
      <c r="K45" s="53"/>
    </row>
    <row r="46" ht="19.5" customHeight="1" thickBot="1">
      <c r="A46" s="365" t="s">
        <v>205</v>
      </c>
    </row>
    <row r="47" spans="1:11" ht="19.5" customHeight="1">
      <c r="A47" s="429" t="s">
        <v>169</v>
      </c>
      <c r="B47" s="430"/>
      <c r="C47" s="431" t="s">
        <v>34</v>
      </c>
      <c r="D47" s="431"/>
      <c r="E47" s="431"/>
      <c r="F47" s="414" t="s">
        <v>97</v>
      </c>
      <c r="G47" s="431"/>
      <c r="H47" s="421"/>
      <c r="I47" s="478" t="s">
        <v>98</v>
      </c>
      <c r="J47" s="479"/>
      <c r="K47" s="479"/>
    </row>
    <row r="48" spans="1:11" ht="19.5" customHeight="1">
      <c r="A48" s="415"/>
      <c r="B48" s="416"/>
      <c r="C48" s="84" t="s">
        <v>34</v>
      </c>
      <c r="D48" s="85" t="s">
        <v>84</v>
      </c>
      <c r="E48" s="87" t="s">
        <v>85</v>
      </c>
      <c r="F48" s="79" t="s">
        <v>34</v>
      </c>
      <c r="G48" s="85" t="s">
        <v>84</v>
      </c>
      <c r="H48" s="86" t="s">
        <v>85</v>
      </c>
      <c r="I48" s="84" t="s">
        <v>34</v>
      </c>
      <c r="J48" s="85" t="s">
        <v>84</v>
      </c>
      <c r="K48" s="87" t="s">
        <v>85</v>
      </c>
    </row>
    <row r="49" spans="1:11" ht="19.5" customHeight="1">
      <c r="A49" s="423" t="s">
        <v>99</v>
      </c>
      <c r="B49" s="424"/>
      <c r="C49" s="149">
        <f>SUM(D49:E49)</f>
        <v>0</v>
      </c>
      <c r="D49" s="133">
        <f aca="true" t="shared" si="11" ref="D49:E51">G49+J49</f>
        <v>0</v>
      </c>
      <c r="E49" s="142">
        <f t="shared" si="11"/>
        <v>0</v>
      </c>
      <c r="F49" s="157" t="str">
        <f>IF(SUM(G49:H49)=0,"-",SUM(G49:H49))</f>
        <v>-</v>
      </c>
      <c r="G49" s="133">
        <v>0</v>
      </c>
      <c r="H49" s="150">
        <v>0</v>
      </c>
      <c r="I49" s="149" t="str">
        <f>IF(SUM(J49:K49)=0,"-",SUM(J49:K49))</f>
        <v>-</v>
      </c>
      <c r="J49" s="133">
        <v>0</v>
      </c>
      <c r="K49" s="142">
        <v>0</v>
      </c>
    </row>
    <row r="50" spans="1:11" ht="24" customHeight="1">
      <c r="A50" s="423" t="s">
        <v>100</v>
      </c>
      <c r="B50" s="424"/>
      <c r="C50" s="149">
        <f>SUM(D50:E50)</f>
        <v>22</v>
      </c>
      <c r="D50" s="133">
        <f t="shared" si="11"/>
        <v>0</v>
      </c>
      <c r="E50" s="142">
        <f t="shared" si="11"/>
        <v>22</v>
      </c>
      <c r="F50" s="157" t="str">
        <f>IF(SUM(G50:H50)=0,"-",SUM(G50:H50))</f>
        <v>-</v>
      </c>
      <c r="G50" s="133">
        <v>0</v>
      </c>
      <c r="H50" s="150">
        <v>0</v>
      </c>
      <c r="I50" s="149">
        <f>IF(SUM(J50:K50)=0,"-",SUM(J50:K50))</f>
        <v>22</v>
      </c>
      <c r="J50" s="133">
        <v>0</v>
      </c>
      <c r="K50" s="142">
        <v>22</v>
      </c>
    </row>
    <row r="51" spans="1:11" ht="24" customHeight="1">
      <c r="A51" s="415" t="s">
        <v>101</v>
      </c>
      <c r="B51" s="416"/>
      <c r="C51" s="126">
        <f>SUM(D51:E51)</f>
        <v>53</v>
      </c>
      <c r="D51" s="127">
        <f t="shared" si="11"/>
        <v>32</v>
      </c>
      <c r="E51" s="152">
        <f t="shared" si="11"/>
        <v>21</v>
      </c>
      <c r="F51" s="126">
        <f>IF(SUM(G51:H51)=0,"-",SUM(G51:H51))</f>
        <v>16</v>
      </c>
      <c r="G51" s="127">
        <v>3</v>
      </c>
      <c r="H51" s="152">
        <v>13</v>
      </c>
      <c r="I51" s="151">
        <f>IF(SUM(J51:K51)=0,"-",SUM(J51:K51))</f>
        <v>37</v>
      </c>
      <c r="J51" s="127">
        <v>29</v>
      </c>
      <c r="K51" s="125">
        <v>8</v>
      </c>
    </row>
    <row r="52" spans="1:11" ht="24" customHeight="1" thickBot="1">
      <c r="A52" s="417" t="s">
        <v>34</v>
      </c>
      <c r="B52" s="418"/>
      <c r="C52" s="164">
        <f>SUM(C49:C51)</f>
        <v>75</v>
      </c>
      <c r="D52" s="147">
        <f>SUM(D49:D51)</f>
        <v>32</v>
      </c>
      <c r="E52" s="148">
        <f>SUM(E49:E51)</f>
        <v>43</v>
      </c>
      <c r="F52" s="213">
        <f>IF(SUM(G52:H52)=0,"-",SUM(G52:H52))</f>
        <v>16</v>
      </c>
      <c r="G52" s="147">
        <f>IF(SUM(G49:G51)=0,"-",SUM(G49:G51))</f>
        <v>3</v>
      </c>
      <c r="H52" s="214">
        <f>IF(SUM(H49:H51)=0,"-",SUM(H49:H51))</f>
        <v>13</v>
      </c>
      <c r="I52" s="164">
        <f>IF(SUM(J52:K52)=0,"-",SUM(J52:K52))</f>
        <v>59</v>
      </c>
      <c r="J52" s="147">
        <f>IF(SUM(J49:J51)=0,"-",SUM(J49:J51))</f>
        <v>29</v>
      </c>
      <c r="K52" s="148">
        <f>IF(SUM(K49:K51)=0,"-",SUM(K49:K51))</f>
        <v>30</v>
      </c>
    </row>
    <row r="53" ht="24" customHeight="1"/>
  </sheetData>
  <sheetProtection/>
  <mergeCells count="48">
    <mergeCell ref="L13:N13"/>
    <mergeCell ref="A13:B14"/>
    <mergeCell ref="L23:M23"/>
    <mergeCell ref="N23:O23"/>
    <mergeCell ref="C13:E13"/>
    <mergeCell ref="F13:H13"/>
    <mergeCell ref="A51:B51"/>
    <mergeCell ref="F23:G23"/>
    <mergeCell ref="E34:F34"/>
    <mergeCell ref="C47:E47"/>
    <mergeCell ref="I47:K47"/>
    <mergeCell ref="I13:K13"/>
    <mergeCell ref="F47:H47"/>
    <mergeCell ref="A42:A43"/>
    <mergeCell ref="A3:B4"/>
    <mergeCell ref="A5:B5"/>
    <mergeCell ref="A6:B6"/>
    <mergeCell ref="L3:N3"/>
    <mergeCell ref="F3:H3"/>
    <mergeCell ref="I3:K3"/>
    <mergeCell ref="C3:E3"/>
    <mergeCell ref="A52:B52"/>
    <mergeCell ref="A47:B48"/>
    <mergeCell ref="A23:B24"/>
    <mergeCell ref="A25:A26"/>
    <mergeCell ref="A27:A28"/>
    <mergeCell ref="A38:A39"/>
    <mergeCell ref="A40:A41"/>
    <mergeCell ref="A29:A30"/>
    <mergeCell ref="A31:A32"/>
    <mergeCell ref="A50:B50"/>
    <mergeCell ref="A7:A9"/>
    <mergeCell ref="A34:B35"/>
    <mergeCell ref="A49:B49"/>
    <mergeCell ref="C23:E23"/>
    <mergeCell ref="A17:A19"/>
    <mergeCell ref="A15:B15"/>
    <mergeCell ref="A10:B10"/>
    <mergeCell ref="A20:B20"/>
    <mergeCell ref="A16:B16"/>
    <mergeCell ref="A36:A37"/>
    <mergeCell ref="T23:U23"/>
    <mergeCell ref="H23:I23"/>
    <mergeCell ref="P23:Q23"/>
    <mergeCell ref="R23:S23"/>
    <mergeCell ref="C34:D34"/>
    <mergeCell ref="H34:I34"/>
    <mergeCell ref="J23:K23"/>
  </mergeCells>
  <printOptions/>
  <pageMargins left="0.5511811023622047" right="0.35433070866141736" top="0.5905511811023623" bottom="0.5905511811023623" header="0.5118110236220472" footer="0.5118110236220472"/>
  <pageSetup fitToHeight="1" fitToWidth="1" horizontalDpi="600" verticalDpi="600" orientation="portrait" paperSize="9" scale="73" r:id="rId1"/>
  <headerFooter scaleWithDoc="0" alignWithMargins="0">
    <oddHeader>&amp;R&amp;11幼稚園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Q34"/>
  <sheetViews>
    <sheetView showGridLines="0" zoomScaleSheetLayoutView="100" workbookViewId="0" topLeftCell="A1">
      <selection activeCell="E4" sqref="E4:M4"/>
    </sheetView>
  </sheetViews>
  <sheetFormatPr defaultColWidth="8.625" defaultRowHeight="20.25" customHeight="1"/>
  <cols>
    <col min="1" max="1" width="17.00390625" style="1" bestFit="1" customWidth="1"/>
    <col min="2" max="5" width="7.375" style="1" customWidth="1"/>
    <col min="6" max="7" width="5.125" style="1" bestFit="1" customWidth="1"/>
    <col min="8" max="10" width="4.75390625" style="1" bestFit="1" customWidth="1"/>
    <col min="11" max="11" width="7.375" style="1" customWidth="1"/>
    <col min="12" max="13" width="5.125" style="1" bestFit="1" customWidth="1"/>
    <col min="14" max="14" width="7.375" style="1" customWidth="1"/>
    <col min="15" max="16" width="5.125" style="1" bestFit="1" customWidth="1"/>
    <col min="17" max="17" width="3.375" style="11" customWidth="1"/>
    <col min="18" max="16384" width="8.625" style="1" customWidth="1"/>
  </cols>
  <sheetData>
    <row r="1" ht="17.25" customHeight="1"/>
    <row r="2" ht="17.25" customHeight="1"/>
    <row r="3" spans="1:17" s="3" customFormat="1" ht="20.25" customHeight="1" thickBot="1">
      <c r="A3" s="367" t="s">
        <v>206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0"/>
    </row>
    <row r="4" spans="1:17" s="3" customFormat="1" ht="25.5" customHeight="1">
      <c r="A4" s="483" t="s">
        <v>137</v>
      </c>
      <c r="B4" s="5"/>
      <c r="C4" s="6"/>
      <c r="D4" s="6"/>
      <c r="E4" s="394" t="s">
        <v>128</v>
      </c>
      <c r="F4" s="489"/>
      <c r="G4" s="489"/>
      <c r="H4" s="489"/>
      <c r="I4" s="489"/>
      <c r="J4" s="489"/>
      <c r="K4" s="489"/>
      <c r="L4" s="489"/>
      <c r="M4" s="445"/>
      <c r="N4" s="37"/>
      <c r="O4" s="488" t="s">
        <v>129</v>
      </c>
      <c r="P4" s="488"/>
      <c r="Q4" s="10"/>
    </row>
    <row r="5" spans="1:17" s="3" customFormat="1" ht="18" customHeight="1">
      <c r="A5" s="484"/>
      <c r="B5" s="8" t="s">
        <v>102</v>
      </c>
      <c r="C5" s="7"/>
      <c r="D5" s="7"/>
      <c r="E5" s="409"/>
      <c r="F5" s="406"/>
      <c r="G5" s="486"/>
      <c r="H5" s="496" t="s">
        <v>180</v>
      </c>
      <c r="I5" s="497"/>
      <c r="J5" s="498"/>
      <c r="K5" s="480" t="s">
        <v>181</v>
      </c>
      <c r="L5" s="481"/>
      <c r="M5" s="482"/>
      <c r="N5" s="409"/>
      <c r="O5" s="406"/>
      <c r="P5" s="411"/>
      <c r="Q5" s="10"/>
    </row>
    <row r="6" spans="1:17" s="3" customFormat="1" ht="18" customHeight="1">
      <c r="A6" s="484"/>
      <c r="B6" s="8"/>
      <c r="C6" s="9"/>
      <c r="D6" s="9"/>
      <c r="E6" s="409"/>
      <c r="F6" s="407"/>
      <c r="G6" s="487"/>
      <c r="H6" s="490" t="s">
        <v>188</v>
      </c>
      <c r="I6" s="491"/>
      <c r="J6" s="492"/>
      <c r="K6" s="493" t="s">
        <v>160</v>
      </c>
      <c r="L6" s="494"/>
      <c r="M6" s="495"/>
      <c r="N6" s="409"/>
      <c r="O6" s="407"/>
      <c r="P6" s="412"/>
      <c r="Q6" s="10"/>
    </row>
    <row r="7" spans="1:17" s="3" customFormat="1" ht="20.25" customHeight="1" thickBot="1">
      <c r="A7" s="485"/>
      <c r="B7" s="25" t="s">
        <v>23</v>
      </c>
      <c r="C7" s="27" t="s">
        <v>8</v>
      </c>
      <c r="D7" s="27" t="s">
        <v>9</v>
      </c>
      <c r="E7" s="32" t="s">
        <v>23</v>
      </c>
      <c r="F7" s="27" t="s">
        <v>8</v>
      </c>
      <c r="G7" s="109" t="s">
        <v>9</v>
      </c>
      <c r="H7" s="110" t="s">
        <v>23</v>
      </c>
      <c r="I7" s="73" t="s">
        <v>8</v>
      </c>
      <c r="J7" s="111" t="s">
        <v>9</v>
      </c>
      <c r="K7" s="29" t="s">
        <v>23</v>
      </c>
      <c r="L7" s="73" t="s">
        <v>8</v>
      </c>
      <c r="M7" s="75" t="s">
        <v>9</v>
      </c>
      <c r="N7" s="32" t="s">
        <v>23</v>
      </c>
      <c r="O7" s="27" t="s">
        <v>8</v>
      </c>
      <c r="P7" s="33" t="s">
        <v>9</v>
      </c>
      <c r="Q7" s="10"/>
    </row>
    <row r="8" spans="1:17" s="3" customFormat="1" ht="33.75" customHeight="1">
      <c r="A8" s="21" t="s">
        <v>159</v>
      </c>
      <c r="B8" s="234">
        <v>6084</v>
      </c>
      <c r="C8" s="230">
        <v>3104</v>
      </c>
      <c r="D8" s="230">
        <v>2980</v>
      </c>
      <c r="E8" s="288">
        <v>1754</v>
      </c>
      <c r="F8" s="230">
        <v>880</v>
      </c>
      <c r="G8" s="336">
        <v>874</v>
      </c>
      <c r="H8" s="337">
        <v>307</v>
      </c>
      <c r="I8" s="230">
        <v>158</v>
      </c>
      <c r="J8" s="336">
        <v>149</v>
      </c>
      <c r="K8" s="287">
        <v>1083</v>
      </c>
      <c r="L8" s="230">
        <v>541</v>
      </c>
      <c r="M8" s="233">
        <v>542</v>
      </c>
      <c r="N8" s="288">
        <v>1671</v>
      </c>
      <c r="O8" s="230">
        <v>855</v>
      </c>
      <c r="P8" s="241">
        <v>816</v>
      </c>
      <c r="Q8" s="10"/>
    </row>
    <row r="9" spans="1:16" s="3" customFormat="1" ht="33.75" customHeight="1">
      <c r="A9" s="66" t="s">
        <v>170</v>
      </c>
      <c r="B9" s="222">
        <f aca="true" t="shared" si="0" ref="B9:P9">SUM(B10:B12)</f>
        <v>5618</v>
      </c>
      <c r="C9" s="223">
        <f t="shared" si="0"/>
        <v>2861</v>
      </c>
      <c r="D9" s="224">
        <f t="shared" si="0"/>
        <v>2757</v>
      </c>
      <c r="E9" s="338">
        <f t="shared" si="0"/>
        <v>1481</v>
      </c>
      <c r="F9" s="223">
        <f t="shared" si="0"/>
        <v>758</v>
      </c>
      <c r="G9" s="339">
        <f t="shared" si="0"/>
        <v>723</v>
      </c>
      <c r="H9" s="338">
        <f t="shared" si="0"/>
        <v>48</v>
      </c>
      <c r="I9" s="223">
        <f t="shared" si="0"/>
        <v>24</v>
      </c>
      <c r="J9" s="339">
        <f t="shared" si="0"/>
        <v>24</v>
      </c>
      <c r="K9" s="338">
        <f t="shared" si="0"/>
        <v>1030</v>
      </c>
      <c r="L9" s="223">
        <f t="shared" si="0"/>
        <v>522</v>
      </c>
      <c r="M9" s="339">
        <f t="shared" si="0"/>
        <v>508</v>
      </c>
      <c r="N9" s="338">
        <f t="shared" si="0"/>
        <v>1650</v>
      </c>
      <c r="O9" s="223">
        <f t="shared" si="0"/>
        <v>822</v>
      </c>
      <c r="P9" s="339">
        <f t="shared" si="0"/>
        <v>828</v>
      </c>
    </row>
    <row r="10" spans="1:17" s="3" customFormat="1" ht="33.75" customHeight="1">
      <c r="A10" s="18" t="s">
        <v>145</v>
      </c>
      <c r="B10" s="228">
        <f>SUM(C10:D10)</f>
        <v>121</v>
      </c>
      <c r="C10" s="229">
        <f>F10+O10+'103-2'!E10</f>
        <v>59</v>
      </c>
      <c r="D10" s="229">
        <f>G10+P10+'103-2'!F10</f>
        <v>62</v>
      </c>
      <c r="E10" s="340">
        <f>SUM(F10:G10)</f>
        <v>33</v>
      </c>
      <c r="F10" s="229">
        <v>16</v>
      </c>
      <c r="G10" s="336">
        <v>17</v>
      </c>
      <c r="H10" s="341">
        <f>SUM(I10:J10)</f>
        <v>0</v>
      </c>
      <c r="I10" s="229">
        <v>0</v>
      </c>
      <c r="J10" s="336">
        <v>0</v>
      </c>
      <c r="K10" s="232">
        <f>SUM(L10:M10)</f>
        <v>33</v>
      </c>
      <c r="L10" s="229">
        <v>16</v>
      </c>
      <c r="M10" s="233">
        <v>17</v>
      </c>
      <c r="N10" s="340">
        <f>SUM(O10:P10)</f>
        <v>40</v>
      </c>
      <c r="O10" s="229">
        <v>18</v>
      </c>
      <c r="P10" s="233">
        <v>22</v>
      </c>
      <c r="Q10" s="10"/>
    </row>
    <row r="11" spans="1:16" s="3" customFormat="1" ht="33.75" customHeight="1">
      <c r="A11" s="18" t="s">
        <v>146</v>
      </c>
      <c r="B11" s="228">
        <f>SUM(C11:D11)</f>
        <v>2479</v>
      </c>
      <c r="C11" s="229">
        <f>F11+O11+'103-2'!E11</f>
        <v>1263</v>
      </c>
      <c r="D11" s="233">
        <f>G11+P11+'103-2'!F11</f>
        <v>1216</v>
      </c>
      <c r="E11" s="340">
        <f>SUM(F11:G11)</f>
        <v>437</v>
      </c>
      <c r="F11" s="229">
        <v>226</v>
      </c>
      <c r="G11" s="336">
        <v>211</v>
      </c>
      <c r="H11" s="341">
        <f>SUM(I11:J11)</f>
        <v>4</v>
      </c>
      <c r="I11" s="229">
        <v>3</v>
      </c>
      <c r="J11" s="336">
        <v>1</v>
      </c>
      <c r="K11" s="341">
        <f>SUM(L11:M11)</f>
        <v>403</v>
      </c>
      <c r="L11" s="229">
        <v>205</v>
      </c>
      <c r="M11" s="233">
        <v>198</v>
      </c>
      <c r="N11" s="341">
        <f>SUM(O11:P11)</f>
        <v>630</v>
      </c>
      <c r="O11" s="229">
        <v>307</v>
      </c>
      <c r="P11" s="233">
        <v>323</v>
      </c>
    </row>
    <row r="12" spans="1:17" s="3" customFormat="1" ht="33.75" customHeight="1">
      <c r="A12" s="18" t="s">
        <v>147</v>
      </c>
      <c r="B12" s="228">
        <f>SUM(C12:D12)</f>
        <v>3018</v>
      </c>
      <c r="C12" s="243">
        <f>F12+O12+'103-2'!E12</f>
        <v>1539</v>
      </c>
      <c r="D12" s="243">
        <f>G12+P12+'103-2'!F12</f>
        <v>1479</v>
      </c>
      <c r="E12" s="340">
        <f>SUM(F12:G12)</f>
        <v>1011</v>
      </c>
      <c r="F12" s="229">
        <v>516</v>
      </c>
      <c r="G12" s="336">
        <v>495</v>
      </c>
      <c r="H12" s="341">
        <f>SUM(I12:J12)</f>
        <v>44</v>
      </c>
      <c r="I12" s="229">
        <v>21</v>
      </c>
      <c r="J12" s="336">
        <v>23</v>
      </c>
      <c r="K12" s="232">
        <f>SUM(L12:M12)</f>
        <v>594</v>
      </c>
      <c r="L12" s="229">
        <v>301</v>
      </c>
      <c r="M12" s="233">
        <v>293</v>
      </c>
      <c r="N12" s="340">
        <f>SUM(O12:P12)</f>
        <v>980</v>
      </c>
      <c r="O12" s="229">
        <v>497</v>
      </c>
      <c r="P12" s="233">
        <v>483</v>
      </c>
      <c r="Q12" s="10"/>
    </row>
    <row r="13" spans="1:17" s="3" customFormat="1" ht="15" customHeight="1">
      <c r="A13" s="71" t="s">
        <v>157</v>
      </c>
      <c r="B13" s="342"/>
      <c r="C13" s="343"/>
      <c r="D13" s="299"/>
      <c r="E13" s="344"/>
      <c r="F13" s="343"/>
      <c r="G13" s="345"/>
      <c r="H13" s="346"/>
      <c r="I13" s="343"/>
      <c r="J13" s="345"/>
      <c r="K13" s="347"/>
      <c r="L13" s="343"/>
      <c r="M13" s="269"/>
      <c r="N13" s="344"/>
      <c r="O13" s="343"/>
      <c r="P13" s="269"/>
      <c r="Q13" s="10"/>
    </row>
    <row r="14" spans="1:17" s="3" customFormat="1" ht="33.75" customHeight="1">
      <c r="A14" s="22" t="s">
        <v>26</v>
      </c>
      <c r="B14" s="242">
        <f>SUM(C14:D14)</f>
        <v>2514</v>
      </c>
      <c r="C14" s="243">
        <f>F14+O14+'103-2'!E14</f>
        <v>1305</v>
      </c>
      <c r="D14" s="243">
        <f>G14+P14+'103-2'!F14</f>
        <v>1209</v>
      </c>
      <c r="E14" s="246">
        <f>SUM(F14:G14)</f>
        <v>782</v>
      </c>
      <c r="F14" s="243">
        <v>409</v>
      </c>
      <c r="G14" s="348">
        <v>373</v>
      </c>
      <c r="H14" s="246">
        <f>SUM(I14:J14)</f>
        <v>32</v>
      </c>
      <c r="I14" s="243">
        <v>16</v>
      </c>
      <c r="J14" s="348">
        <v>16</v>
      </c>
      <c r="K14" s="246">
        <f>SUM(L14:M14)</f>
        <v>455</v>
      </c>
      <c r="L14" s="243">
        <v>232</v>
      </c>
      <c r="M14" s="247">
        <v>223</v>
      </c>
      <c r="N14" s="246">
        <f>SUM(O14:P14)</f>
        <v>747</v>
      </c>
      <c r="O14" s="243">
        <v>385</v>
      </c>
      <c r="P14" s="247">
        <v>362</v>
      </c>
      <c r="Q14" s="10"/>
    </row>
    <row r="15" spans="1:17" s="3" customFormat="1" ht="33.75" customHeight="1">
      <c r="A15" s="23" t="s">
        <v>27</v>
      </c>
      <c r="B15" s="242">
        <f aca="true" t="shared" si="1" ref="B15:B30">SUM(C15:D15)</f>
        <v>571</v>
      </c>
      <c r="C15" s="243">
        <f>F15+O15+'103-2'!E15</f>
        <v>283</v>
      </c>
      <c r="D15" s="243">
        <f>G15+P15+'103-2'!F15</f>
        <v>288</v>
      </c>
      <c r="E15" s="246">
        <f aca="true" t="shared" si="2" ref="E15:E30">SUM(F15:G15)</f>
        <v>161</v>
      </c>
      <c r="F15" s="249">
        <v>83</v>
      </c>
      <c r="G15" s="349">
        <v>78</v>
      </c>
      <c r="H15" s="246">
        <f aca="true" t="shared" si="3" ref="H15:H30">SUM(I15:J15)</f>
        <v>4</v>
      </c>
      <c r="I15" s="249">
        <v>2</v>
      </c>
      <c r="J15" s="349">
        <v>2</v>
      </c>
      <c r="K15" s="246">
        <f aca="true" t="shared" si="4" ref="K15:K30">SUM(L15:M15)</f>
        <v>121</v>
      </c>
      <c r="L15" s="249">
        <v>66</v>
      </c>
      <c r="M15" s="252">
        <v>55</v>
      </c>
      <c r="N15" s="246">
        <f aca="true" t="shared" si="5" ref="N15:N30">SUM(O15:P15)</f>
        <v>196</v>
      </c>
      <c r="O15" s="249">
        <v>95</v>
      </c>
      <c r="P15" s="252">
        <v>101</v>
      </c>
      <c r="Q15" s="10"/>
    </row>
    <row r="16" spans="1:17" s="3" customFormat="1" ht="33.75" customHeight="1">
      <c r="A16" s="23" t="s">
        <v>28</v>
      </c>
      <c r="B16" s="242">
        <f t="shared" si="1"/>
        <v>143</v>
      </c>
      <c r="C16" s="243">
        <f>F16+O16+'103-2'!E16</f>
        <v>68</v>
      </c>
      <c r="D16" s="243">
        <f>G16+P16+'103-2'!F16</f>
        <v>75</v>
      </c>
      <c r="E16" s="246">
        <f t="shared" si="2"/>
        <v>43</v>
      </c>
      <c r="F16" s="249">
        <v>17</v>
      </c>
      <c r="G16" s="349">
        <v>26</v>
      </c>
      <c r="H16" s="246">
        <f t="shared" si="3"/>
        <v>3</v>
      </c>
      <c r="I16" s="249">
        <v>1</v>
      </c>
      <c r="J16" s="349">
        <v>2</v>
      </c>
      <c r="K16" s="246">
        <f t="shared" si="4"/>
        <v>37</v>
      </c>
      <c r="L16" s="249">
        <v>14</v>
      </c>
      <c r="M16" s="252">
        <v>23</v>
      </c>
      <c r="N16" s="246">
        <f t="shared" si="5"/>
        <v>46</v>
      </c>
      <c r="O16" s="249">
        <v>21</v>
      </c>
      <c r="P16" s="252">
        <v>25</v>
      </c>
      <c r="Q16" s="10"/>
    </row>
    <row r="17" spans="1:17" s="3" customFormat="1" ht="33.75" customHeight="1">
      <c r="A17" s="23" t="s">
        <v>29</v>
      </c>
      <c r="B17" s="242">
        <f t="shared" si="1"/>
        <v>92</v>
      </c>
      <c r="C17" s="243">
        <f>F17+O17+'103-2'!E17</f>
        <v>37</v>
      </c>
      <c r="D17" s="243">
        <f>G17+P17+'103-2'!F17</f>
        <v>55</v>
      </c>
      <c r="E17" s="246">
        <f t="shared" si="2"/>
        <v>22</v>
      </c>
      <c r="F17" s="249">
        <v>8</v>
      </c>
      <c r="G17" s="349">
        <v>14</v>
      </c>
      <c r="H17" s="246">
        <f t="shared" si="3"/>
        <v>0</v>
      </c>
      <c r="I17" s="249">
        <v>0</v>
      </c>
      <c r="J17" s="349">
        <v>0</v>
      </c>
      <c r="K17" s="246">
        <f t="shared" si="4"/>
        <v>18</v>
      </c>
      <c r="L17" s="249">
        <v>7</v>
      </c>
      <c r="M17" s="252">
        <v>11</v>
      </c>
      <c r="N17" s="246">
        <f t="shared" si="5"/>
        <v>29</v>
      </c>
      <c r="O17" s="249">
        <v>12</v>
      </c>
      <c r="P17" s="252">
        <v>17</v>
      </c>
      <c r="Q17" s="10"/>
    </row>
    <row r="18" spans="1:17" s="3" customFormat="1" ht="33.75" customHeight="1">
      <c r="A18" s="23" t="s">
        <v>11</v>
      </c>
      <c r="B18" s="242">
        <f t="shared" si="1"/>
        <v>78</v>
      </c>
      <c r="C18" s="243">
        <f>F18+O18+'103-2'!E18</f>
        <v>39</v>
      </c>
      <c r="D18" s="243">
        <f>G18+P18+'103-2'!F18</f>
        <v>39</v>
      </c>
      <c r="E18" s="246">
        <f t="shared" si="2"/>
        <v>17</v>
      </c>
      <c r="F18" s="249">
        <v>7</v>
      </c>
      <c r="G18" s="349">
        <v>10</v>
      </c>
      <c r="H18" s="246">
        <f t="shared" si="3"/>
        <v>0</v>
      </c>
      <c r="I18" s="249">
        <v>0</v>
      </c>
      <c r="J18" s="349">
        <v>0</v>
      </c>
      <c r="K18" s="246">
        <f t="shared" si="4"/>
        <v>17</v>
      </c>
      <c r="L18" s="249">
        <v>7</v>
      </c>
      <c r="M18" s="252">
        <v>10</v>
      </c>
      <c r="N18" s="246">
        <f t="shared" si="5"/>
        <v>36</v>
      </c>
      <c r="O18" s="249">
        <v>18</v>
      </c>
      <c r="P18" s="252">
        <v>18</v>
      </c>
      <c r="Q18" s="10"/>
    </row>
    <row r="19" spans="1:17" s="3" customFormat="1" ht="33.75" customHeight="1">
      <c r="A19" s="23" t="s">
        <v>12</v>
      </c>
      <c r="B19" s="242">
        <f t="shared" si="1"/>
        <v>464</v>
      </c>
      <c r="C19" s="243">
        <f>F19+O19+'103-2'!E19</f>
        <v>233</v>
      </c>
      <c r="D19" s="243">
        <f>G19+P19+'103-2'!F19</f>
        <v>231</v>
      </c>
      <c r="E19" s="246">
        <f t="shared" si="2"/>
        <v>143</v>
      </c>
      <c r="F19" s="249">
        <v>78</v>
      </c>
      <c r="G19" s="349">
        <v>65</v>
      </c>
      <c r="H19" s="246">
        <f t="shared" si="3"/>
        <v>0</v>
      </c>
      <c r="I19" s="249">
        <v>0</v>
      </c>
      <c r="J19" s="349">
        <v>0</v>
      </c>
      <c r="K19" s="246">
        <f t="shared" si="4"/>
        <v>143</v>
      </c>
      <c r="L19" s="249">
        <v>78</v>
      </c>
      <c r="M19" s="252">
        <v>65</v>
      </c>
      <c r="N19" s="246">
        <f t="shared" si="5"/>
        <v>162</v>
      </c>
      <c r="O19" s="249">
        <v>75</v>
      </c>
      <c r="P19" s="252">
        <v>87</v>
      </c>
      <c r="Q19" s="10"/>
    </row>
    <row r="20" spans="1:17" s="3" customFormat="1" ht="33.75" customHeight="1">
      <c r="A20" s="23" t="s">
        <v>7</v>
      </c>
      <c r="B20" s="242">
        <f t="shared" si="1"/>
        <v>198</v>
      </c>
      <c r="C20" s="243">
        <f>F20+O20+'103-2'!E20</f>
        <v>109</v>
      </c>
      <c r="D20" s="243">
        <f>G20+P20+'103-2'!F20</f>
        <v>89</v>
      </c>
      <c r="E20" s="246">
        <f t="shared" si="2"/>
        <v>14</v>
      </c>
      <c r="F20" s="249">
        <v>7</v>
      </c>
      <c r="G20" s="349">
        <v>7</v>
      </c>
      <c r="H20" s="246">
        <f t="shared" si="3"/>
        <v>0</v>
      </c>
      <c r="I20" s="249">
        <v>0</v>
      </c>
      <c r="J20" s="349">
        <v>0</v>
      </c>
      <c r="K20" s="246">
        <f t="shared" si="4"/>
        <v>14</v>
      </c>
      <c r="L20" s="249">
        <v>7</v>
      </c>
      <c r="M20" s="252">
        <v>7</v>
      </c>
      <c r="N20" s="246">
        <f t="shared" si="5"/>
        <v>22</v>
      </c>
      <c r="O20" s="249">
        <v>10</v>
      </c>
      <c r="P20" s="252">
        <v>12</v>
      </c>
      <c r="Q20" s="10"/>
    </row>
    <row r="21" spans="1:17" s="3" customFormat="1" ht="33.75" customHeight="1">
      <c r="A21" s="23" t="s">
        <v>153</v>
      </c>
      <c r="B21" s="242">
        <f t="shared" si="1"/>
        <v>687</v>
      </c>
      <c r="C21" s="243">
        <f>F21+O21+'103-2'!E21</f>
        <v>333</v>
      </c>
      <c r="D21" s="243">
        <f>G21+P21+'103-2'!F21</f>
        <v>354</v>
      </c>
      <c r="E21" s="246">
        <f t="shared" si="2"/>
        <v>172</v>
      </c>
      <c r="F21" s="249">
        <v>86</v>
      </c>
      <c r="G21" s="349">
        <v>86</v>
      </c>
      <c r="H21" s="246">
        <f t="shared" si="3"/>
        <v>5</v>
      </c>
      <c r="I21" s="249">
        <v>2</v>
      </c>
      <c r="J21" s="349">
        <v>3</v>
      </c>
      <c r="K21" s="246">
        <f t="shared" si="4"/>
        <v>131</v>
      </c>
      <c r="L21" s="249">
        <v>67</v>
      </c>
      <c r="M21" s="252">
        <v>64</v>
      </c>
      <c r="N21" s="246">
        <f t="shared" si="5"/>
        <v>222</v>
      </c>
      <c r="O21" s="249">
        <v>105</v>
      </c>
      <c r="P21" s="252">
        <v>117</v>
      </c>
      <c r="Q21" s="10"/>
    </row>
    <row r="22" spans="1:17" s="3" customFormat="1" ht="33.75" customHeight="1">
      <c r="A22" s="23" t="s">
        <v>151</v>
      </c>
      <c r="B22" s="242">
        <f t="shared" si="1"/>
        <v>582</v>
      </c>
      <c r="C22" s="243">
        <f>F22+O22+'103-2'!E22</f>
        <v>317</v>
      </c>
      <c r="D22" s="243">
        <f>G22+P22+'103-2'!F22</f>
        <v>265</v>
      </c>
      <c r="E22" s="246">
        <f t="shared" si="2"/>
        <v>76</v>
      </c>
      <c r="F22" s="249">
        <v>37</v>
      </c>
      <c r="G22" s="349">
        <v>39</v>
      </c>
      <c r="H22" s="246">
        <f t="shared" si="3"/>
        <v>4</v>
      </c>
      <c r="I22" s="249">
        <v>3</v>
      </c>
      <c r="J22" s="349">
        <v>1</v>
      </c>
      <c r="K22" s="246">
        <f t="shared" si="4"/>
        <v>43</v>
      </c>
      <c r="L22" s="249">
        <v>18</v>
      </c>
      <c r="M22" s="252">
        <v>25</v>
      </c>
      <c r="N22" s="246">
        <f t="shared" si="5"/>
        <v>100</v>
      </c>
      <c r="O22" s="249">
        <v>55</v>
      </c>
      <c r="P22" s="252">
        <v>45</v>
      </c>
      <c r="Q22" s="10"/>
    </row>
    <row r="23" spans="1:17" s="3" customFormat="1" ht="33.75" customHeight="1">
      <c r="A23" s="23" t="s">
        <v>30</v>
      </c>
      <c r="B23" s="242">
        <f t="shared" si="1"/>
        <v>72</v>
      </c>
      <c r="C23" s="243">
        <f>F23+O23+'103-2'!E23</f>
        <v>38</v>
      </c>
      <c r="D23" s="243">
        <f>G23+P23+'103-2'!F23</f>
        <v>34</v>
      </c>
      <c r="E23" s="246">
        <f t="shared" si="2"/>
        <v>18</v>
      </c>
      <c r="F23" s="249">
        <v>10</v>
      </c>
      <c r="G23" s="349">
        <v>8</v>
      </c>
      <c r="H23" s="246">
        <f t="shared" si="3"/>
        <v>0</v>
      </c>
      <c r="I23" s="249">
        <v>0</v>
      </c>
      <c r="J23" s="349">
        <v>0</v>
      </c>
      <c r="K23" s="246">
        <f t="shared" si="4"/>
        <v>18</v>
      </c>
      <c r="L23" s="249">
        <v>10</v>
      </c>
      <c r="M23" s="252">
        <v>8</v>
      </c>
      <c r="N23" s="246">
        <f t="shared" si="5"/>
        <v>27</v>
      </c>
      <c r="O23" s="249">
        <v>16</v>
      </c>
      <c r="P23" s="252">
        <v>11</v>
      </c>
      <c r="Q23" s="10"/>
    </row>
    <row r="24" spans="1:17" s="3" customFormat="1" ht="33.75" customHeight="1">
      <c r="A24" s="23" t="s">
        <v>13</v>
      </c>
      <c r="B24" s="242">
        <f t="shared" si="1"/>
        <v>31</v>
      </c>
      <c r="C24" s="243">
        <f>F24+O24+'103-2'!E24</f>
        <v>15</v>
      </c>
      <c r="D24" s="243">
        <f>G24+P24+'103-2'!F24</f>
        <v>16</v>
      </c>
      <c r="E24" s="246">
        <f t="shared" si="2"/>
        <v>0</v>
      </c>
      <c r="F24" s="249">
        <v>0</v>
      </c>
      <c r="G24" s="349">
        <v>0</v>
      </c>
      <c r="H24" s="246">
        <f t="shared" si="3"/>
        <v>0</v>
      </c>
      <c r="I24" s="249">
        <v>0</v>
      </c>
      <c r="J24" s="349">
        <v>0</v>
      </c>
      <c r="K24" s="246">
        <f t="shared" si="4"/>
        <v>0</v>
      </c>
      <c r="L24" s="249">
        <v>0</v>
      </c>
      <c r="M24" s="252">
        <v>0</v>
      </c>
      <c r="N24" s="246">
        <f t="shared" si="5"/>
        <v>12</v>
      </c>
      <c r="O24" s="249">
        <v>7</v>
      </c>
      <c r="P24" s="252">
        <v>5</v>
      </c>
      <c r="Q24" s="10"/>
    </row>
    <row r="25" spans="1:17" s="3" customFormat="1" ht="33.75" customHeight="1">
      <c r="A25" s="23" t="s">
        <v>104</v>
      </c>
      <c r="B25" s="242">
        <f t="shared" si="1"/>
        <v>53</v>
      </c>
      <c r="C25" s="243">
        <f>F25+O25+'103-2'!E25</f>
        <v>22</v>
      </c>
      <c r="D25" s="243">
        <f>G25+P25+'103-2'!F25</f>
        <v>31</v>
      </c>
      <c r="E25" s="246">
        <f t="shared" si="2"/>
        <v>0</v>
      </c>
      <c r="F25" s="249">
        <v>0</v>
      </c>
      <c r="G25" s="349">
        <v>0</v>
      </c>
      <c r="H25" s="246">
        <f t="shared" si="3"/>
        <v>0</v>
      </c>
      <c r="I25" s="249">
        <v>0</v>
      </c>
      <c r="J25" s="349">
        <v>0</v>
      </c>
      <c r="K25" s="246">
        <f t="shared" si="4"/>
        <v>0</v>
      </c>
      <c r="L25" s="249">
        <v>0</v>
      </c>
      <c r="M25" s="252">
        <v>0</v>
      </c>
      <c r="N25" s="246">
        <f t="shared" si="5"/>
        <v>11</v>
      </c>
      <c r="O25" s="249">
        <v>5</v>
      </c>
      <c r="P25" s="252">
        <v>6</v>
      </c>
      <c r="Q25" s="10"/>
    </row>
    <row r="26" spans="1:17" s="3" customFormat="1" ht="33.75" customHeight="1">
      <c r="A26" s="23" t="s">
        <v>31</v>
      </c>
      <c r="B26" s="242">
        <f t="shared" si="1"/>
        <v>0</v>
      </c>
      <c r="C26" s="243">
        <f>F26+O26+'103-2'!E26</f>
        <v>0</v>
      </c>
      <c r="D26" s="243">
        <f>G26+P26+'103-2'!F26</f>
        <v>0</v>
      </c>
      <c r="E26" s="246">
        <f t="shared" si="2"/>
        <v>0</v>
      </c>
      <c r="F26" s="249">
        <v>0</v>
      </c>
      <c r="G26" s="349">
        <v>0</v>
      </c>
      <c r="H26" s="246">
        <f t="shared" si="3"/>
        <v>0</v>
      </c>
      <c r="I26" s="249">
        <v>0</v>
      </c>
      <c r="J26" s="349">
        <v>0</v>
      </c>
      <c r="K26" s="246">
        <f t="shared" si="4"/>
        <v>0</v>
      </c>
      <c r="L26" s="249">
        <v>0</v>
      </c>
      <c r="M26" s="252">
        <v>0</v>
      </c>
      <c r="N26" s="246">
        <f t="shared" si="5"/>
        <v>0</v>
      </c>
      <c r="O26" s="249">
        <v>0</v>
      </c>
      <c r="P26" s="252">
        <v>0</v>
      </c>
      <c r="Q26" s="10"/>
    </row>
    <row r="27" spans="1:17" s="3" customFormat="1" ht="33.75" customHeight="1">
      <c r="A27" s="23" t="s">
        <v>14</v>
      </c>
      <c r="B27" s="242">
        <f t="shared" si="1"/>
        <v>0</v>
      </c>
      <c r="C27" s="243">
        <f>F27+O27+'103-2'!E27</f>
        <v>0</v>
      </c>
      <c r="D27" s="243">
        <f>G27+P27+'103-2'!F27</f>
        <v>0</v>
      </c>
      <c r="E27" s="246">
        <f t="shared" si="2"/>
        <v>0</v>
      </c>
      <c r="F27" s="249">
        <v>0</v>
      </c>
      <c r="G27" s="349">
        <v>0</v>
      </c>
      <c r="H27" s="246">
        <f t="shared" si="3"/>
        <v>0</v>
      </c>
      <c r="I27" s="249">
        <v>0</v>
      </c>
      <c r="J27" s="349">
        <v>0</v>
      </c>
      <c r="K27" s="246">
        <f t="shared" si="4"/>
        <v>0</v>
      </c>
      <c r="L27" s="249">
        <v>0</v>
      </c>
      <c r="M27" s="252">
        <v>0</v>
      </c>
      <c r="N27" s="246">
        <f t="shared" si="5"/>
        <v>0</v>
      </c>
      <c r="O27" s="249">
        <v>0</v>
      </c>
      <c r="P27" s="252">
        <v>0</v>
      </c>
      <c r="Q27" s="10"/>
    </row>
    <row r="28" spans="1:17" s="3" customFormat="1" ht="33.75" customHeight="1">
      <c r="A28" s="23" t="s">
        <v>32</v>
      </c>
      <c r="B28" s="242">
        <f t="shared" si="1"/>
        <v>0</v>
      </c>
      <c r="C28" s="243">
        <f>F28+O28+'103-2'!E28</f>
        <v>0</v>
      </c>
      <c r="D28" s="243">
        <f>G28+P28+'103-2'!F28</f>
        <v>0</v>
      </c>
      <c r="E28" s="246">
        <f t="shared" si="2"/>
        <v>0</v>
      </c>
      <c r="F28" s="249">
        <v>0</v>
      </c>
      <c r="G28" s="250">
        <v>0</v>
      </c>
      <c r="H28" s="246">
        <f t="shared" si="3"/>
        <v>0</v>
      </c>
      <c r="I28" s="249">
        <v>0</v>
      </c>
      <c r="J28" s="349">
        <v>0</v>
      </c>
      <c r="K28" s="246">
        <f t="shared" si="4"/>
        <v>0</v>
      </c>
      <c r="L28" s="249">
        <v>0</v>
      </c>
      <c r="M28" s="252">
        <v>0</v>
      </c>
      <c r="N28" s="246">
        <f t="shared" si="5"/>
        <v>0</v>
      </c>
      <c r="O28" s="249">
        <v>0</v>
      </c>
      <c r="P28" s="252">
        <v>0</v>
      </c>
      <c r="Q28" s="10"/>
    </row>
    <row r="29" spans="1:17" s="3" customFormat="1" ht="33.75" customHeight="1">
      <c r="A29" s="24" t="s">
        <v>154</v>
      </c>
      <c r="B29" s="242">
        <f t="shared" si="1"/>
        <v>12</v>
      </c>
      <c r="C29" s="243">
        <f>F29+O29+'103-2'!E29</f>
        <v>3</v>
      </c>
      <c r="D29" s="243">
        <f>G29+P29+'103-2'!F29</f>
        <v>9</v>
      </c>
      <c r="E29" s="246">
        <f t="shared" si="2"/>
        <v>0</v>
      </c>
      <c r="F29" s="249">
        <v>0</v>
      </c>
      <c r="G29" s="349">
        <v>0</v>
      </c>
      <c r="H29" s="246">
        <f t="shared" si="3"/>
        <v>0</v>
      </c>
      <c r="I29" s="249">
        <v>0</v>
      </c>
      <c r="J29" s="349">
        <v>0</v>
      </c>
      <c r="K29" s="246">
        <f t="shared" si="4"/>
        <v>0</v>
      </c>
      <c r="L29" s="249">
        <v>0</v>
      </c>
      <c r="M29" s="252">
        <v>0</v>
      </c>
      <c r="N29" s="246">
        <f t="shared" si="5"/>
        <v>0</v>
      </c>
      <c r="O29" s="249">
        <v>0</v>
      </c>
      <c r="P29" s="252">
        <v>0</v>
      </c>
      <c r="Q29" s="10"/>
    </row>
    <row r="30" spans="1:17" s="3" customFormat="1" ht="33.75" customHeight="1" thickBot="1">
      <c r="A30" s="42" t="s">
        <v>106</v>
      </c>
      <c r="B30" s="253">
        <f t="shared" si="1"/>
        <v>0</v>
      </c>
      <c r="C30" s="254">
        <f>F30+O30+'103-2'!E30</f>
        <v>0</v>
      </c>
      <c r="D30" s="254">
        <f>G30+P30+'103-2'!F30</f>
        <v>0</v>
      </c>
      <c r="E30" s="258">
        <f t="shared" si="2"/>
        <v>0</v>
      </c>
      <c r="F30" s="254">
        <v>0</v>
      </c>
      <c r="G30" s="350">
        <v>0</v>
      </c>
      <c r="H30" s="258">
        <f t="shared" si="3"/>
        <v>0</v>
      </c>
      <c r="I30" s="254">
        <v>0</v>
      </c>
      <c r="J30" s="350">
        <v>0</v>
      </c>
      <c r="K30" s="258">
        <f t="shared" si="4"/>
        <v>0</v>
      </c>
      <c r="L30" s="254">
        <v>0</v>
      </c>
      <c r="M30" s="259">
        <v>0</v>
      </c>
      <c r="N30" s="258">
        <f t="shared" si="5"/>
        <v>0</v>
      </c>
      <c r="O30" s="254">
        <v>0</v>
      </c>
      <c r="P30" s="259">
        <v>0</v>
      </c>
      <c r="Q30" s="10"/>
    </row>
    <row r="31" spans="1:17" s="3" customFormat="1" ht="12.75">
      <c r="A31" s="358" t="s">
        <v>191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10"/>
    </row>
    <row r="32" spans="1:17" s="3" customFormat="1" ht="12.75">
      <c r="A32" s="1" t="s">
        <v>187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10"/>
    </row>
    <row r="33" spans="5:16" ht="20.25" customHeight="1">
      <c r="E33" s="72">
        <f>SUM(E14:E30)</f>
        <v>1448</v>
      </c>
      <c r="F33" s="72">
        <f>SUM(F14:F30)</f>
        <v>742</v>
      </c>
      <c r="G33" s="72">
        <f>SUM(G14:G30)</f>
        <v>706</v>
      </c>
      <c r="H33" s="72">
        <f aca="true" t="shared" si="6" ref="H33:P33">SUM(H14:H30)</f>
        <v>48</v>
      </c>
      <c r="I33" s="72">
        <f t="shared" si="6"/>
        <v>24</v>
      </c>
      <c r="J33" s="72">
        <f t="shared" si="6"/>
        <v>24</v>
      </c>
      <c r="K33" s="72">
        <f>SUM(K14:K30)</f>
        <v>997</v>
      </c>
      <c r="L33" s="72">
        <f>SUM(L14:L30)</f>
        <v>506</v>
      </c>
      <c r="M33" s="72">
        <f>SUM(M14:M30)</f>
        <v>491</v>
      </c>
      <c r="N33" s="72">
        <f t="shared" si="6"/>
        <v>1610</v>
      </c>
      <c r="O33" s="72">
        <f t="shared" si="6"/>
        <v>804</v>
      </c>
      <c r="P33" s="72">
        <f t="shared" si="6"/>
        <v>806</v>
      </c>
    </row>
    <row r="34" spans="5:16" ht="20.25" customHeight="1">
      <c r="E34" s="72">
        <f>+E11+E12</f>
        <v>1448</v>
      </c>
      <c r="F34" s="72">
        <f>+F11+F12</f>
        <v>742</v>
      </c>
      <c r="G34" s="72">
        <f>+G11+G12</f>
        <v>706</v>
      </c>
      <c r="H34" s="72">
        <f aca="true" t="shared" si="7" ref="H34:P34">+H11+H12</f>
        <v>48</v>
      </c>
      <c r="I34" s="72">
        <f t="shared" si="7"/>
        <v>24</v>
      </c>
      <c r="J34" s="72">
        <f t="shared" si="7"/>
        <v>24</v>
      </c>
      <c r="K34" s="72">
        <f>+K11+K12</f>
        <v>997</v>
      </c>
      <c r="L34" s="72">
        <f>+L11+L12</f>
        <v>506</v>
      </c>
      <c r="M34" s="72">
        <f>+M11+M12</f>
        <v>491</v>
      </c>
      <c r="N34" s="72">
        <f t="shared" si="7"/>
        <v>1610</v>
      </c>
      <c r="O34" s="72">
        <f t="shared" si="7"/>
        <v>804</v>
      </c>
      <c r="P34" s="72">
        <f t="shared" si="7"/>
        <v>806</v>
      </c>
    </row>
  </sheetData>
  <sheetProtection/>
  <mergeCells count="9">
    <mergeCell ref="K5:M5"/>
    <mergeCell ref="A4:A7"/>
    <mergeCell ref="E5:G6"/>
    <mergeCell ref="N5:P6"/>
    <mergeCell ref="O4:P4"/>
    <mergeCell ref="E4:M4"/>
    <mergeCell ref="H6:J6"/>
    <mergeCell ref="K6:M6"/>
    <mergeCell ref="H5:J5"/>
  </mergeCells>
  <printOptions/>
  <pageMargins left="0.7086614173228347" right="0.4330708661417323" top="0.7480314960629921" bottom="0.3937007874015748" header="0.5118110236220472" footer="0.5118110236220472"/>
  <pageSetup horizontalDpi="600" verticalDpi="600" orientation="portrait" paperSize="9" scale="90" r:id="rId1"/>
  <headerFooter scaleWithDoc="0" alignWithMargins="0">
    <oddHeader>&amp;L&amp;11幼稚園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M32"/>
  <sheetViews>
    <sheetView showGridLines="0" zoomScalePageLayoutView="0" workbookViewId="0" topLeftCell="A1">
      <selection activeCell="K14" sqref="K14"/>
    </sheetView>
  </sheetViews>
  <sheetFormatPr defaultColWidth="8.625" defaultRowHeight="20.25" customHeight="1"/>
  <cols>
    <col min="1" max="1" width="5.125" style="1" customWidth="1"/>
    <col min="2" max="3" width="5.125" style="1" bestFit="1" customWidth="1"/>
    <col min="4" max="6" width="7.375" style="1" customWidth="1"/>
    <col min="7" max="9" width="5.125" style="1" bestFit="1" customWidth="1"/>
    <col min="10" max="12" width="7.375" style="1" customWidth="1"/>
    <col min="13" max="13" width="15.375" style="1" customWidth="1"/>
    <col min="14" max="14" width="4.125" style="1" customWidth="1"/>
    <col min="15" max="16384" width="8.625" style="1" customWidth="1"/>
  </cols>
  <sheetData>
    <row r="1" ht="16.5" customHeight="1"/>
    <row r="2" ht="16.5" customHeight="1"/>
    <row r="3" spans="1:13" ht="20.25" customHeight="1" thickBot="1">
      <c r="A3" s="68" t="s">
        <v>149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s="3" customFormat="1" ht="25.5" customHeight="1">
      <c r="A4" s="112" t="s">
        <v>162</v>
      </c>
      <c r="B4" s="113"/>
      <c r="C4" s="114"/>
      <c r="D4" s="394" t="s">
        <v>130</v>
      </c>
      <c r="E4" s="391"/>
      <c r="F4" s="391"/>
      <c r="G4" s="391"/>
      <c r="H4" s="391"/>
      <c r="I4" s="410"/>
      <c r="J4" s="408" t="s">
        <v>144</v>
      </c>
      <c r="K4" s="391"/>
      <c r="L4" s="509"/>
      <c r="M4" s="506" t="s">
        <v>103</v>
      </c>
    </row>
    <row r="5" spans="1:13" s="3" customFormat="1" ht="18.75" customHeight="1">
      <c r="A5" s="500" t="s">
        <v>184</v>
      </c>
      <c r="B5" s="501"/>
      <c r="C5" s="502"/>
      <c r="D5" s="409"/>
      <c r="E5" s="406"/>
      <c r="F5" s="406"/>
      <c r="G5" s="503" t="s">
        <v>185</v>
      </c>
      <c r="H5" s="504"/>
      <c r="I5" s="505"/>
      <c r="J5" s="409"/>
      <c r="K5" s="406"/>
      <c r="L5" s="510"/>
      <c r="M5" s="507"/>
    </row>
    <row r="6" spans="1:13" s="3" customFormat="1" ht="18" customHeight="1">
      <c r="A6" s="409" t="s">
        <v>160</v>
      </c>
      <c r="B6" s="499"/>
      <c r="C6" s="495"/>
      <c r="D6" s="409"/>
      <c r="E6" s="407"/>
      <c r="F6" s="407"/>
      <c r="G6" s="512" t="s">
        <v>161</v>
      </c>
      <c r="H6" s="499"/>
      <c r="I6" s="495"/>
      <c r="J6" s="409"/>
      <c r="K6" s="407"/>
      <c r="L6" s="511"/>
      <c r="M6" s="507"/>
    </row>
    <row r="7" spans="1:13" s="3" customFormat="1" ht="20.25" customHeight="1" thickBot="1">
      <c r="A7" s="32" t="s">
        <v>23</v>
      </c>
      <c r="B7" s="73" t="s">
        <v>8</v>
      </c>
      <c r="C7" s="74" t="s">
        <v>9</v>
      </c>
      <c r="D7" s="32" t="s">
        <v>23</v>
      </c>
      <c r="E7" s="27" t="s">
        <v>8</v>
      </c>
      <c r="F7" s="27" t="s">
        <v>9</v>
      </c>
      <c r="G7" s="110" t="s">
        <v>23</v>
      </c>
      <c r="H7" s="73" t="s">
        <v>8</v>
      </c>
      <c r="I7" s="74" t="s">
        <v>9</v>
      </c>
      <c r="J7" s="29" t="s">
        <v>23</v>
      </c>
      <c r="K7" s="27" t="s">
        <v>8</v>
      </c>
      <c r="L7" s="28" t="s">
        <v>9</v>
      </c>
      <c r="M7" s="508"/>
    </row>
    <row r="8" spans="1:13" s="3" customFormat="1" ht="33.75" customHeight="1">
      <c r="A8" s="288">
        <v>300</v>
      </c>
      <c r="B8" s="230">
        <v>165</v>
      </c>
      <c r="C8" s="230">
        <v>135</v>
      </c>
      <c r="D8" s="288">
        <v>2659</v>
      </c>
      <c r="E8" s="230">
        <v>1369</v>
      </c>
      <c r="F8" s="230">
        <v>1290</v>
      </c>
      <c r="G8" s="351">
        <v>950</v>
      </c>
      <c r="H8" s="230">
        <v>512</v>
      </c>
      <c r="I8" s="233">
        <v>438</v>
      </c>
      <c r="J8" s="287">
        <v>2640</v>
      </c>
      <c r="K8" s="230">
        <v>1376</v>
      </c>
      <c r="L8" s="352">
        <v>1264</v>
      </c>
      <c r="M8" s="61" t="s">
        <v>182</v>
      </c>
    </row>
    <row r="9" spans="1:13" s="3" customFormat="1" ht="33.75" customHeight="1">
      <c r="A9" s="338">
        <f aca="true" t="shared" si="0" ref="A9:L9">SUM(A10:A12)</f>
        <v>256</v>
      </c>
      <c r="B9" s="223">
        <f t="shared" si="0"/>
        <v>116</v>
      </c>
      <c r="C9" s="339">
        <f t="shared" si="0"/>
        <v>140</v>
      </c>
      <c r="D9" s="338">
        <f t="shared" si="0"/>
        <v>2487</v>
      </c>
      <c r="E9" s="223">
        <f t="shared" si="0"/>
        <v>1281</v>
      </c>
      <c r="F9" s="339">
        <f t="shared" si="0"/>
        <v>1206</v>
      </c>
      <c r="G9" s="338">
        <f t="shared" si="0"/>
        <v>849</v>
      </c>
      <c r="H9" s="223">
        <f t="shared" si="0"/>
        <v>449</v>
      </c>
      <c r="I9" s="339">
        <f t="shared" si="0"/>
        <v>400</v>
      </c>
      <c r="J9" s="338">
        <f t="shared" si="0"/>
        <v>2183</v>
      </c>
      <c r="K9" s="223">
        <f t="shared" si="0"/>
        <v>1111</v>
      </c>
      <c r="L9" s="339">
        <f t="shared" si="0"/>
        <v>1072</v>
      </c>
      <c r="M9" s="67" t="s">
        <v>183</v>
      </c>
    </row>
    <row r="10" spans="1:13" s="3" customFormat="1" ht="33.75" customHeight="1">
      <c r="A10" s="340">
        <f>SUM(B10:C10)</f>
        <v>15</v>
      </c>
      <c r="B10" s="229">
        <v>8</v>
      </c>
      <c r="C10" s="230">
        <v>7</v>
      </c>
      <c r="D10" s="340">
        <f>SUM(E10:F10)</f>
        <v>48</v>
      </c>
      <c r="E10" s="229">
        <v>25</v>
      </c>
      <c r="F10" s="230">
        <v>23</v>
      </c>
      <c r="G10" s="341">
        <f>SUM(H10:I10)</f>
        <v>0</v>
      </c>
      <c r="H10" s="229">
        <v>0</v>
      </c>
      <c r="I10" s="233">
        <v>0</v>
      </c>
      <c r="J10" s="341">
        <f>SUM(K10:L10)</f>
        <v>48</v>
      </c>
      <c r="K10" s="229">
        <f>'103-1'!I10+'103-1'!L10+'103-2'!B10+'103-2'!H10</f>
        <v>24</v>
      </c>
      <c r="L10" s="229">
        <f>'103-1'!J10+'103-1'!M10+'103-2'!C10+'103-2'!I10</f>
        <v>24</v>
      </c>
      <c r="M10" s="62" t="s">
        <v>148</v>
      </c>
    </row>
    <row r="11" spans="1:13" s="3" customFormat="1" ht="33.75" customHeight="1">
      <c r="A11" s="340">
        <f>SUM(B11:C11)</f>
        <v>171</v>
      </c>
      <c r="B11" s="229">
        <v>75</v>
      </c>
      <c r="C11" s="230">
        <v>96</v>
      </c>
      <c r="D11" s="340">
        <f>SUM(E11:F11)</f>
        <v>1412</v>
      </c>
      <c r="E11" s="229">
        <v>730</v>
      </c>
      <c r="F11" s="230">
        <v>682</v>
      </c>
      <c r="G11" s="341">
        <f>SUM(H11:I11)</f>
        <v>815</v>
      </c>
      <c r="H11" s="229">
        <v>431</v>
      </c>
      <c r="I11" s="233">
        <v>384</v>
      </c>
      <c r="J11" s="341">
        <f>SUM(K11:L11)</f>
        <v>1393</v>
      </c>
      <c r="K11" s="229">
        <f>'103-1'!I11+'103-1'!L11+'103-2'!B11+'103-2'!H11</f>
        <v>714</v>
      </c>
      <c r="L11" s="229">
        <f>'103-1'!J11+'103-1'!M11+'103-2'!C11+'103-2'!I11</f>
        <v>679</v>
      </c>
      <c r="M11" s="62" t="s">
        <v>146</v>
      </c>
    </row>
    <row r="12" spans="1:13" s="3" customFormat="1" ht="33.75" customHeight="1">
      <c r="A12" s="340">
        <f>SUM(B12:C12)</f>
        <v>70</v>
      </c>
      <c r="B12" s="229">
        <v>33</v>
      </c>
      <c r="C12" s="230">
        <v>37</v>
      </c>
      <c r="D12" s="340">
        <f>SUM(E12:F12)</f>
        <v>1027</v>
      </c>
      <c r="E12" s="229">
        <v>526</v>
      </c>
      <c r="F12" s="230">
        <v>501</v>
      </c>
      <c r="G12" s="341">
        <f>SUM(H12:I12)</f>
        <v>34</v>
      </c>
      <c r="H12" s="229">
        <v>18</v>
      </c>
      <c r="I12" s="233">
        <v>16</v>
      </c>
      <c r="J12" s="341">
        <f>SUM(K12:L12)</f>
        <v>742</v>
      </c>
      <c r="K12" s="229">
        <f>'103-1'!I12+'103-1'!L12+'103-2'!B12+'103-2'!H12</f>
        <v>373</v>
      </c>
      <c r="L12" s="229">
        <f>'103-1'!J12+'103-1'!M12+'103-2'!C12+'103-2'!I12</f>
        <v>369</v>
      </c>
      <c r="M12" s="62" t="s">
        <v>147</v>
      </c>
    </row>
    <row r="13" spans="1:13" s="3" customFormat="1" ht="16.5" customHeight="1">
      <c r="A13" s="344"/>
      <c r="B13" s="343"/>
      <c r="C13" s="269"/>
      <c r="D13" s="347"/>
      <c r="E13" s="343"/>
      <c r="F13" s="269"/>
      <c r="G13" s="347"/>
      <c r="H13" s="343"/>
      <c r="I13" s="269"/>
      <c r="J13" s="347"/>
      <c r="K13" s="343"/>
      <c r="L13" s="353"/>
      <c r="M13" s="70" t="s">
        <v>156</v>
      </c>
    </row>
    <row r="14" spans="1:13" s="3" customFormat="1" ht="33.75" customHeight="1">
      <c r="A14" s="246">
        <f>SUM(B14:C14)</f>
        <v>60</v>
      </c>
      <c r="B14" s="243">
        <v>28</v>
      </c>
      <c r="C14" s="247">
        <v>32</v>
      </c>
      <c r="D14" s="268">
        <f>SUM(E14:F14)</f>
        <v>985</v>
      </c>
      <c r="E14" s="243">
        <v>511</v>
      </c>
      <c r="F14" s="247">
        <v>474</v>
      </c>
      <c r="G14" s="268">
        <f>SUM(H14:I14)</f>
        <v>233</v>
      </c>
      <c r="H14" s="243">
        <v>121</v>
      </c>
      <c r="I14" s="247">
        <v>112</v>
      </c>
      <c r="J14" s="243">
        <f>SUM(K14:L14)</f>
        <v>780</v>
      </c>
      <c r="K14" s="243">
        <f>SUM(H14,B14,'103-1'!I14,'103-1'!L14)</f>
        <v>397</v>
      </c>
      <c r="L14" s="354">
        <f>SUM(I14,C14,'103-1'!J14,'103-1'!M14)</f>
        <v>383</v>
      </c>
      <c r="M14" s="63" t="s">
        <v>115</v>
      </c>
    </row>
    <row r="15" spans="1:13" s="3" customFormat="1" ht="33.75" customHeight="1">
      <c r="A15" s="246">
        <f aca="true" t="shared" si="1" ref="A15:A30">SUM(B15:C15)</f>
        <v>63</v>
      </c>
      <c r="B15" s="249">
        <v>24</v>
      </c>
      <c r="C15" s="252">
        <v>39</v>
      </c>
      <c r="D15" s="268">
        <f aca="true" t="shared" si="2" ref="D15:D30">SUM(E15:F15)</f>
        <v>214</v>
      </c>
      <c r="E15" s="249">
        <v>105</v>
      </c>
      <c r="F15" s="252">
        <v>109</v>
      </c>
      <c r="G15" s="268">
        <f aca="true" t="shared" si="3" ref="G15:G30">SUM(H15:I15)</f>
        <v>3</v>
      </c>
      <c r="H15" s="249">
        <v>0</v>
      </c>
      <c r="I15" s="252">
        <v>3</v>
      </c>
      <c r="J15" s="243">
        <f aca="true" t="shared" si="4" ref="J15:J30">SUM(K15:L15)</f>
        <v>191</v>
      </c>
      <c r="K15" s="243">
        <f>SUM(H15,B15,'103-1'!I15,'103-1'!L15)</f>
        <v>92</v>
      </c>
      <c r="L15" s="354">
        <f>SUM(I15,C15,'103-1'!J15,'103-1'!M15)</f>
        <v>99</v>
      </c>
      <c r="M15" s="64" t="s">
        <v>116</v>
      </c>
    </row>
    <row r="16" spans="1:13" s="3" customFormat="1" ht="33.75" customHeight="1">
      <c r="A16" s="246">
        <f t="shared" si="1"/>
        <v>5</v>
      </c>
      <c r="B16" s="249">
        <v>2</v>
      </c>
      <c r="C16" s="252">
        <v>3</v>
      </c>
      <c r="D16" s="268">
        <f t="shared" si="2"/>
        <v>54</v>
      </c>
      <c r="E16" s="249">
        <v>30</v>
      </c>
      <c r="F16" s="252">
        <v>24</v>
      </c>
      <c r="G16" s="268">
        <f t="shared" si="3"/>
        <v>0</v>
      </c>
      <c r="H16" s="249">
        <v>0</v>
      </c>
      <c r="I16" s="252">
        <v>0</v>
      </c>
      <c r="J16" s="243">
        <f t="shared" si="4"/>
        <v>45</v>
      </c>
      <c r="K16" s="243">
        <f>SUM(H16,B16,'103-1'!I16,'103-1'!L16)</f>
        <v>17</v>
      </c>
      <c r="L16" s="354">
        <f>SUM(I16,C16,'103-1'!J16,'103-1'!M16)</f>
        <v>28</v>
      </c>
      <c r="M16" s="64" t="s">
        <v>117</v>
      </c>
    </row>
    <row r="17" spans="1:13" s="3" customFormat="1" ht="33.75" customHeight="1">
      <c r="A17" s="246">
        <f t="shared" si="1"/>
        <v>3</v>
      </c>
      <c r="B17" s="249">
        <v>2</v>
      </c>
      <c r="C17" s="252">
        <v>1</v>
      </c>
      <c r="D17" s="268">
        <f t="shared" si="2"/>
        <v>41</v>
      </c>
      <c r="E17" s="249">
        <v>17</v>
      </c>
      <c r="F17" s="252">
        <v>24</v>
      </c>
      <c r="G17" s="268">
        <f t="shared" si="3"/>
        <v>1</v>
      </c>
      <c r="H17" s="249">
        <v>1</v>
      </c>
      <c r="I17" s="252">
        <v>0</v>
      </c>
      <c r="J17" s="243">
        <f t="shared" si="4"/>
        <v>22</v>
      </c>
      <c r="K17" s="243">
        <f>SUM(H17,B17,'103-1'!I17,'103-1'!L17)</f>
        <v>10</v>
      </c>
      <c r="L17" s="354">
        <f>SUM(I17,C17,'103-1'!J17,'103-1'!M17)</f>
        <v>12</v>
      </c>
      <c r="M17" s="64" t="s">
        <v>118</v>
      </c>
    </row>
    <row r="18" spans="1:13" s="3" customFormat="1" ht="33.75" customHeight="1">
      <c r="A18" s="246">
        <f t="shared" si="1"/>
        <v>5</v>
      </c>
      <c r="B18" s="249">
        <v>2</v>
      </c>
      <c r="C18" s="252">
        <v>3</v>
      </c>
      <c r="D18" s="268">
        <f t="shared" si="2"/>
        <v>25</v>
      </c>
      <c r="E18" s="249">
        <v>14</v>
      </c>
      <c r="F18" s="252">
        <v>11</v>
      </c>
      <c r="G18" s="268">
        <f t="shared" si="3"/>
        <v>0</v>
      </c>
      <c r="H18" s="249">
        <v>0</v>
      </c>
      <c r="I18" s="252">
        <v>0</v>
      </c>
      <c r="J18" s="243">
        <f t="shared" si="4"/>
        <v>22</v>
      </c>
      <c r="K18" s="243">
        <f>SUM(H18,B18,'103-1'!I18,'103-1'!L18)</f>
        <v>9</v>
      </c>
      <c r="L18" s="354">
        <f>SUM(I18,C18,'103-1'!J18,'103-1'!M18)</f>
        <v>13</v>
      </c>
      <c r="M18" s="64" t="s">
        <v>119</v>
      </c>
    </row>
    <row r="19" spans="1:13" s="3" customFormat="1" ht="33.75" customHeight="1">
      <c r="A19" s="246">
        <f t="shared" si="1"/>
        <v>21</v>
      </c>
      <c r="B19" s="249">
        <v>13</v>
      </c>
      <c r="C19" s="252">
        <v>8</v>
      </c>
      <c r="D19" s="268">
        <f t="shared" si="2"/>
        <v>159</v>
      </c>
      <c r="E19" s="249">
        <v>80</v>
      </c>
      <c r="F19" s="252">
        <v>79</v>
      </c>
      <c r="G19" s="268">
        <f t="shared" si="3"/>
        <v>5</v>
      </c>
      <c r="H19" s="249">
        <v>2</v>
      </c>
      <c r="I19" s="252">
        <v>3</v>
      </c>
      <c r="J19" s="243">
        <f t="shared" si="4"/>
        <v>169</v>
      </c>
      <c r="K19" s="243">
        <f>SUM(H19,B19,'103-1'!I19,'103-1'!L19)</f>
        <v>93</v>
      </c>
      <c r="L19" s="354">
        <f>SUM(I19,C19,'103-1'!J19,'103-1'!M19)</f>
        <v>76</v>
      </c>
      <c r="M19" s="64" t="s">
        <v>120</v>
      </c>
    </row>
    <row r="20" spans="1:13" s="3" customFormat="1" ht="33.75" customHeight="1">
      <c r="A20" s="246">
        <f t="shared" si="1"/>
        <v>6</v>
      </c>
      <c r="B20" s="249">
        <v>2</v>
      </c>
      <c r="C20" s="252">
        <v>4</v>
      </c>
      <c r="D20" s="268">
        <f t="shared" si="2"/>
        <v>162</v>
      </c>
      <c r="E20" s="249">
        <v>92</v>
      </c>
      <c r="F20" s="252">
        <v>70</v>
      </c>
      <c r="G20" s="268">
        <f t="shared" si="3"/>
        <v>148</v>
      </c>
      <c r="H20" s="249">
        <v>84</v>
      </c>
      <c r="I20" s="252">
        <v>64</v>
      </c>
      <c r="J20" s="243">
        <f t="shared" si="4"/>
        <v>168</v>
      </c>
      <c r="K20" s="243">
        <f>SUM(H20,B20,'103-1'!I20,'103-1'!L20)</f>
        <v>93</v>
      </c>
      <c r="L20" s="354">
        <f>SUM(I20,C20,'103-1'!J20,'103-1'!M20)</f>
        <v>75</v>
      </c>
      <c r="M20" s="64" t="s">
        <v>121</v>
      </c>
    </row>
    <row r="21" spans="1:13" s="3" customFormat="1" ht="33.75" customHeight="1">
      <c r="A21" s="246">
        <f t="shared" si="1"/>
        <v>31</v>
      </c>
      <c r="B21" s="249">
        <v>15</v>
      </c>
      <c r="C21" s="252">
        <v>16</v>
      </c>
      <c r="D21" s="268">
        <f t="shared" si="2"/>
        <v>293</v>
      </c>
      <c r="E21" s="249">
        <v>142</v>
      </c>
      <c r="F21" s="252">
        <v>151</v>
      </c>
      <c r="G21" s="268">
        <f t="shared" si="3"/>
        <v>70</v>
      </c>
      <c r="H21" s="249">
        <v>40</v>
      </c>
      <c r="I21" s="252">
        <v>30</v>
      </c>
      <c r="J21" s="243">
        <f t="shared" si="4"/>
        <v>237</v>
      </c>
      <c r="K21" s="243">
        <f>SUM(H21,B21,'103-1'!I21,'103-1'!L21)</f>
        <v>124</v>
      </c>
      <c r="L21" s="354">
        <f>SUM(I21,C21,'103-1'!J21,'103-1'!M21)</f>
        <v>113</v>
      </c>
      <c r="M21" s="64" t="s">
        <v>153</v>
      </c>
    </row>
    <row r="22" spans="1:13" s="3" customFormat="1" ht="33.75" customHeight="1">
      <c r="A22" s="246">
        <f t="shared" si="1"/>
        <v>23</v>
      </c>
      <c r="B22" s="249">
        <v>8</v>
      </c>
      <c r="C22" s="252">
        <v>15</v>
      </c>
      <c r="D22" s="268">
        <f t="shared" si="2"/>
        <v>406</v>
      </c>
      <c r="E22" s="249">
        <v>225</v>
      </c>
      <c r="F22" s="252">
        <v>181</v>
      </c>
      <c r="G22" s="268">
        <f t="shared" si="3"/>
        <v>316</v>
      </c>
      <c r="H22" s="249">
        <v>172</v>
      </c>
      <c r="I22" s="252">
        <v>144</v>
      </c>
      <c r="J22" s="243">
        <f t="shared" si="4"/>
        <v>386</v>
      </c>
      <c r="K22" s="243">
        <f>SUM(H22,B22,'103-1'!I22,'103-1'!L22)</f>
        <v>201</v>
      </c>
      <c r="L22" s="354">
        <f>SUM(I22,C22,'103-1'!J22,'103-1'!M22)</f>
        <v>185</v>
      </c>
      <c r="M22" s="64" t="s">
        <v>151</v>
      </c>
    </row>
    <row r="23" spans="1:13" s="3" customFormat="1" ht="33.75" customHeight="1">
      <c r="A23" s="246">
        <f t="shared" si="1"/>
        <v>1</v>
      </c>
      <c r="B23" s="249">
        <v>0</v>
      </c>
      <c r="C23" s="252">
        <v>1</v>
      </c>
      <c r="D23" s="268">
        <f t="shared" si="2"/>
        <v>27</v>
      </c>
      <c r="E23" s="249">
        <v>12</v>
      </c>
      <c r="F23" s="252">
        <v>15</v>
      </c>
      <c r="G23" s="268">
        <f t="shared" si="3"/>
        <v>2</v>
      </c>
      <c r="H23" s="249">
        <v>1</v>
      </c>
      <c r="I23" s="252">
        <v>1</v>
      </c>
      <c r="J23" s="243">
        <f t="shared" si="4"/>
        <v>21</v>
      </c>
      <c r="K23" s="243">
        <f>SUM(H23,B23,'103-1'!I23,'103-1'!L23)</f>
        <v>11</v>
      </c>
      <c r="L23" s="354">
        <f>SUM(I23,C23,'103-1'!J23,'103-1'!M23)</f>
        <v>10</v>
      </c>
      <c r="M23" s="64" t="s">
        <v>122</v>
      </c>
    </row>
    <row r="24" spans="1:13" s="3" customFormat="1" ht="33.75" customHeight="1">
      <c r="A24" s="246">
        <f t="shared" si="1"/>
        <v>12</v>
      </c>
      <c r="B24" s="249">
        <v>7</v>
      </c>
      <c r="C24" s="252">
        <v>5</v>
      </c>
      <c r="D24" s="268">
        <f t="shared" si="2"/>
        <v>19</v>
      </c>
      <c r="E24" s="249">
        <v>8</v>
      </c>
      <c r="F24" s="252">
        <v>11</v>
      </c>
      <c r="G24" s="268">
        <f t="shared" si="3"/>
        <v>19</v>
      </c>
      <c r="H24" s="249">
        <v>8</v>
      </c>
      <c r="I24" s="252">
        <v>11</v>
      </c>
      <c r="J24" s="243">
        <f t="shared" si="4"/>
        <v>31</v>
      </c>
      <c r="K24" s="243">
        <f>SUM(H24,B24,'103-1'!I24,'103-1'!L24)</f>
        <v>15</v>
      </c>
      <c r="L24" s="354">
        <f>SUM(I24,C24,'103-1'!J24,'103-1'!M24)</f>
        <v>16</v>
      </c>
      <c r="M24" s="64" t="s">
        <v>123</v>
      </c>
    </row>
    <row r="25" spans="1:13" s="3" customFormat="1" ht="33.75" customHeight="1">
      <c r="A25" s="246">
        <f t="shared" si="1"/>
        <v>11</v>
      </c>
      <c r="B25" s="249">
        <v>5</v>
      </c>
      <c r="C25" s="252">
        <v>6</v>
      </c>
      <c r="D25" s="268">
        <f t="shared" si="2"/>
        <v>42</v>
      </c>
      <c r="E25" s="249">
        <v>17</v>
      </c>
      <c r="F25" s="252">
        <v>25</v>
      </c>
      <c r="G25" s="268">
        <f t="shared" si="3"/>
        <v>40</v>
      </c>
      <c r="H25" s="249">
        <v>17</v>
      </c>
      <c r="I25" s="252">
        <v>23</v>
      </c>
      <c r="J25" s="243">
        <f t="shared" si="4"/>
        <v>51</v>
      </c>
      <c r="K25" s="243">
        <f>SUM(H25,B25,'103-1'!I25,'103-1'!L25)</f>
        <v>22</v>
      </c>
      <c r="L25" s="354">
        <f>SUM(I25,C25,'103-1'!J25,'103-1'!M25)</f>
        <v>29</v>
      </c>
      <c r="M25" s="64" t="s">
        <v>114</v>
      </c>
    </row>
    <row r="26" spans="1:13" s="3" customFormat="1" ht="33.75" customHeight="1">
      <c r="A26" s="246">
        <f t="shared" si="1"/>
        <v>0</v>
      </c>
      <c r="B26" s="249">
        <v>0</v>
      </c>
      <c r="C26" s="252">
        <v>0</v>
      </c>
      <c r="D26" s="268">
        <f t="shared" si="2"/>
        <v>0</v>
      </c>
      <c r="E26" s="249">
        <v>0</v>
      </c>
      <c r="F26" s="252">
        <v>0</v>
      </c>
      <c r="G26" s="268">
        <f t="shared" si="3"/>
        <v>0</v>
      </c>
      <c r="H26" s="249">
        <v>0</v>
      </c>
      <c r="I26" s="252">
        <v>0</v>
      </c>
      <c r="J26" s="243">
        <f t="shared" si="4"/>
        <v>0</v>
      </c>
      <c r="K26" s="243">
        <f>SUM(H26,B26,'103-1'!I26,'103-1'!L26)</f>
        <v>0</v>
      </c>
      <c r="L26" s="354">
        <f>SUM(I26,C26,'103-1'!J26,'103-1'!M26)</f>
        <v>0</v>
      </c>
      <c r="M26" s="64" t="s">
        <v>124</v>
      </c>
    </row>
    <row r="27" spans="1:13" s="3" customFormat="1" ht="33.75" customHeight="1">
      <c r="A27" s="246">
        <f t="shared" si="1"/>
        <v>0</v>
      </c>
      <c r="B27" s="249">
        <v>0</v>
      </c>
      <c r="C27" s="252">
        <v>0</v>
      </c>
      <c r="D27" s="268">
        <f t="shared" si="2"/>
        <v>0</v>
      </c>
      <c r="E27" s="249">
        <v>0</v>
      </c>
      <c r="F27" s="252">
        <v>0</v>
      </c>
      <c r="G27" s="268">
        <f t="shared" si="3"/>
        <v>0</v>
      </c>
      <c r="H27" s="249">
        <v>0</v>
      </c>
      <c r="I27" s="252">
        <v>0</v>
      </c>
      <c r="J27" s="243">
        <f t="shared" si="4"/>
        <v>0</v>
      </c>
      <c r="K27" s="243">
        <f>SUM(H27,B27,'103-1'!I27,'103-1'!L27)</f>
        <v>0</v>
      </c>
      <c r="L27" s="354">
        <f>SUM(I27,C27,'103-1'!J27,'103-1'!M27)</f>
        <v>0</v>
      </c>
      <c r="M27" s="64" t="s">
        <v>125</v>
      </c>
    </row>
    <row r="28" spans="1:13" s="3" customFormat="1" ht="33.75" customHeight="1">
      <c r="A28" s="246">
        <f t="shared" si="1"/>
        <v>0</v>
      </c>
      <c r="B28" s="249">
        <v>0</v>
      </c>
      <c r="C28" s="252">
        <v>0</v>
      </c>
      <c r="D28" s="268">
        <f t="shared" si="2"/>
        <v>0</v>
      </c>
      <c r="E28" s="249">
        <v>0</v>
      </c>
      <c r="F28" s="252">
        <v>0</v>
      </c>
      <c r="G28" s="268">
        <f t="shared" si="3"/>
        <v>0</v>
      </c>
      <c r="H28" s="249">
        <v>0</v>
      </c>
      <c r="I28" s="252">
        <v>0</v>
      </c>
      <c r="J28" s="243">
        <f t="shared" si="4"/>
        <v>0</v>
      </c>
      <c r="K28" s="243">
        <f>SUM(H28,B28,'103-1'!I28,'103-1'!L28)</f>
        <v>0</v>
      </c>
      <c r="L28" s="354">
        <f>SUM(I28,C28,'103-1'!J28,'103-1'!M28)</f>
        <v>0</v>
      </c>
      <c r="M28" s="64" t="s">
        <v>126</v>
      </c>
    </row>
    <row r="29" spans="1:13" s="3" customFormat="1" ht="33.75" customHeight="1">
      <c r="A29" s="246">
        <f t="shared" si="1"/>
        <v>0</v>
      </c>
      <c r="B29" s="249">
        <v>0</v>
      </c>
      <c r="C29" s="252">
        <v>0</v>
      </c>
      <c r="D29" s="268">
        <f t="shared" si="2"/>
        <v>12</v>
      </c>
      <c r="E29" s="249">
        <v>3</v>
      </c>
      <c r="F29" s="252">
        <v>9</v>
      </c>
      <c r="G29" s="268">
        <f t="shared" si="3"/>
        <v>12</v>
      </c>
      <c r="H29" s="249">
        <v>3</v>
      </c>
      <c r="I29" s="252">
        <v>9</v>
      </c>
      <c r="J29" s="243">
        <f t="shared" si="4"/>
        <v>12</v>
      </c>
      <c r="K29" s="249">
        <f>SUM(H29,B29,'103-1'!I29,'103-1'!L29)</f>
        <v>3</v>
      </c>
      <c r="L29" s="355">
        <f>SUM(I29,C29,'103-1'!J29,'103-1'!M29)</f>
        <v>9</v>
      </c>
      <c r="M29" s="64" t="s">
        <v>152</v>
      </c>
    </row>
    <row r="30" spans="1:13" s="3" customFormat="1" ht="33.75" customHeight="1" thickBot="1">
      <c r="A30" s="258">
        <f t="shared" si="1"/>
        <v>0</v>
      </c>
      <c r="B30" s="254">
        <v>0</v>
      </c>
      <c r="C30" s="259">
        <v>0</v>
      </c>
      <c r="D30" s="257">
        <f t="shared" si="2"/>
        <v>0</v>
      </c>
      <c r="E30" s="254">
        <v>0</v>
      </c>
      <c r="F30" s="259">
        <v>0</v>
      </c>
      <c r="G30" s="257">
        <f t="shared" si="3"/>
        <v>0</v>
      </c>
      <c r="H30" s="254">
        <v>0</v>
      </c>
      <c r="I30" s="259">
        <v>0</v>
      </c>
      <c r="J30" s="254">
        <f t="shared" si="4"/>
        <v>0</v>
      </c>
      <c r="K30" s="356">
        <f>SUM(H30,B30,'103-1'!I30,'103-1'!L30)</f>
        <v>0</v>
      </c>
      <c r="L30" s="357">
        <f>SUM(I30,C30,'103-1'!J30,'103-1'!M30)</f>
        <v>0</v>
      </c>
      <c r="M30" s="65" t="s">
        <v>127</v>
      </c>
    </row>
    <row r="31" spans="1:12" ht="20.25" customHeight="1">
      <c r="A31" s="72">
        <f aca="true" t="shared" si="5" ref="A31:L31">SUM(A14:A30)</f>
        <v>241</v>
      </c>
      <c r="B31" s="72">
        <f t="shared" si="5"/>
        <v>108</v>
      </c>
      <c r="C31" s="72">
        <f t="shared" si="5"/>
        <v>133</v>
      </c>
      <c r="D31" s="72">
        <f t="shared" si="5"/>
        <v>2439</v>
      </c>
      <c r="E31" s="72">
        <f t="shared" si="5"/>
        <v>1256</v>
      </c>
      <c r="F31" s="72">
        <f t="shared" si="5"/>
        <v>1183</v>
      </c>
      <c r="G31" s="72">
        <f t="shared" si="5"/>
        <v>849</v>
      </c>
      <c r="H31" s="72">
        <f t="shared" si="5"/>
        <v>449</v>
      </c>
      <c r="I31" s="72">
        <f t="shared" si="5"/>
        <v>400</v>
      </c>
      <c r="J31" s="72">
        <f t="shared" si="5"/>
        <v>2135</v>
      </c>
      <c r="K31" s="72">
        <f t="shared" si="5"/>
        <v>1087</v>
      </c>
      <c r="L31" s="72">
        <f t="shared" si="5"/>
        <v>1048</v>
      </c>
    </row>
    <row r="32" spans="1:12" ht="20.25" customHeight="1">
      <c r="A32" s="72">
        <f aca="true" t="shared" si="6" ref="A32:L32">+A11+A12</f>
        <v>241</v>
      </c>
      <c r="B32" s="72">
        <f t="shared" si="6"/>
        <v>108</v>
      </c>
      <c r="C32" s="72">
        <f t="shared" si="6"/>
        <v>133</v>
      </c>
      <c r="D32" s="72">
        <f t="shared" si="6"/>
        <v>2439</v>
      </c>
      <c r="E32" s="72">
        <f t="shared" si="6"/>
        <v>1256</v>
      </c>
      <c r="F32" s="72">
        <f t="shared" si="6"/>
        <v>1183</v>
      </c>
      <c r="G32" s="72">
        <f t="shared" si="6"/>
        <v>849</v>
      </c>
      <c r="H32" s="72">
        <f t="shared" si="6"/>
        <v>449</v>
      </c>
      <c r="I32" s="72">
        <f t="shared" si="6"/>
        <v>400</v>
      </c>
      <c r="J32" s="72">
        <f t="shared" si="6"/>
        <v>2135</v>
      </c>
      <c r="K32" s="72">
        <f t="shared" si="6"/>
        <v>1087</v>
      </c>
      <c r="L32" s="72">
        <f t="shared" si="6"/>
        <v>1048</v>
      </c>
    </row>
  </sheetData>
  <sheetProtection/>
  <mergeCells count="8">
    <mergeCell ref="A6:C6"/>
    <mergeCell ref="A5:C5"/>
    <mergeCell ref="G5:I5"/>
    <mergeCell ref="M4:M7"/>
    <mergeCell ref="D4:I4"/>
    <mergeCell ref="J4:L6"/>
    <mergeCell ref="D5:F6"/>
    <mergeCell ref="G6:I6"/>
  </mergeCells>
  <printOptions/>
  <pageMargins left="0.5905511811023623" right="0.2755905511811024" top="0.7480314960629921" bottom="0.3937007874015748" header="0.5118110236220472" footer="0.31496062992125984"/>
  <pageSetup horizontalDpi="600" verticalDpi="600" orientation="portrait" paperSize="9" scale="90" r:id="rId1"/>
  <headerFooter scaleWithDoc="0" alignWithMargins="0">
    <oddHeader>&amp;R&amp;11幼稚園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福井県</cp:lastModifiedBy>
  <cp:lastPrinted>2009-03-03T01:15:27Z</cp:lastPrinted>
  <dcterms:created xsi:type="dcterms:W3CDTF">2005-08-30T07:16:24Z</dcterms:created>
  <dcterms:modified xsi:type="dcterms:W3CDTF">2009-03-28T05:03:41Z</dcterms:modified>
  <cp:category/>
  <cp:version/>
  <cp:contentType/>
  <cp:contentStatus/>
</cp:coreProperties>
</file>