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2" sheetId="1" r:id="rId1"/>
    <sheet name="3.4" sheetId="2" r:id="rId2"/>
    <sheet name="5" sheetId="3" r:id="rId3"/>
    <sheet name="6" sheetId="4" r:id="rId4"/>
    <sheet name="7" sheetId="5" r:id="rId5"/>
    <sheet name="8" sheetId="6" r:id="rId6"/>
    <sheet name="9-1" sheetId="7" r:id="rId7"/>
    <sheet name="9-2" sheetId="8" r:id="rId8"/>
    <sheet name="10-1" sheetId="9" r:id="rId9"/>
    <sheet name="10-2" sheetId="10" r:id="rId10"/>
    <sheet name="10-3" sheetId="11" r:id="rId11"/>
    <sheet name="10-4" sheetId="12" r:id="rId12"/>
    <sheet name="11-1" sheetId="13" r:id="rId13"/>
    <sheet name="11-2" sheetId="14" r:id="rId14"/>
    <sheet name="12" sheetId="15" r:id="rId15"/>
    <sheet name="13～20" sheetId="16" r:id="rId16"/>
  </sheets>
  <definedNames>
    <definedName name="_xlnm.Print_Area" localSheetId="8">'10-1'!$A$1:$V$28</definedName>
    <definedName name="_xlnm.Print_Area" localSheetId="9">'10-2'!$A$1:$S$28</definedName>
    <definedName name="_xlnm.Print_Area" localSheetId="10">'10-3'!$A$1:$V$28</definedName>
    <definedName name="_xlnm.Print_Area" localSheetId="11">'10-4'!$A$4:$S$28</definedName>
    <definedName name="_xlnm.Print_Area" localSheetId="12">'11-1'!$A$1:$S$29</definedName>
    <definedName name="_xlnm.Print_Area" localSheetId="13">'11-2'!$A$1:$P$29</definedName>
    <definedName name="_xlnm.Print_Area" localSheetId="14">'12'!$A$1:$G$29</definedName>
    <definedName name="_xlnm.Print_Area" localSheetId="15">'13～20'!$A$1:$AU$63</definedName>
    <definedName name="_xlnm.Print_Area" localSheetId="0">'2'!$A$1:$U$29</definedName>
    <definedName name="_xlnm.Print_Area" localSheetId="1">'3.4'!$A$1:$K$38</definedName>
    <definedName name="_xlnm.Print_Area" localSheetId="2">'5'!$A$1:$Q$31</definedName>
    <definedName name="_xlnm.Print_Area" localSheetId="3">'6'!$A$1:$N$29</definedName>
    <definedName name="_xlnm.Print_Area" localSheetId="4">'7'!$A$1:$J$29</definedName>
    <definedName name="_xlnm.Print_Area" localSheetId="5">'8'!$A$1:$N$29</definedName>
    <definedName name="_xlnm.Print_Area" localSheetId="6">'9-1'!$A$1:$M$29</definedName>
    <definedName name="_xlnm.Print_Area" localSheetId="7">'9-2'!$A$1:$J$29</definedName>
  </definedNames>
  <calcPr calcMode="manual" fullCalcOnLoad="1"/>
</workbook>
</file>

<file path=xl/sharedStrings.xml><?xml version="1.0" encoding="utf-8"?>
<sst xmlns="http://schemas.openxmlformats.org/spreadsheetml/2006/main" count="848" uniqueCount="317">
  <si>
    <t>小      学       校</t>
  </si>
  <si>
    <r>
      <t>　第 ２</t>
    </r>
    <r>
      <rPr>
        <sz val="11"/>
        <color theme="1"/>
        <rFont val="Calibri"/>
        <family val="3"/>
      </rPr>
      <t xml:space="preserve"> </t>
    </r>
    <r>
      <rPr>
        <sz val="10.5"/>
        <rFont val="ＭＳ ゴシック"/>
        <family val="3"/>
      </rPr>
      <t>表　小学校総括表</t>
    </r>
  </si>
  <si>
    <t>学級数</t>
  </si>
  <si>
    <t>区　   分</t>
  </si>
  <si>
    <t>計</t>
  </si>
  <si>
    <t>本校</t>
  </si>
  <si>
    <t>分校</t>
  </si>
  <si>
    <t>単式</t>
  </si>
  <si>
    <t>複式</t>
  </si>
  <si>
    <t>男</t>
  </si>
  <si>
    <t>女</t>
  </si>
  <si>
    <t>国　立　計</t>
  </si>
  <si>
    <t>-</t>
  </si>
  <si>
    <t>-</t>
  </si>
  <si>
    <t>公　立　計</t>
  </si>
  <si>
    <t>私　立　計</t>
  </si>
  <si>
    <t>（公立の内訳）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</si>
  <si>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</si>
  <si>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</si>
  <si>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</si>
  <si>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</si>
  <si>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</si>
  <si>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</si>
  <si>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</si>
  <si>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</si>
  <si>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</si>
  <si>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</si>
  <si>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</si>
  <si>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</si>
  <si>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</si>
  <si>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</si>
  <si>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</si>
  <si>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</si>
  <si>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</si>
  <si>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 xml:space="preserve"> 第 ３ 表  学級数別学校数                    　　　　 </t>
  </si>
  <si>
    <t>第 ４ 表  類型別学校数</t>
  </si>
  <si>
    <t>区  分</t>
  </si>
  <si>
    <t>国立</t>
  </si>
  <si>
    <t>公立</t>
  </si>
  <si>
    <t>私立</t>
  </si>
  <si>
    <t xml:space="preserve">　　区       分    </t>
  </si>
  <si>
    <t>国立</t>
  </si>
  <si>
    <t xml:space="preserve"> 公    立</t>
  </si>
  <si>
    <t>０学級</t>
  </si>
  <si>
    <t>-</t>
  </si>
  <si>
    <t>本校</t>
  </si>
  <si>
    <t>計</t>
  </si>
  <si>
    <t>本校</t>
  </si>
  <si>
    <t>分校</t>
  </si>
  <si>
    <t>１  〃</t>
  </si>
  <si>
    <t>２  〃</t>
  </si>
  <si>
    <t>学  校  全  数</t>
  </si>
  <si>
    <t>３  〃</t>
  </si>
  <si>
    <t>４  〃</t>
  </si>
  <si>
    <t>５  〃</t>
  </si>
  <si>
    <t>保健主事のいる学校</t>
  </si>
  <si>
    <t>６  〃</t>
  </si>
  <si>
    <t>７  〃</t>
  </si>
  <si>
    <t>本務養護教員のいる学校</t>
  </si>
  <si>
    <t>８  〃</t>
  </si>
  <si>
    <t>９  〃</t>
  </si>
  <si>
    <t>本務栄養教諭のいる学校</t>
  </si>
  <si>
    <t>１０  〃</t>
  </si>
  <si>
    <t>１１  〃</t>
  </si>
  <si>
    <t>本務事務職員のいる学校</t>
  </si>
  <si>
    <t>１２  〃</t>
  </si>
  <si>
    <t>１３  〃</t>
  </si>
  <si>
    <t>負担法による事務職員の</t>
  </si>
  <si>
    <t>１４  〃</t>
  </si>
  <si>
    <t>　　　　　　いる学校</t>
  </si>
  <si>
    <t>１５  〃</t>
  </si>
  <si>
    <t>１６  〃</t>
  </si>
  <si>
    <t>１７  〃</t>
  </si>
  <si>
    <t>複式学級のある学校</t>
  </si>
  <si>
    <t>１８  〃</t>
  </si>
  <si>
    <t>１９  〃</t>
  </si>
  <si>
    <t>複式学級のみの学校</t>
  </si>
  <si>
    <t>２０  〃</t>
  </si>
  <si>
    <t>２１  〃</t>
  </si>
  <si>
    <t>特別支援学級のある学校</t>
  </si>
  <si>
    <t>２２  〃</t>
  </si>
  <si>
    <t>２３  〃</t>
  </si>
  <si>
    <t>２４  〃</t>
  </si>
  <si>
    <t>２５  〃</t>
  </si>
  <si>
    <t>２６  〃</t>
  </si>
  <si>
    <t>学校医のいる学校</t>
  </si>
  <si>
    <t>２７  〃</t>
  </si>
  <si>
    <t>２８  〃</t>
  </si>
  <si>
    <t>学校歯科医のいる学校</t>
  </si>
  <si>
    <t>２９  〃</t>
  </si>
  <si>
    <t>３０以上</t>
  </si>
  <si>
    <t>学校薬剤師のいる学校</t>
  </si>
  <si>
    <t>計</t>
  </si>
  <si>
    <t xml:space="preserve">  第 ５ 表  市町村別・児童数別学校数</t>
  </si>
  <si>
    <t>児 童 数 別 学 校 数</t>
  </si>
  <si>
    <t>0 人</t>
  </si>
  <si>
    <t xml:space="preserve"> ～49</t>
  </si>
  <si>
    <t xml:space="preserve"> ～99</t>
  </si>
  <si>
    <t xml:space="preserve"> ～149</t>
  </si>
  <si>
    <t xml:space="preserve"> ～199</t>
  </si>
  <si>
    <t xml:space="preserve"> ～249</t>
  </si>
  <si>
    <t xml:space="preserve"> ～299</t>
  </si>
  <si>
    <t xml:space="preserve"> ～399</t>
  </si>
  <si>
    <t xml:space="preserve"> ～499</t>
  </si>
  <si>
    <t xml:space="preserve"> ～599</t>
  </si>
  <si>
    <t xml:space="preserve"> ～699</t>
  </si>
  <si>
    <t xml:space="preserve"> ～799</t>
  </si>
  <si>
    <t xml:space="preserve"> ～899</t>
  </si>
  <si>
    <t xml:space="preserve"> ～999</t>
  </si>
  <si>
    <t xml:space="preserve">   人</t>
  </si>
  <si>
    <t xml:space="preserve">  人</t>
  </si>
  <si>
    <t xml:space="preserve"> 以上</t>
  </si>
  <si>
    <t>国　立　計</t>
  </si>
  <si>
    <t>公　立　計</t>
  </si>
  <si>
    <t>私　立　計</t>
  </si>
  <si>
    <t>(公立の内訳)</t>
  </si>
  <si>
    <t>福井市</t>
  </si>
  <si>
    <t>敦賀市</t>
  </si>
  <si>
    <t>小浜市</t>
  </si>
  <si>
    <t>大野市</t>
  </si>
  <si>
    <t>勝山市</t>
  </si>
  <si>
    <t>鯖江市</t>
  </si>
  <si>
    <t>越前市</t>
  </si>
  <si>
    <t>坂井市</t>
  </si>
  <si>
    <t>永平寺町</t>
  </si>
  <si>
    <t>池田町</t>
  </si>
  <si>
    <t>越前町</t>
  </si>
  <si>
    <t>美浜町</t>
  </si>
  <si>
    <t>高浜町</t>
  </si>
  <si>
    <t xml:space="preserve">  第 ６ 表  編制方式別学級数</t>
  </si>
  <si>
    <t>区    分</t>
  </si>
  <si>
    <t>単式学級</t>
  </si>
  <si>
    <t>複式学級</t>
  </si>
  <si>
    <t>特別支援学級</t>
  </si>
  <si>
    <t>1学年</t>
  </si>
  <si>
    <t>2学年</t>
  </si>
  <si>
    <t>3学年</t>
  </si>
  <si>
    <t>4学年</t>
  </si>
  <si>
    <t>5学年</t>
  </si>
  <si>
    <t>6学年</t>
  </si>
  <si>
    <t>2個学年</t>
  </si>
  <si>
    <t>知的</t>
  </si>
  <si>
    <t xml:space="preserve"> 言語</t>
  </si>
  <si>
    <t xml:space="preserve"> 情緒</t>
  </si>
  <si>
    <t>障害</t>
  </si>
  <si>
    <t xml:space="preserve"> 障害</t>
  </si>
  <si>
    <t xml:space="preserve">  第 ７ 表  収容人員別学級数</t>
  </si>
  <si>
    <t>区分</t>
  </si>
  <si>
    <t>収 容 人 員 別 学 級 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</si>
  <si>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</si>
  <si>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</si>
  <si>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</si>
  <si>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</si>
  <si>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</si>
  <si>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</si>
  <si>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</si>
  <si>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41人</t>
  </si>
  <si>
    <t xml:space="preserve">   以下</t>
  </si>
  <si>
    <t xml:space="preserve">   12人</t>
  </si>
  <si>
    <t xml:space="preserve">   20人</t>
  </si>
  <si>
    <t xml:space="preserve">   25人</t>
  </si>
  <si>
    <t xml:space="preserve">   30人</t>
  </si>
  <si>
    <t xml:space="preserve">   35人</t>
  </si>
  <si>
    <t xml:space="preserve">   40人</t>
  </si>
  <si>
    <t>　 以上</t>
  </si>
  <si>
    <t>敦賀市</t>
  </si>
  <si>
    <t>小浜市</t>
  </si>
  <si>
    <t>大野市</t>
  </si>
  <si>
    <t>勝山市</t>
  </si>
  <si>
    <t>鯖江市</t>
  </si>
  <si>
    <t>永平寺町</t>
  </si>
  <si>
    <t>越前町</t>
  </si>
  <si>
    <t xml:space="preserve">  第 ８ 表  学級編制方式別児童数</t>
  </si>
  <si>
    <t>単  式  学  級</t>
  </si>
  <si>
    <t>複式
学級</t>
  </si>
  <si>
    <t xml:space="preserve">   計</t>
  </si>
  <si>
    <t>知的</t>
  </si>
  <si>
    <t>言語</t>
  </si>
  <si>
    <t>情緒</t>
  </si>
  <si>
    <t>1学年</t>
  </si>
  <si>
    <t>2学年</t>
  </si>
  <si>
    <t>3学年</t>
  </si>
  <si>
    <t>4学年</t>
  </si>
  <si>
    <t>5学年</t>
  </si>
  <si>
    <t>6学年</t>
  </si>
  <si>
    <t>2個学年</t>
  </si>
  <si>
    <t>障害</t>
  </si>
  <si>
    <t>福井市</t>
  </si>
  <si>
    <t xml:space="preserve">  第 ９ 表  学年別児童数</t>
  </si>
  <si>
    <t>１学年</t>
  </si>
  <si>
    <t>２学年</t>
  </si>
  <si>
    <t>３学年</t>
  </si>
  <si>
    <t>（つづき）</t>
  </si>
  <si>
    <t>４学年</t>
  </si>
  <si>
    <t>５学年</t>
  </si>
  <si>
    <t>６学年</t>
  </si>
  <si>
    <t xml:space="preserve">  第 10 表  職名別教員数（本務者）</t>
  </si>
  <si>
    <t>校    長</t>
  </si>
  <si>
    <t>教    頭</t>
  </si>
  <si>
    <t>男</t>
  </si>
  <si>
    <t>女</t>
  </si>
  <si>
    <t>男</t>
  </si>
  <si>
    <t>女</t>
  </si>
  <si>
    <t>（つづき）</t>
  </si>
  <si>
    <t>講    師</t>
  </si>
  <si>
    <t>市町村費負担の者
（再掲）</t>
  </si>
  <si>
    <t>国立計</t>
  </si>
  <si>
    <t>公立計</t>
  </si>
  <si>
    <t>私立計</t>
  </si>
  <si>
    <t>（兼務者）</t>
  </si>
  <si>
    <t>　第 11 表　職員数（本務者）</t>
  </si>
  <si>
    <t>そ  の  他  の  者</t>
  </si>
  <si>
    <t>事務職員</t>
  </si>
  <si>
    <t>学校栄養職員</t>
  </si>
  <si>
    <t>学校図書館事務員</t>
  </si>
  <si>
    <t xml:space="preserve"> </t>
  </si>
  <si>
    <t>そ　　の　　他　　の　　者</t>
  </si>
  <si>
    <t>養護職員(看護師等)</t>
  </si>
  <si>
    <t>学校栄養職員</t>
  </si>
  <si>
    <t>理  由  別  長  期  欠  席  児　童  数</t>
  </si>
  <si>
    <t>病気</t>
  </si>
  <si>
    <t>経済的理由</t>
  </si>
  <si>
    <t>不登校</t>
  </si>
  <si>
    <t>その他</t>
  </si>
  <si>
    <t>第 13 表  外国人児童数</t>
  </si>
  <si>
    <t>公立</t>
  </si>
  <si>
    <t>私立</t>
  </si>
  <si>
    <t>外国人児童数</t>
  </si>
  <si>
    <t>第 14 表  へき地等指定学校（学校数・児童数・教員数（本務者）等）  （公立）</t>
  </si>
  <si>
    <t>学校数</t>
  </si>
  <si>
    <t>児童数</t>
  </si>
  <si>
    <t>教員数</t>
  </si>
  <si>
    <t>負担法による
事務職員</t>
  </si>
  <si>
    <t>区     分</t>
  </si>
  <si>
    <t>分校</t>
  </si>
  <si>
    <t>特別地</t>
  </si>
  <si>
    <t>準へき地</t>
  </si>
  <si>
    <t>１級地</t>
  </si>
  <si>
    <t>２級地</t>
  </si>
  <si>
    <t>３級地</t>
  </si>
  <si>
    <t>４級地</t>
  </si>
  <si>
    <t>第 15 表  本務教員のうち理由別休職等教員数</t>
  </si>
  <si>
    <t>校長・教頭・教諭・助教諭・講師</t>
  </si>
  <si>
    <t>養護教諭・養護助教諭・栄養教諭</t>
  </si>
  <si>
    <t>休　　職</t>
  </si>
  <si>
    <t>育児休業</t>
  </si>
  <si>
    <t>教職員組合専従者
（公立）</t>
  </si>
  <si>
    <t>職務上の
負傷
疾病</t>
  </si>
  <si>
    <t>結核</t>
  </si>
  <si>
    <t>その他</t>
  </si>
  <si>
    <t>第 16 表  本務教員のうち指導主事等の数（公立）</t>
  </si>
  <si>
    <t>区 分</t>
  </si>
  <si>
    <t>指導主事</t>
  </si>
  <si>
    <r>
      <t xml:space="preserve"> </t>
    </r>
    <r>
      <rPr>
        <sz val="9"/>
        <rFont val="ＭＳ 明朝"/>
        <family val="1"/>
      </rPr>
      <t>教育委員会事務局等
勤務者・その他</t>
    </r>
  </si>
  <si>
    <t>留学者・
海外日本人学校派遣者</t>
  </si>
  <si>
    <t>第 17 表  本務教員のうち教務主任等の数</t>
  </si>
  <si>
    <t>教務
主任</t>
  </si>
  <si>
    <t>学年
主任</t>
  </si>
  <si>
    <t>保健
主事</t>
  </si>
  <si>
    <t>司書
教諭</t>
  </si>
  <si>
    <t>舎監</t>
  </si>
  <si>
    <t>特別支援学級の担当教員</t>
  </si>
  <si>
    <t>特別支援学校
教諭免許状
所有者</t>
  </si>
  <si>
    <t>特別支援学校
教諭免許状
非所有者</t>
  </si>
  <si>
    <t>第 18 表  本務教職員のうち産休代替等教職員数</t>
  </si>
  <si>
    <t>産休代替教職員</t>
  </si>
  <si>
    <t>育休代替教員</t>
  </si>
  <si>
    <t>養護教諭・
養護助教諭
・栄養教諭</t>
  </si>
  <si>
    <t>事務職員</t>
  </si>
  <si>
    <t>学校栄養
職員</t>
  </si>
  <si>
    <t>第 19 表  私費負担の職員数（国立、公立）</t>
  </si>
  <si>
    <t>第 20 表  学校医等の数</t>
  </si>
  <si>
    <t>学校医</t>
  </si>
  <si>
    <t>学校歯科医</t>
  </si>
  <si>
    <t>学校薬剤師</t>
  </si>
  <si>
    <t>学校図書
館事務員</t>
  </si>
  <si>
    <t>給食職員</t>
  </si>
  <si>
    <t>国　立</t>
  </si>
  <si>
    <t>公　立</t>
  </si>
  <si>
    <t>私　立</t>
  </si>
  <si>
    <t>学校数</t>
  </si>
  <si>
    <t>児童数</t>
  </si>
  <si>
    <t>教員数</t>
  </si>
  <si>
    <t>職員数</t>
  </si>
  <si>
    <t>本務者</t>
  </si>
  <si>
    <t>（本務者）</t>
  </si>
  <si>
    <t>平成20年度</t>
  </si>
  <si>
    <t>特別支援学級のみの学校</t>
  </si>
  <si>
    <t>平成20年度</t>
  </si>
  <si>
    <t>帰国児童数</t>
  </si>
  <si>
    <t>平成19年度間</t>
  </si>
  <si>
    <t>教    諭</t>
  </si>
  <si>
    <t xml:space="preserve">  第 12 表  理由別長期欠席児童数　(前年度間30日以上)・帰国児童数</t>
  </si>
  <si>
    <t>特別
支援</t>
  </si>
  <si>
    <t>兼務者</t>
  </si>
  <si>
    <t>主幹教諭</t>
  </si>
  <si>
    <t>指導教諭</t>
  </si>
  <si>
    <t>養護助教諭</t>
  </si>
  <si>
    <t>栄養教諭</t>
  </si>
  <si>
    <t>養護教諭</t>
  </si>
  <si>
    <t>副校長</t>
  </si>
  <si>
    <t>助教諭</t>
  </si>
  <si>
    <t>学校給食調理従事員</t>
  </si>
  <si>
    <t>用  務  員</t>
  </si>
  <si>
    <t>警備員･その他</t>
  </si>
  <si>
    <t>負担法によるもの（公立）</t>
  </si>
  <si>
    <t>１０表以外の教員</t>
  </si>
  <si>
    <t>副校長・教頭・主幹教諭・指導教諭・教諭・助教諭・講師</t>
  </si>
  <si>
    <t>（注）「0学級」とは、休校中の学校。</t>
  </si>
  <si>
    <t>（注）分校も1校として計上している。</t>
  </si>
  <si>
    <t>（注）「0人」とは、休校中の学校。</t>
  </si>
  <si>
    <t>平成21年度</t>
  </si>
  <si>
    <t>平成20年度</t>
  </si>
  <si>
    <t>平成21年度</t>
  </si>
  <si>
    <t>平成21年度</t>
  </si>
  <si>
    <t>平成21年度</t>
  </si>
  <si>
    <t>平成20年度間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</si>
</sst>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ゴシック"/>
      <family val="3"/>
    </font>
    <font>
      <b/>
      <u val="single"/>
      <sz val="22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582">
    <xf numFmtId="0" fontId="0" fillId="0" borderId="0" xfId="0" applyFont="1" applyAlignment="1">
      <alignment vertical="center"/>
    </xf>
    <xf numFmtId="0" fontId="6" fillId="33" borderId="0" xfId="61" applyFont="1" applyFill="1">
      <alignment/>
      <protection/>
    </xf>
    <xf numFmtId="0" fontId="4" fillId="33" borderId="0" xfId="61" applyFont="1" applyFill="1" applyAlignment="1">
      <alignment horizontal="center"/>
      <protection/>
    </xf>
    <xf numFmtId="176" fontId="6" fillId="33" borderId="0" xfId="0" applyNumberFormat="1" applyFont="1" applyFill="1" applyBorder="1" applyAlignment="1" applyProtection="1">
      <alignment/>
      <protection locked="0"/>
    </xf>
    <xf numFmtId="0" fontId="3" fillId="33" borderId="0" xfId="61" applyFont="1" applyFill="1" applyAlignment="1">
      <alignment vertical="center"/>
      <protection/>
    </xf>
    <xf numFmtId="0" fontId="6" fillId="33" borderId="10" xfId="61" applyFont="1" applyFill="1" applyBorder="1">
      <alignment/>
      <protection/>
    </xf>
    <xf numFmtId="38" fontId="6" fillId="33" borderId="10" xfId="50" applyFont="1" applyFill="1" applyBorder="1" applyAlignment="1">
      <alignment vertical="center"/>
    </xf>
    <xf numFmtId="38" fontId="6" fillId="33" borderId="0" xfId="50" applyFont="1" applyFill="1" applyAlignment="1">
      <alignment vertical="center"/>
    </xf>
    <xf numFmtId="38" fontId="6" fillId="33" borderId="11" xfId="50" applyFont="1" applyFill="1" applyBorder="1" applyAlignment="1">
      <alignment vertical="center"/>
    </xf>
    <xf numFmtId="38" fontId="6" fillId="33" borderId="12" xfId="50" applyFont="1" applyFill="1" applyBorder="1" applyAlignment="1">
      <alignment vertical="center"/>
    </xf>
    <xf numFmtId="38" fontId="6" fillId="33" borderId="0" xfId="50" applyFont="1" applyFill="1" applyBorder="1" applyAlignment="1">
      <alignment vertical="center"/>
    </xf>
    <xf numFmtId="38" fontId="6" fillId="33" borderId="13" xfId="50" applyFont="1" applyFill="1" applyBorder="1" applyAlignment="1">
      <alignment vertical="center"/>
    </xf>
    <xf numFmtId="38" fontId="7" fillId="33" borderId="14" xfId="50" applyFont="1" applyFill="1" applyBorder="1" applyAlignment="1">
      <alignment horizontal="center" vertical="center"/>
    </xf>
    <xf numFmtId="38" fontId="7" fillId="33" borderId="15" xfId="50" applyFont="1" applyFill="1" applyBorder="1" applyAlignment="1">
      <alignment horizontal="center" vertical="center"/>
    </xf>
    <xf numFmtId="38" fontId="7" fillId="33" borderId="16" xfId="50" applyFont="1" applyFill="1" applyBorder="1" applyAlignment="1">
      <alignment horizontal="center" vertical="center"/>
    </xf>
    <xf numFmtId="38" fontId="7" fillId="33" borderId="17" xfId="50" applyFont="1" applyFill="1" applyBorder="1" applyAlignment="1">
      <alignment horizontal="center" vertical="center"/>
    </xf>
    <xf numFmtId="177" fontId="6" fillId="33" borderId="18" xfId="50" applyNumberFormat="1" applyFont="1" applyFill="1" applyBorder="1" applyAlignment="1">
      <alignment horizontal="right" vertical="center"/>
    </xf>
    <xf numFmtId="177" fontId="6" fillId="33" borderId="19" xfId="50" applyNumberFormat="1" applyFont="1" applyFill="1" applyBorder="1" applyAlignment="1">
      <alignment horizontal="right" vertical="center"/>
    </xf>
    <xf numFmtId="177" fontId="6" fillId="33" borderId="20" xfId="50" applyNumberFormat="1" applyFont="1" applyFill="1" applyBorder="1" applyAlignment="1">
      <alignment horizontal="right" vertical="center"/>
    </xf>
    <xf numFmtId="177" fontId="6" fillId="33" borderId="21" xfId="50" applyNumberFormat="1" applyFont="1" applyFill="1" applyBorder="1" applyAlignment="1">
      <alignment horizontal="right" vertical="center"/>
    </xf>
    <xf numFmtId="177" fontId="6" fillId="33" borderId="11" xfId="50" applyNumberFormat="1" applyFont="1" applyFill="1" applyBorder="1" applyAlignment="1">
      <alignment horizontal="right" vertical="center"/>
    </xf>
    <xf numFmtId="177" fontId="9" fillId="33" borderId="22" xfId="50" applyNumberFormat="1" applyFont="1" applyFill="1" applyBorder="1" applyAlignment="1">
      <alignment horizontal="right" vertical="center"/>
    </xf>
    <xf numFmtId="177" fontId="9" fillId="33" borderId="23" xfId="50" applyNumberFormat="1" applyFont="1" applyFill="1" applyBorder="1" applyAlignment="1">
      <alignment horizontal="right" vertical="center"/>
    </xf>
    <xf numFmtId="177" fontId="9" fillId="33" borderId="24" xfId="50" applyNumberFormat="1" applyFont="1" applyFill="1" applyBorder="1" applyAlignment="1">
      <alignment horizontal="right" vertical="center"/>
    </xf>
    <xf numFmtId="177" fontId="9" fillId="33" borderId="25" xfId="50" applyNumberFormat="1" applyFont="1" applyFill="1" applyBorder="1" applyAlignment="1">
      <alignment horizontal="right" vertical="center"/>
    </xf>
    <xf numFmtId="177" fontId="9" fillId="33" borderId="26" xfId="50" applyNumberFormat="1" applyFont="1" applyFill="1" applyBorder="1" applyAlignment="1">
      <alignment horizontal="right" vertical="center"/>
    </xf>
    <xf numFmtId="177" fontId="9" fillId="33" borderId="27" xfId="50" applyNumberFormat="1" applyFont="1" applyFill="1" applyBorder="1" applyAlignment="1">
      <alignment horizontal="right" vertical="center"/>
    </xf>
    <xf numFmtId="177" fontId="9" fillId="33" borderId="28" xfId="50" applyNumberFormat="1" applyFont="1" applyFill="1" applyBorder="1" applyAlignment="1">
      <alignment horizontal="right" vertical="center"/>
    </xf>
    <xf numFmtId="177" fontId="6" fillId="33" borderId="29" xfId="50" applyNumberFormat="1" applyFont="1" applyFill="1" applyBorder="1" applyAlignment="1">
      <alignment horizontal="right" vertical="center"/>
    </xf>
    <xf numFmtId="177" fontId="6" fillId="33" borderId="30" xfId="50" applyNumberFormat="1" applyFont="1" applyFill="1" applyBorder="1" applyAlignment="1">
      <alignment horizontal="right" vertical="center"/>
    </xf>
    <xf numFmtId="177" fontId="6" fillId="33" borderId="31" xfId="50" applyNumberFormat="1" applyFont="1" applyFill="1" applyBorder="1" applyAlignment="1">
      <alignment horizontal="right" vertical="center"/>
    </xf>
    <xf numFmtId="177" fontId="6" fillId="33" borderId="32" xfId="50" applyNumberFormat="1" applyFont="1" applyFill="1" applyBorder="1" applyAlignment="1">
      <alignment horizontal="right" vertical="center"/>
    </xf>
    <xf numFmtId="177" fontId="6" fillId="33" borderId="0" xfId="50" applyNumberFormat="1" applyFont="1" applyFill="1" applyBorder="1" applyAlignment="1">
      <alignment horizontal="right" vertical="center"/>
    </xf>
    <xf numFmtId="177" fontId="6" fillId="33" borderId="33" xfId="50" applyNumberFormat="1" applyFont="1" applyFill="1" applyBorder="1" applyAlignment="1">
      <alignment horizontal="right" vertical="center"/>
    </xf>
    <xf numFmtId="177" fontId="6" fillId="33" borderId="15" xfId="50" applyNumberFormat="1" applyFont="1" applyFill="1" applyBorder="1" applyAlignment="1">
      <alignment horizontal="right" vertical="center"/>
    </xf>
    <xf numFmtId="177" fontId="6" fillId="33" borderId="34" xfId="50" applyNumberFormat="1" applyFont="1" applyFill="1" applyBorder="1" applyAlignment="1">
      <alignment horizontal="right" vertical="center"/>
    </xf>
    <xf numFmtId="177" fontId="6" fillId="33" borderId="17" xfId="50" applyNumberFormat="1" applyFont="1" applyFill="1" applyBorder="1" applyAlignment="1">
      <alignment horizontal="right" vertical="center"/>
    </xf>
    <xf numFmtId="177" fontId="6" fillId="33" borderId="10" xfId="50" applyNumberFormat="1" applyFont="1" applyFill="1" applyBorder="1" applyAlignment="1">
      <alignment horizontal="right" vertical="center"/>
    </xf>
    <xf numFmtId="177" fontId="6" fillId="33" borderId="35" xfId="50" applyNumberFormat="1" applyFont="1" applyFill="1" applyBorder="1" applyAlignment="1">
      <alignment horizontal="right" vertical="center"/>
    </xf>
    <xf numFmtId="177" fontId="6" fillId="33" borderId="36" xfId="50" applyNumberFormat="1" applyFont="1" applyFill="1" applyBorder="1" applyAlignment="1">
      <alignment horizontal="right" vertical="center"/>
    </xf>
    <xf numFmtId="177" fontId="6" fillId="33" borderId="37" xfId="50" applyNumberFormat="1" applyFont="1" applyFill="1" applyBorder="1" applyAlignment="1">
      <alignment horizontal="right" vertical="center"/>
    </xf>
    <xf numFmtId="177" fontId="6" fillId="33" borderId="38" xfId="50" applyNumberFormat="1" applyFont="1" applyFill="1" applyBorder="1" applyAlignment="1">
      <alignment horizontal="right" vertical="center"/>
    </xf>
    <xf numFmtId="177" fontId="6" fillId="33" borderId="39" xfId="50" applyNumberFormat="1" applyFont="1" applyFill="1" applyBorder="1" applyAlignment="1">
      <alignment horizontal="right" vertical="center"/>
    </xf>
    <xf numFmtId="177" fontId="6" fillId="33" borderId="40" xfId="50" applyNumberFormat="1" applyFont="1" applyFill="1" applyBorder="1" applyAlignment="1">
      <alignment horizontal="right" vertical="center"/>
    </xf>
    <xf numFmtId="177" fontId="6" fillId="33" borderId="41" xfId="50" applyNumberFormat="1" applyFont="1" applyFill="1" applyBorder="1" applyAlignment="1">
      <alignment horizontal="right" vertical="center"/>
    </xf>
    <xf numFmtId="177" fontId="6" fillId="33" borderId="42" xfId="50" applyNumberFormat="1" applyFont="1" applyFill="1" applyBorder="1" applyAlignment="1">
      <alignment horizontal="right" vertical="center"/>
    </xf>
    <xf numFmtId="177" fontId="6" fillId="33" borderId="43" xfId="50" applyNumberFormat="1" applyFont="1" applyFill="1" applyBorder="1" applyAlignment="1">
      <alignment horizontal="right" vertical="center"/>
    </xf>
    <xf numFmtId="177" fontId="6" fillId="33" borderId="44" xfId="50" applyNumberFormat="1" applyFont="1" applyFill="1" applyBorder="1" applyAlignment="1">
      <alignment horizontal="right" vertical="center"/>
    </xf>
    <xf numFmtId="177" fontId="6" fillId="33" borderId="45" xfId="50" applyNumberFormat="1" applyFont="1" applyFill="1" applyBorder="1" applyAlignment="1">
      <alignment horizontal="right" vertical="center"/>
    </xf>
    <xf numFmtId="177" fontId="6" fillId="33" borderId="46" xfId="50" applyNumberFormat="1" applyFont="1" applyFill="1" applyBorder="1" applyAlignment="1">
      <alignment vertical="center"/>
    </xf>
    <xf numFmtId="177" fontId="6" fillId="33" borderId="38" xfId="50" applyNumberFormat="1" applyFont="1" applyFill="1" applyBorder="1" applyAlignment="1">
      <alignment vertical="center"/>
    </xf>
    <xf numFmtId="177" fontId="6" fillId="33" borderId="47" xfId="50" applyNumberFormat="1" applyFont="1" applyFill="1" applyBorder="1" applyAlignment="1">
      <alignment horizontal="right" vertical="center"/>
    </xf>
    <xf numFmtId="177" fontId="6" fillId="33" borderId="36" xfId="50" applyNumberFormat="1" applyFont="1" applyFill="1" applyBorder="1" applyAlignment="1">
      <alignment vertical="center"/>
    </xf>
    <xf numFmtId="38" fontId="6" fillId="33" borderId="0" xfId="50" applyFont="1" applyFill="1" applyAlignment="1">
      <alignment/>
    </xf>
    <xf numFmtId="177" fontId="6" fillId="33" borderId="46" xfId="50" applyNumberFormat="1" applyFont="1" applyFill="1" applyBorder="1" applyAlignment="1">
      <alignment horizontal="right" vertical="center"/>
    </xf>
    <xf numFmtId="177" fontId="6" fillId="33" borderId="48" xfId="50" applyNumberFormat="1" applyFont="1" applyFill="1" applyBorder="1" applyAlignment="1">
      <alignment horizontal="right" vertical="center"/>
    </xf>
    <xf numFmtId="177" fontId="6" fillId="33" borderId="49" xfId="50" applyNumberFormat="1" applyFont="1" applyFill="1" applyBorder="1" applyAlignment="1">
      <alignment vertical="center"/>
    </xf>
    <xf numFmtId="177" fontId="6" fillId="33" borderId="50" xfId="50" applyNumberFormat="1" applyFont="1" applyFill="1" applyBorder="1" applyAlignment="1">
      <alignment horizontal="right" vertical="center"/>
    </xf>
    <xf numFmtId="177" fontId="6" fillId="33" borderId="51" xfId="50" applyNumberFormat="1" applyFont="1" applyFill="1" applyBorder="1" applyAlignment="1">
      <alignment horizontal="right" vertical="center"/>
    </xf>
    <xf numFmtId="177" fontId="6" fillId="33" borderId="52" xfId="50" applyNumberFormat="1" applyFont="1" applyFill="1" applyBorder="1" applyAlignment="1">
      <alignment vertical="center"/>
    </xf>
    <xf numFmtId="177" fontId="6" fillId="33" borderId="53" xfId="50" applyNumberFormat="1" applyFont="1" applyFill="1" applyBorder="1" applyAlignment="1">
      <alignment horizontal="right" vertical="center"/>
    </xf>
    <xf numFmtId="177" fontId="6" fillId="33" borderId="50" xfId="50" applyNumberFormat="1" applyFont="1" applyFill="1" applyBorder="1" applyAlignment="1">
      <alignment vertical="center"/>
    </xf>
    <xf numFmtId="177" fontId="6" fillId="33" borderId="54" xfId="50" applyNumberFormat="1" applyFont="1" applyFill="1" applyBorder="1" applyAlignment="1">
      <alignment horizontal="right" vertical="center"/>
    </xf>
    <xf numFmtId="0" fontId="6" fillId="33" borderId="0" xfId="62" applyFont="1" applyFill="1" applyAlignment="1">
      <alignment vertical="center"/>
      <protection/>
    </xf>
    <xf numFmtId="0" fontId="3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55" xfId="62" applyFont="1" applyFill="1" applyBorder="1" applyAlignment="1">
      <alignment vertical="center"/>
      <protection/>
    </xf>
    <xf numFmtId="0" fontId="6" fillId="33" borderId="28" xfId="62" applyFont="1" applyFill="1" applyBorder="1" applyAlignment="1">
      <alignment horizontal="distributed" vertical="center"/>
      <protection/>
    </xf>
    <xf numFmtId="0" fontId="6" fillId="33" borderId="27" xfId="62" applyFont="1" applyFill="1" applyBorder="1" applyAlignment="1">
      <alignment horizontal="distributed"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distributed" vertical="center"/>
      <protection/>
    </xf>
    <xf numFmtId="0" fontId="6" fillId="33" borderId="56" xfId="62" applyFont="1" applyFill="1" applyBorder="1" applyAlignment="1">
      <alignment horizontal="distributed" vertical="center"/>
      <protection/>
    </xf>
    <xf numFmtId="0" fontId="6" fillId="33" borderId="10" xfId="62" applyFont="1" applyFill="1" applyBorder="1" applyAlignment="1">
      <alignment horizontal="distributed" vertical="center"/>
      <protection/>
    </xf>
    <xf numFmtId="0" fontId="6" fillId="33" borderId="57" xfId="62" applyFont="1" applyFill="1" applyBorder="1" applyAlignment="1">
      <alignment horizontal="distributed" vertical="center"/>
      <protection/>
    </xf>
    <xf numFmtId="0" fontId="7" fillId="33" borderId="30" xfId="62" applyFont="1" applyFill="1" applyBorder="1" applyAlignment="1">
      <alignment horizontal="center" vertical="center" wrapText="1"/>
      <protection/>
    </xf>
    <xf numFmtId="0" fontId="7" fillId="33" borderId="58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23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7" fillId="33" borderId="28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0" xfId="61" applyFont="1" applyFill="1" applyAlignment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38" fontId="6" fillId="33" borderId="59" xfId="50" applyFont="1" applyFill="1" applyBorder="1" applyAlignment="1">
      <alignment horizontal="distributed" vertical="center"/>
    </xf>
    <xf numFmtId="177" fontId="6" fillId="33" borderId="29" xfId="61" applyNumberFormat="1" applyFont="1" applyFill="1" applyBorder="1" applyAlignment="1">
      <alignment horizontal="right" vertical="center"/>
      <protection/>
    </xf>
    <xf numFmtId="177" fontId="6" fillId="33" borderId="60" xfId="61" applyNumberFormat="1" applyFont="1" applyFill="1" applyBorder="1" applyAlignment="1">
      <alignment horizontal="right" vertical="center"/>
      <protection/>
    </xf>
    <xf numFmtId="177" fontId="6" fillId="33" borderId="61" xfId="61" applyNumberFormat="1" applyFont="1" applyFill="1" applyBorder="1" applyAlignment="1">
      <alignment horizontal="right" vertical="center"/>
      <protection/>
    </xf>
    <xf numFmtId="38" fontId="9" fillId="33" borderId="26" xfId="50" applyFont="1" applyFill="1" applyBorder="1" applyAlignment="1">
      <alignment horizontal="distributed" vertical="center"/>
    </xf>
    <xf numFmtId="177" fontId="9" fillId="33" borderId="22" xfId="61" applyNumberFormat="1" applyFont="1" applyFill="1" applyBorder="1" applyAlignment="1">
      <alignment horizontal="right" vertical="center"/>
      <protection/>
    </xf>
    <xf numFmtId="177" fontId="9" fillId="33" borderId="25" xfId="61" applyNumberFormat="1" applyFont="1" applyFill="1" applyBorder="1" applyAlignment="1">
      <alignment horizontal="right" vertical="center"/>
      <protection/>
    </xf>
    <xf numFmtId="177" fontId="9" fillId="33" borderId="62" xfId="61" applyNumberFormat="1" applyFont="1" applyFill="1" applyBorder="1" applyAlignment="1">
      <alignment horizontal="right" vertical="center"/>
      <protection/>
    </xf>
    <xf numFmtId="38" fontId="6" fillId="33" borderId="63" xfId="50" applyFont="1" applyFill="1" applyBorder="1" applyAlignment="1">
      <alignment horizontal="distributed" vertical="center"/>
    </xf>
    <xf numFmtId="38" fontId="6" fillId="33" borderId="13" xfId="50" applyFont="1" applyFill="1" applyBorder="1" applyAlignment="1">
      <alignment horizontal="distributed" vertical="center"/>
    </xf>
    <xf numFmtId="177" fontId="6" fillId="33" borderId="33" xfId="61" applyNumberFormat="1" applyFont="1" applyFill="1" applyBorder="1" applyAlignment="1">
      <alignment horizontal="right" vertical="center"/>
      <protection/>
    </xf>
    <xf numFmtId="177" fontId="6" fillId="33" borderId="16" xfId="61" applyNumberFormat="1" applyFont="1" applyFill="1" applyBorder="1" applyAlignment="1">
      <alignment horizontal="right" vertical="center"/>
      <protection/>
    </xf>
    <xf numFmtId="177" fontId="6" fillId="33" borderId="64" xfId="61" applyNumberFormat="1" applyFont="1" applyFill="1" applyBorder="1" applyAlignment="1">
      <alignment horizontal="right" vertical="center"/>
      <protection/>
    </xf>
    <xf numFmtId="38" fontId="7" fillId="33" borderId="12" xfId="50" applyFont="1" applyFill="1" applyBorder="1" applyAlignment="1">
      <alignment horizontal="left" vertical="center"/>
    </xf>
    <xf numFmtId="38" fontId="6" fillId="33" borderId="0" xfId="50" applyFont="1" applyFill="1" applyAlignment="1">
      <alignment horizontal="distributed" vertical="center"/>
    </xf>
    <xf numFmtId="38" fontId="6" fillId="33" borderId="47" xfId="50" applyFont="1" applyFill="1" applyBorder="1" applyAlignment="1">
      <alignment horizontal="distributed" vertical="center"/>
    </xf>
    <xf numFmtId="177" fontId="6" fillId="33" borderId="35" xfId="61" applyNumberFormat="1" applyFont="1" applyFill="1" applyBorder="1" applyAlignment="1">
      <alignment horizontal="right" vertical="center"/>
      <protection/>
    </xf>
    <xf numFmtId="177" fontId="6" fillId="33" borderId="46" xfId="61" applyNumberFormat="1" applyFont="1" applyFill="1" applyBorder="1" applyAlignment="1">
      <alignment horizontal="right" vertical="center"/>
      <protection/>
    </xf>
    <xf numFmtId="177" fontId="6" fillId="33" borderId="65" xfId="61" applyNumberFormat="1" applyFont="1" applyFill="1" applyBorder="1" applyAlignment="1">
      <alignment horizontal="right" vertical="center"/>
      <protection/>
    </xf>
    <xf numFmtId="38" fontId="6" fillId="33" borderId="53" xfId="50" applyFont="1" applyFill="1" applyBorder="1" applyAlignment="1">
      <alignment horizontal="distributed" vertical="center"/>
    </xf>
    <xf numFmtId="177" fontId="6" fillId="33" borderId="48" xfId="61" applyNumberFormat="1" applyFont="1" applyFill="1" applyBorder="1" applyAlignment="1">
      <alignment horizontal="right" vertical="center"/>
      <protection/>
    </xf>
    <xf numFmtId="177" fontId="6" fillId="33" borderId="49" xfId="61" applyNumberFormat="1" applyFont="1" applyFill="1" applyBorder="1" applyAlignment="1">
      <alignment horizontal="right" vertical="center"/>
      <protection/>
    </xf>
    <xf numFmtId="177" fontId="6" fillId="33" borderId="66" xfId="61" applyNumberFormat="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right"/>
      <protection/>
    </xf>
    <xf numFmtId="0" fontId="11" fillId="33" borderId="10" xfId="61" applyFont="1" applyFill="1" applyBorder="1">
      <alignment/>
      <protection/>
    </xf>
    <xf numFmtId="0" fontId="6" fillId="33" borderId="0" xfId="61" applyFont="1" applyFill="1" applyBorder="1">
      <alignment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/>
      <protection/>
    </xf>
    <xf numFmtId="0" fontId="7" fillId="33" borderId="67" xfId="61" applyFont="1" applyFill="1" applyBorder="1" applyAlignment="1">
      <alignment horizontal="center" vertical="center"/>
      <protection/>
    </xf>
    <xf numFmtId="0" fontId="7" fillId="33" borderId="64" xfId="61" applyFont="1" applyFill="1" applyBorder="1" applyAlignment="1">
      <alignment horizontal="center" vertical="center"/>
      <protection/>
    </xf>
    <xf numFmtId="177" fontId="6" fillId="33" borderId="31" xfId="61" applyNumberFormat="1" applyFont="1" applyFill="1" applyBorder="1" applyAlignment="1">
      <alignment horizontal="right" vertical="center"/>
      <protection/>
    </xf>
    <xf numFmtId="177" fontId="6" fillId="33" borderId="30" xfId="61" applyNumberFormat="1" applyFont="1" applyFill="1" applyBorder="1" applyAlignment="1">
      <alignment horizontal="right" vertical="center"/>
      <protection/>
    </xf>
    <xf numFmtId="177" fontId="6" fillId="33" borderId="32" xfId="61" applyNumberFormat="1" applyFont="1" applyFill="1" applyBorder="1" applyAlignment="1">
      <alignment horizontal="right" vertical="center"/>
      <protection/>
    </xf>
    <xf numFmtId="177" fontId="6" fillId="33" borderId="0" xfId="61" applyNumberFormat="1" applyFont="1" applyFill="1" applyBorder="1" applyAlignment="1">
      <alignment horizontal="right" vertical="center"/>
      <protection/>
    </xf>
    <xf numFmtId="177" fontId="9" fillId="33" borderId="24" xfId="61" applyNumberFormat="1" applyFont="1" applyFill="1" applyBorder="1" applyAlignment="1">
      <alignment horizontal="right" vertical="center"/>
      <protection/>
    </xf>
    <xf numFmtId="177" fontId="9" fillId="33" borderId="23" xfId="61" applyNumberFormat="1" applyFont="1" applyFill="1" applyBorder="1" applyAlignment="1">
      <alignment horizontal="right" vertical="center"/>
      <protection/>
    </xf>
    <xf numFmtId="177" fontId="9" fillId="33" borderId="68" xfId="61" applyNumberFormat="1" applyFont="1" applyFill="1" applyBorder="1" applyAlignment="1">
      <alignment horizontal="right" vertical="center"/>
      <protection/>
    </xf>
    <xf numFmtId="177" fontId="9" fillId="33" borderId="28" xfId="61" applyNumberFormat="1" applyFont="1" applyFill="1" applyBorder="1" applyAlignment="1">
      <alignment horizontal="right" vertical="center"/>
      <protection/>
    </xf>
    <xf numFmtId="38" fontId="9" fillId="33" borderId="22" xfId="50" applyFont="1" applyFill="1" applyBorder="1" applyAlignment="1">
      <alignment horizontal="distributed" vertical="center"/>
    </xf>
    <xf numFmtId="177" fontId="6" fillId="33" borderId="69" xfId="61" applyNumberFormat="1" applyFont="1" applyFill="1" applyBorder="1" applyAlignment="1">
      <alignment horizontal="right" vertical="center"/>
      <protection/>
    </xf>
    <xf numFmtId="177" fontId="6" fillId="33" borderId="70" xfId="61" applyNumberFormat="1" applyFont="1" applyFill="1" applyBorder="1" applyAlignment="1">
      <alignment horizontal="right" vertical="center"/>
      <protection/>
    </xf>
    <xf numFmtId="177" fontId="6" fillId="33" borderId="71" xfId="61" applyNumberFormat="1" applyFont="1" applyFill="1" applyBorder="1" applyAlignment="1">
      <alignment horizontal="right" vertical="center"/>
      <protection/>
    </xf>
    <xf numFmtId="177" fontId="6" fillId="33" borderId="72" xfId="61" applyNumberFormat="1" applyFont="1" applyFill="1" applyBorder="1" applyAlignment="1">
      <alignment horizontal="right" vertical="center"/>
      <protection/>
    </xf>
    <xf numFmtId="38" fontId="6" fillId="33" borderId="29" xfId="50" applyFont="1" applyFill="1" applyBorder="1" applyAlignment="1">
      <alignment horizontal="distributed" vertical="center"/>
    </xf>
    <xf numFmtId="177" fontId="6" fillId="33" borderId="63" xfId="61" applyNumberFormat="1" applyFont="1" applyFill="1" applyBorder="1" applyAlignment="1">
      <alignment horizontal="right" vertical="center"/>
      <protection/>
    </xf>
    <xf numFmtId="177" fontId="6" fillId="33" borderId="14" xfId="61" applyNumberFormat="1" applyFont="1" applyFill="1" applyBorder="1" applyAlignment="1">
      <alignment horizontal="right" vertical="center"/>
      <protection/>
    </xf>
    <xf numFmtId="177" fontId="6" fillId="33" borderId="17" xfId="61" applyNumberFormat="1" applyFont="1" applyFill="1" applyBorder="1" applyAlignment="1">
      <alignment horizontal="right" vertical="center"/>
      <protection/>
    </xf>
    <xf numFmtId="177" fontId="6" fillId="33" borderId="67" xfId="61" applyNumberFormat="1" applyFont="1" applyFill="1" applyBorder="1" applyAlignment="1">
      <alignment horizontal="right" vertical="center"/>
      <protection/>
    </xf>
    <xf numFmtId="38" fontId="6" fillId="33" borderId="33" xfId="50" applyFont="1" applyFill="1" applyBorder="1" applyAlignment="1">
      <alignment horizontal="distributed" vertical="center"/>
    </xf>
    <xf numFmtId="38" fontId="7" fillId="33" borderId="18" xfId="50" applyFont="1" applyFill="1" applyBorder="1" applyAlignment="1">
      <alignment horizontal="right" vertical="center"/>
    </xf>
    <xf numFmtId="38" fontId="6" fillId="33" borderId="40" xfId="50" applyFont="1" applyFill="1" applyBorder="1" applyAlignment="1">
      <alignment horizontal="distributed" vertical="center"/>
    </xf>
    <xf numFmtId="177" fontId="6" fillId="33" borderId="37" xfId="61" applyNumberFormat="1" applyFont="1" applyFill="1" applyBorder="1" applyAlignment="1">
      <alignment horizontal="right" vertical="center"/>
      <protection/>
    </xf>
    <xf numFmtId="177" fontId="6" fillId="33" borderId="36" xfId="61" applyNumberFormat="1" applyFont="1" applyFill="1" applyBorder="1" applyAlignment="1">
      <alignment horizontal="right" vertical="center"/>
      <protection/>
    </xf>
    <xf numFmtId="177" fontId="6" fillId="33" borderId="38" xfId="61" applyNumberFormat="1" applyFont="1" applyFill="1" applyBorder="1" applyAlignment="1">
      <alignment horizontal="right" vertical="center"/>
      <protection/>
    </xf>
    <xf numFmtId="177" fontId="6" fillId="33" borderId="39" xfId="61" applyNumberFormat="1" applyFont="1" applyFill="1" applyBorder="1" applyAlignment="1">
      <alignment horizontal="right" vertical="center"/>
      <protection/>
    </xf>
    <xf numFmtId="38" fontId="6" fillId="33" borderId="35" xfId="50" applyFont="1" applyFill="1" applyBorder="1" applyAlignment="1">
      <alignment horizontal="distributed" vertical="center"/>
    </xf>
    <xf numFmtId="177" fontId="6" fillId="33" borderId="54" xfId="61" applyNumberFormat="1" applyFont="1" applyFill="1" applyBorder="1" applyAlignment="1">
      <alignment horizontal="right" vertical="center"/>
      <protection/>
    </xf>
    <xf numFmtId="177" fontId="6" fillId="33" borderId="50" xfId="61" applyNumberFormat="1" applyFont="1" applyFill="1" applyBorder="1" applyAlignment="1">
      <alignment horizontal="right" vertical="center"/>
      <protection/>
    </xf>
    <xf numFmtId="177" fontId="6" fillId="33" borderId="52" xfId="61" applyNumberFormat="1" applyFont="1" applyFill="1" applyBorder="1" applyAlignment="1">
      <alignment horizontal="right" vertical="center"/>
      <protection/>
    </xf>
    <xf numFmtId="177" fontId="6" fillId="33" borderId="73" xfId="61" applyNumberFormat="1" applyFont="1" applyFill="1" applyBorder="1" applyAlignment="1">
      <alignment horizontal="right" vertical="center"/>
      <protection/>
    </xf>
    <xf numFmtId="38" fontId="6" fillId="33" borderId="48" xfId="50" applyFont="1" applyFill="1" applyBorder="1" applyAlignment="1">
      <alignment horizontal="distributed" vertical="center"/>
    </xf>
    <xf numFmtId="0" fontId="3" fillId="33" borderId="10" xfId="61" applyFont="1" applyFill="1" applyBorder="1" applyAlignment="1">
      <alignment vertical="center"/>
      <protection/>
    </xf>
    <xf numFmtId="0" fontId="6" fillId="33" borderId="74" xfId="61" applyFont="1" applyFill="1" applyBorder="1" applyAlignment="1">
      <alignment horizontal="centerContinuous" vertical="center"/>
      <protection/>
    </xf>
    <xf numFmtId="0" fontId="6" fillId="33" borderId="75" xfId="61" applyFont="1" applyFill="1" applyBorder="1" applyAlignment="1">
      <alignment horizontal="centerContinuous" vertical="center"/>
      <protection/>
    </xf>
    <xf numFmtId="0" fontId="6" fillId="33" borderId="76" xfId="61" applyFont="1" applyFill="1" applyBorder="1" applyAlignment="1">
      <alignment horizontal="centerContinuous" vertical="center"/>
      <protection/>
    </xf>
    <xf numFmtId="0" fontId="7" fillId="33" borderId="77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177" fontId="6" fillId="33" borderId="15" xfId="61" applyNumberFormat="1" applyFont="1" applyFill="1" applyBorder="1" applyAlignment="1">
      <alignment horizontal="right" vertical="center"/>
      <protection/>
    </xf>
    <xf numFmtId="177" fontId="6" fillId="33" borderId="78" xfId="61" applyNumberFormat="1" applyFont="1" applyFill="1" applyBorder="1" applyAlignment="1">
      <alignment horizontal="right" vertical="center"/>
      <protection/>
    </xf>
    <xf numFmtId="177" fontId="6" fillId="33" borderId="18" xfId="61" applyNumberFormat="1" applyFont="1" applyFill="1" applyBorder="1" applyAlignment="1">
      <alignment horizontal="right" vertical="center"/>
      <protection/>
    </xf>
    <xf numFmtId="177" fontId="6" fillId="33" borderId="19" xfId="61" applyNumberFormat="1" applyFont="1" applyFill="1" applyBorder="1" applyAlignment="1">
      <alignment horizontal="right" vertical="center"/>
      <protection/>
    </xf>
    <xf numFmtId="177" fontId="6" fillId="33" borderId="21" xfId="61" applyNumberFormat="1" applyFont="1" applyFill="1" applyBorder="1" applyAlignment="1">
      <alignment horizontal="right" vertical="center"/>
      <protection/>
    </xf>
    <xf numFmtId="177" fontId="6" fillId="33" borderId="11" xfId="61" applyNumberFormat="1" applyFont="1" applyFill="1" applyBorder="1" applyAlignment="1">
      <alignment horizontal="right" vertical="center"/>
      <protection/>
    </xf>
    <xf numFmtId="0" fontId="7" fillId="33" borderId="50" xfId="61" applyFont="1" applyFill="1" applyBorder="1" applyAlignment="1">
      <alignment horizontal="center" vertical="center"/>
      <protection/>
    </xf>
    <xf numFmtId="0" fontId="7" fillId="33" borderId="66" xfId="61" applyFont="1" applyFill="1" applyBorder="1" applyAlignment="1">
      <alignment horizontal="center" vertical="center"/>
      <protection/>
    </xf>
    <xf numFmtId="177" fontId="6" fillId="33" borderId="0" xfId="48" applyNumberFormat="1" applyFont="1" applyFill="1" applyBorder="1" applyAlignment="1">
      <alignment horizontal="right" vertical="center"/>
    </xf>
    <xf numFmtId="177" fontId="6" fillId="33" borderId="30" xfId="48" applyNumberFormat="1" applyFont="1" applyFill="1" applyBorder="1" applyAlignment="1">
      <alignment horizontal="right" vertical="center"/>
    </xf>
    <xf numFmtId="177" fontId="6" fillId="33" borderId="32" xfId="48" applyNumberFormat="1" applyFont="1" applyFill="1" applyBorder="1" applyAlignment="1">
      <alignment horizontal="right" vertical="center"/>
    </xf>
    <xf numFmtId="177" fontId="6" fillId="33" borderId="0" xfId="61" applyNumberFormat="1" applyFont="1" applyFill="1" applyBorder="1" applyAlignment="1">
      <alignment vertical="center"/>
      <protection/>
    </xf>
    <xf numFmtId="177" fontId="6" fillId="33" borderId="32" xfId="61" applyNumberFormat="1" applyFont="1" applyFill="1" applyBorder="1" applyAlignment="1">
      <alignment vertical="center"/>
      <protection/>
    </xf>
    <xf numFmtId="177" fontId="6" fillId="33" borderId="30" xfId="61" applyNumberFormat="1" applyFont="1" applyFill="1" applyBorder="1" applyAlignment="1">
      <alignment vertical="center"/>
      <protection/>
    </xf>
    <xf numFmtId="177" fontId="6" fillId="33" borderId="79" xfId="61" applyNumberFormat="1" applyFont="1" applyFill="1" applyBorder="1" applyAlignment="1">
      <alignment horizontal="right" vertical="center"/>
      <protection/>
    </xf>
    <xf numFmtId="177" fontId="9" fillId="33" borderId="10" xfId="61" applyNumberFormat="1" applyFont="1" applyFill="1" applyBorder="1" applyAlignment="1">
      <alignment horizontal="right" vertical="center"/>
      <protection/>
    </xf>
    <xf numFmtId="177" fontId="9" fillId="33" borderId="15" xfId="61" applyNumberFormat="1" applyFont="1" applyFill="1" applyBorder="1" applyAlignment="1">
      <alignment horizontal="right" vertical="center"/>
      <protection/>
    </xf>
    <xf numFmtId="177" fontId="9" fillId="33" borderId="17" xfId="61" applyNumberFormat="1" applyFont="1" applyFill="1" applyBorder="1" applyAlignment="1">
      <alignment horizontal="right" vertical="center"/>
      <protection/>
    </xf>
    <xf numFmtId="177" fontId="6" fillId="33" borderId="59" xfId="61" applyNumberFormat="1" applyFont="1" applyFill="1" applyBorder="1" applyAlignment="1">
      <alignment horizontal="right" vertical="center"/>
      <protection/>
    </xf>
    <xf numFmtId="177" fontId="6" fillId="33" borderId="41" xfId="61" applyNumberFormat="1" applyFont="1" applyFill="1" applyBorder="1" applyAlignment="1">
      <alignment horizontal="right" vertical="center"/>
      <protection/>
    </xf>
    <xf numFmtId="177" fontId="6" fillId="33" borderId="43" xfId="61" applyNumberFormat="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right" vertical="center"/>
      <protection/>
    </xf>
    <xf numFmtId="0" fontId="7" fillId="33" borderId="0" xfId="61" applyFont="1" applyFill="1" applyBorder="1" applyAlignment="1">
      <alignment horizontal="left" vertical="center"/>
      <protection/>
    </xf>
    <xf numFmtId="0" fontId="0" fillId="33" borderId="0" xfId="0" applyFill="1" applyAlignment="1">
      <alignment vertical="center"/>
    </xf>
    <xf numFmtId="177" fontId="6" fillId="33" borderId="31" xfId="48" applyNumberFormat="1" applyFont="1" applyFill="1" applyBorder="1" applyAlignment="1">
      <alignment horizontal="right" vertical="center"/>
    </xf>
    <xf numFmtId="177" fontId="9" fillId="33" borderId="24" xfId="48" applyNumberFormat="1" applyFont="1" applyFill="1" applyBorder="1" applyAlignment="1">
      <alignment horizontal="right" vertical="center"/>
    </xf>
    <xf numFmtId="177" fontId="9" fillId="33" borderId="23" xfId="48" applyNumberFormat="1" applyFont="1" applyFill="1" applyBorder="1" applyAlignment="1">
      <alignment horizontal="right" vertical="center"/>
    </xf>
    <xf numFmtId="177" fontId="6" fillId="33" borderId="80" xfId="61" applyNumberFormat="1" applyFont="1" applyFill="1" applyBorder="1" applyAlignment="1">
      <alignment horizontal="right" vertical="center"/>
      <protection/>
    </xf>
    <xf numFmtId="177" fontId="6" fillId="33" borderId="34" xfId="61" applyNumberFormat="1" applyFont="1" applyFill="1" applyBorder="1" applyAlignment="1">
      <alignment horizontal="right" vertical="center"/>
      <protection/>
    </xf>
    <xf numFmtId="38" fontId="7" fillId="33" borderId="63" xfId="50" applyFont="1" applyFill="1" applyBorder="1" applyAlignment="1">
      <alignment horizontal="left" vertical="center"/>
    </xf>
    <xf numFmtId="38" fontId="6" fillId="33" borderId="81" xfId="50" applyFont="1" applyFill="1" applyBorder="1" applyAlignment="1">
      <alignment horizontal="distributed" vertical="center"/>
    </xf>
    <xf numFmtId="177" fontId="6" fillId="33" borderId="82" xfId="61" applyNumberFormat="1" applyFont="1" applyFill="1" applyBorder="1" applyAlignment="1">
      <alignment horizontal="right" vertical="center"/>
      <protection/>
    </xf>
    <xf numFmtId="177" fontId="13" fillId="33" borderId="30" xfId="61" applyNumberFormat="1" applyFont="1" applyFill="1" applyBorder="1" applyAlignment="1">
      <alignment horizontal="right" vertical="center"/>
      <protection/>
    </xf>
    <xf numFmtId="38" fontId="6" fillId="33" borderId="83" xfId="50" applyFont="1" applyFill="1" applyBorder="1" applyAlignment="1">
      <alignment horizontal="distributed" vertical="center"/>
    </xf>
    <xf numFmtId="177" fontId="6" fillId="33" borderId="84" xfId="61" applyNumberFormat="1" applyFont="1" applyFill="1" applyBorder="1" applyAlignment="1">
      <alignment horizontal="right" vertical="center"/>
      <protection/>
    </xf>
    <xf numFmtId="38" fontId="6" fillId="33" borderId="85" xfId="50" applyFont="1" applyFill="1" applyBorder="1" applyAlignment="1">
      <alignment horizontal="distributed" vertical="center"/>
    </xf>
    <xf numFmtId="41" fontId="6" fillId="33" borderId="0" xfId="61" applyNumberFormat="1" applyFont="1" applyFill="1">
      <alignment/>
      <protection/>
    </xf>
    <xf numFmtId="177" fontId="6" fillId="33" borderId="20" xfId="61" applyNumberFormat="1" applyFont="1" applyFill="1" applyBorder="1" applyAlignment="1">
      <alignment horizontal="right" vertical="center"/>
      <protection/>
    </xf>
    <xf numFmtId="177" fontId="6" fillId="33" borderId="58" xfId="61" applyNumberFormat="1" applyFont="1" applyFill="1" applyBorder="1" applyAlignment="1">
      <alignment horizontal="right" vertical="center"/>
      <protection/>
    </xf>
    <xf numFmtId="177" fontId="6" fillId="33" borderId="86" xfId="61" applyNumberFormat="1" applyFont="1" applyFill="1" applyBorder="1" applyAlignment="1">
      <alignment horizontal="right" vertical="center"/>
      <protection/>
    </xf>
    <xf numFmtId="177" fontId="6" fillId="33" borderId="86" xfId="48" applyNumberFormat="1" applyFont="1" applyFill="1" applyBorder="1" applyAlignment="1">
      <alignment horizontal="right" vertical="center"/>
    </xf>
    <xf numFmtId="0" fontId="3" fillId="33" borderId="10" xfId="61" applyFont="1" applyFill="1" applyBorder="1">
      <alignment/>
      <protection/>
    </xf>
    <xf numFmtId="177" fontId="6" fillId="33" borderId="10" xfId="61" applyNumberFormat="1" applyFont="1" applyFill="1" applyBorder="1" applyAlignment="1">
      <alignment horizontal="right" vertical="center"/>
      <protection/>
    </xf>
    <xf numFmtId="38" fontId="3" fillId="33" borderId="0" xfId="50" applyFont="1" applyFill="1" applyAlignment="1">
      <alignment vertical="center"/>
    </xf>
    <xf numFmtId="38" fontId="6" fillId="33" borderId="18" xfId="50" applyFont="1" applyFill="1" applyBorder="1" applyAlignment="1">
      <alignment vertical="center"/>
    </xf>
    <xf numFmtId="38" fontId="6" fillId="33" borderId="29" xfId="50" applyFont="1" applyFill="1" applyBorder="1" applyAlignment="1">
      <alignment vertical="center"/>
    </xf>
    <xf numFmtId="38" fontId="6" fillId="33" borderId="58" xfId="50" applyFont="1" applyFill="1" applyBorder="1" applyAlignment="1">
      <alignment vertical="center"/>
    </xf>
    <xf numFmtId="38" fontId="6" fillId="33" borderId="30" xfId="50" applyFont="1" applyFill="1" applyBorder="1" applyAlignment="1">
      <alignment horizontal="center" vertical="center"/>
    </xf>
    <xf numFmtId="38" fontId="6" fillId="33" borderId="33" xfId="50" applyFont="1" applyFill="1" applyBorder="1" applyAlignment="1">
      <alignment vertical="center"/>
    </xf>
    <xf numFmtId="38" fontId="7" fillId="33" borderId="77" xfId="50" applyFont="1" applyFill="1" applyBorder="1" applyAlignment="1">
      <alignment horizontal="center" vertical="center"/>
    </xf>
    <xf numFmtId="38" fontId="6" fillId="33" borderId="15" xfId="50" applyFont="1" applyFill="1" applyBorder="1" applyAlignment="1">
      <alignment horizontal="center" vertical="center"/>
    </xf>
    <xf numFmtId="38" fontId="8" fillId="33" borderId="87" xfId="50" applyFont="1" applyFill="1" applyBorder="1" applyAlignment="1">
      <alignment horizontal="center" vertical="center" shrinkToFit="1"/>
    </xf>
    <xf numFmtId="38" fontId="7" fillId="33" borderId="10" xfId="50" applyFont="1" applyFill="1" applyBorder="1" applyAlignment="1">
      <alignment horizontal="center" vertical="center"/>
    </xf>
    <xf numFmtId="177" fontId="6" fillId="33" borderId="88" xfId="50" applyNumberFormat="1" applyFont="1" applyFill="1" applyBorder="1" applyAlignment="1">
      <alignment horizontal="right" vertical="center"/>
    </xf>
    <xf numFmtId="177" fontId="9" fillId="33" borderId="29" xfId="50" applyNumberFormat="1" applyFont="1" applyFill="1" applyBorder="1" applyAlignment="1">
      <alignment horizontal="right" vertical="center"/>
    </xf>
    <xf numFmtId="177" fontId="9" fillId="33" borderId="30" xfId="50" applyNumberFormat="1" applyFont="1" applyFill="1" applyBorder="1" applyAlignment="1">
      <alignment horizontal="right" vertical="center"/>
    </xf>
    <xf numFmtId="177" fontId="9" fillId="33" borderId="89" xfId="50" applyNumberFormat="1" applyFont="1" applyFill="1" applyBorder="1" applyAlignment="1">
      <alignment horizontal="right" vertical="center"/>
    </xf>
    <xf numFmtId="177" fontId="9" fillId="33" borderId="0" xfId="50" applyNumberFormat="1" applyFont="1" applyFill="1" applyBorder="1" applyAlignment="1">
      <alignment horizontal="right" vertical="center"/>
    </xf>
    <xf numFmtId="177" fontId="6" fillId="33" borderId="90" xfId="50" applyNumberFormat="1" applyFont="1" applyFill="1" applyBorder="1" applyAlignment="1">
      <alignment horizontal="right" vertical="center"/>
    </xf>
    <xf numFmtId="177" fontId="6" fillId="33" borderId="91" xfId="50" applyNumberFormat="1" applyFont="1" applyFill="1" applyBorder="1" applyAlignment="1">
      <alignment horizontal="right" vertical="center"/>
    </xf>
    <xf numFmtId="177" fontId="6" fillId="33" borderId="92" xfId="50" applyNumberFormat="1" applyFont="1" applyFill="1" applyBorder="1" applyAlignment="1">
      <alignment horizontal="right" vertical="center"/>
    </xf>
    <xf numFmtId="177" fontId="6" fillId="33" borderId="93" xfId="50" applyNumberFormat="1" applyFont="1" applyFill="1" applyBorder="1" applyAlignment="1">
      <alignment horizontal="right" vertical="center"/>
    </xf>
    <xf numFmtId="177" fontId="6" fillId="33" borderId="94" xfId="50" applyNumberFormat="1" applyFont="1" applyFill="1" applyBorder="1" applyAlignment="1">
      <alignment horizontal="right" vertical="center"/>
    </xf>
    <xf numFmtId="177" fontId="6" fillId="33" borderId="95" xfId="50" applyNumberFormat="1" applyFont="1" applyFill="1" applyBorder="1" applyAlignment="1">
      <alignment horizontal="right" vertical="center"/>
    </xf>
    <xf numFmtId="177" fontId="6" fillId="33" borderId="87" xfId="50" applyNumberFormat="1" applyFont="1" applyFill="1" applyBorder="1" applyAlignment="1">
      <alignment horizontal="right" vertical="center"/>
    </xf>
    <xf numFmtId="177" fontId="6" fillId="33" borderId="73" xfId="50" applyNumberFormat="1" applyFont="1" applyFill="1" applyBorder="1" applyAlignment="1">
      <alignment horizontal="right" vertical="center"/>
    </xf>
    <xf numFmtId="38" fontId="3" fillId="33" borderId="0" xfId="50" applyFont="1" applyFill="1" applyAlignment="1">
      <alignment/>
    </xf>
    <xf numFmtId="0" fontId="6" fillId="33" borderId="69" xfId="61" applyFont="1" applyFill="1" applyBorder="1" applyAlignment="1">
      <alignment vertical="center"/>
      <protection/>
    </xf>
    <xf numFmtId="0" fontId="6" fillId="33" borderId="70" xfId="61" applyFont="1" applyFill="1" applyBorder="1" applyAlignment="1">
      <alignment vertical="center"/>
      <protection/>
    </xf>
    <xf numFmtId="0" fontId="6" fillId="33" borderId="91" xfId="61" applyFont="1" applyFill="1" applyBorder="1" applyAlignment="1">
      <alignment vertical="center"/>
      <protection/>
    </xf>
    <xf numFmtId="0" fontId="6" fillId="33" borderId="14" xfId="61" applyFont="1" applyFill="1" applyBorder="1" applyAlignment="1">
      <alignment vertical="center"/>
      <protection/>
    </xf>
    <xf numFmtId="0" fontId="6" fillId="33" borderId="16" xfId="61" applyFont="1" applyFill="1" applyBorder="1" applyAlignment="1">
      <alignment vertical="center"/>
      <protection/>
    </xf>
    <xf numFmtId="0" fontId="6" fillId="33" borderId="15" xfId="61" applyFont="1" applyFill="1" applyBorder="1" applyAlignment="1">
      <alignment vertical="center"/>
      <protection/>
    </xf>
    <xf numFmtId="177" fontId="9" fillId="33" borderId="96" xfId="61" applyNumberFormat="1" applyFont="1" applyFill="1" applyBorder="1" applyAlignment="1">
      <alignment horizontal="right" vertical="center"/>
      <protection/>
    </xf>
    <xf numFmtId="177" fontId="9" fillId="33" borderId="97" xfId="61" applyNumberFormat="1" applyFont="1" applyFill="1" applyBorder="1" applyAlignment="1">
      <alignment horizontal="right" vertical="center"/>
      <protection/>
    </xf>
    <xf numFmtId="177" fontId="6" fillId="33" borderId="90" xfId="61" applyNumberFormat="1" applyFont="1" applyFill="1" applyBorder="1" applyAlignment="1">
      <alignment horizontal="right" vertical="center"/>
      <protection/>
    </xf>
    <xf numFmtId="177" fontId="6" fillId="33" borderId="91" xfId="61" applyNumberFormat="1" applyFont="1" applyFill="1" applyBorder="1" applyAlignment="1">
      <alignment horizontal="right" vertical="center"/>
      <protection/>
    </xf>
    <xf numFmtId="41" fontId="6" fillId="33" borderId="0" xfId="61" applyNumberFormat="1" applyFont="1" applyFill="1" applyBorder="1" applyAlignment="1">
      <alignment horizontal="right" vertical="center"/>
      <protection/>
    </xf>
    <xf numFmtId="38" fontId="6" fillId="33" borderId="98" xfId="50" applyFont="1" applyFill="1" applyBorder="1" applyAlignment="1">
      <alignment horizontal="distributed" vertical="center"/>
    </xf>
    <xf numFmtId="177" fontId="6" fillId="33" borderId="45" xfId="61" applyNumberFormat="1" applyFont="1" applyFill="1" applyBorder="1" applyAlignment="1">
      <alignment horizontal="right" vertical="center"/>
      <protection/>
    </xf>
    <xf numFmtId="177" fontId="6" fillId="33" borderId="51" xfId="61" applyNumberFormat="1" applyFont="1" applyFill="1" applyBorder="1" applyAlignment="1">
      <alignment horizontal="right" vertical="center"/>
      <protection/>
    </xf>
    <xf numFmtId="0" fontId="3" fillId="33" borderId="0" xfId="61" applyFont="1" applyFill="1">
      <alignment/>
      <protection/>
    </xf>
    <xf numFmtId="0" fontId="6" fillId="33" borderId="18" xfId="61" applyFont="1" applyFill="1" applyBorder="1" applyAlignment="1">
      <alignment vertical="center"/>
      <protection/>
    </xf>
    <xf numFmtId="0" fontId="8" fillId="33" borderId="99" xfId="61" applyFont="1" applyFill="1" applyBorder="1" applyAlignment="1">
      <alignment vertical="center"/>
      <protection/>
    </xf>
    <xf numFmtId="0" fontId="6" fillId="33" borderId="29" xfId="61" applyFont="1" applyFill="1" applyBorder="1" applyAlignment="1">
      <alignment horizontal="center" vertical="center"/>
      <protection/>
    </xf>
    <xf numFmtId="0" fontId="6" fillId="33" borderId="30" xfId="61" applyFont="1" applyFill="1" applyBorder="1" applyAlignment="1">
      <alignment horizontal="center" vertical="center"/>
      <protection/>
    </xf>
    <xf numFmtId="0" fontId="6" fillId="33" borderId="30" xfId="61" applyFont="1" applyFill="1" applyBorder="1" applyAlignment="1">
      <alignment vertical="center"/>
      <protection/>
    </xf>
    <xf numFmtId="0" fontId="6" fillId="33" borderId="33" xfId="61" applyFont="1" applyFill="1" applyBorder="1" applyAlignment="1">
      <alignment vertical="center"/>
      <protection/>
    </xf>
    <xf numFmtId="0" fontId="7" fillId="33" borderId="67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38" fontId="6" fillId="33" borderId="58" xfId="50" applyFont="1" applyFill="1" applyBorder="1" applyAlignment="1">
      <alignment horizontal="distributed" vertical="center"/>
    </xf>
    <xf numFmtId="177" fontId="6" fillId="33" borderId="88" xfId="61" applyNumberFormat="1" applyFont="1" applyFill="1" applyBorder="1" applyAlignment="1">
      <alignment horizontal="right" vertical="center"/>
      <protection/>
    </xf>
    <xf numFmtId="177" fontId="9" fillId="33" borderId="100" xfId="61" applyNumberFormat="1" applyFont="1" applyFill="1" applyBorder="1" applyAlignment="1">
      <alignment horizontal="right" vertical="center"/>
      <protection/>
    </xf>
    <xf numFmtId="177" fontId="9" fillId="33" borderId="89" xfId="61" applyNumberFormat="1" applyFont="1" applyFill="1" applyBorder="1" applyAlignment="1">
      <alignment horizontal="right" vertical="center"/>
      <protection/>
    </xf>
    <xf numFmtId="177" fontId="6" fillId="33" borderId="94" xfId="61" applyNumberFormat="1" applyFont="1" applyFill="1" applyBorder="1" applyAlignment="1">
      <alignment horizontal="right" vertical="center"/>
      <protection/>
    </xf>
    <xf numFmtId="177" fontId="7" fillId="33" borderId="11" xfId="50" applyNumberFormat="1" applyFont="1" applyFill="1" applyBorder="1" applyAlignment="1">
      <alignment horizontal="left" vertical="center"/>
    </xf>
    <xf numFmtId="177" fontId="6" fillId="33" borderId="101" xfId="61" applyNumberFormat="1" applyFont="1" applyFill="1" applyBorder="1" applyAlignment="1">
      <alignment horizontal="right" vertical="center"/>
      <protection/>
    </xf>
    <xf numFmtId="177" fontId="6" fillId="33" borderId="102" xfId="61" applyNumberFormat="1" applyFont="1" applyFill="1" applyBorder="1" applyAlignment="1">
      <alignment horizontal="right" vertical="center"/>
      <protection/>
    </xf>
    <xf numFmtId="177" fontId="6" fillId="33" borderId="40" xfId="61" applyNumberFormat="1" applyFont="1" applyFill="1" applyBorder="1" applyAlignment="1">
      <alignment horizontal="right" vertical="center"/>
      <protection/>
    </xf>
    <xf numFmtId="177" fontId="6" fillId="33" borderId="56" xfId="61" applyNumberFormat="1" applyFont="1" applyFill="1" applyBorder="1" applyAlignment="1">
      <alignment horizontal="right" vertical="center"/>
      <protection/>
    </xf>
    <xf numFmtId="177" fontId="6" fillId="33" borderId="95" xfId="61" applyNumberFormat="1" applyFont="1" applyFill="1" applyBorder="1" applyAlignment="1">
      <alignment horizontal="right" vertical="center"/>
      <protection/>
    </xf>
    <xf numFmtId="177" fontId="6" fillId="33" borderId="87" xfId="61" applyNumberFormat="1" applyFont="1" applyFill="1" applyBorder="1" applyAlignment="1">
      <alignment horizontal="right" vertical="center"/>
      <protection/>
    </xf>
    <xf numFmtId="0" fontId="6" fillId="33" borderId="58" xfId="61" applyFont="1" applyFill="1" applyBorder="1" applyAlignment="1">
      <alignment horizontal="center" vertical="center"/>
      <protection/>
    </xf>
    <xf numFmtId="0" fontId="7" fillId="33" borderId="103" xfId="61" applyFont="1" applyFill="1" applyBorder="1" applyAlignment="1">
      <alignment horizontal="left" vertical="center"/>
      <protection/>
    </xf>
    <xf numFmtId="3" fontId="7" fillId="33" borderId="103" xfId="61" applyNumberFormat="1" applyFont="1" applyFill="1" applyBorder="1" applyAlignment="1">
      <alignment vertical="center"/>
      <protection/>
    </xf>
    <xf numFmtId="0" fontId="7" fillId="33" borderId="30" xfId="61" applyFont="1" applyFill="1" applyBorder="1" applyAlignment="1">
      <alignment vertical="center"/>
      <protection/>
    </xf>
    <xf numFmtId="0" fontId="6" fillId="33" borderId="67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right" vertical="center"/>
      <protection/>
    </xf>
    <xf numFmtId="0" fontId="7" fillId="33" borderId="15" xfId="61" applyFont="1" applyFill="1" applyBorder="1" applyAlignment="1">
      <alignment vertical="center"/>
      <protection/>
    </xf>
    <xf numFmtId="177" fontId="9" fillId="33" borderId="26" xfId="61" applyNumberFormat="1" applyFont="1" applyFill="1" applyBorder="1" applyAlignment="1">
      <alignment horizontal="right" vertical="center"/>
      <protection/>
    </xf>
    <xf numFmtId="177" fontId="7" fillId="33" borderId="59" xfId="50" applyNumberFormat="1" applyFont="1" applyFill="1" applyBorder="1" applyAlignment="1">
      <alignment horizontal="left" vertical="center"/>
    </xf>
    <xf numFmtId="177" fontId="6" fillId="33" borderId="98" xfId="61" applyNumberFormat="1" applyFont="1" applyFill="1" applyBorder="1" applyAlignment="1">
      <alignment horizontal="right" vertical="center"/>
      <protection/>
    </xf>
    <xf numFmtId="177" fontId="6" fillId="33" borderId="47" xfId="61" applyNumberFormat="1" applyFont="1" applyFill="1" applyBorder="1" applyAlignment="1">
      <alignment horizontal="right" vertical="center"/>
      <protection/>
    </xf>
    <xf numFmtId="177" fontId="6" fillId="33" borderId="53" xfId="61" applyNumberFormat="1" applyFont="1" applyFill="1" applyBorder="1" applyAlignment="1">
      <alignment horizontal="right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6" fillId="33" borderId="104" xfId="61" applyFont="1" applyFill="1" applyBorder="1" applyAlignment="1">
      <alignment horizontal="center" vertical="center"/>
      <protection/>
    </xf>
    <xf numFmtId="0" fontId="6" fillId="33" borderId="105" xfId="61" applyFont="1" applyFill="1" applyBorder="1" applyAlignment="1">
      <alignment horizontal="center" vertical="center"/>
      <protection/>
    </xf>
    <xf numFmtId="0" fontId="6" fillId="33" borderId="106" xfId="61" applyFont="1" applyFill="1" applyBorder="1" applyAlignment="1">
      <alignment horizontal="center" vertical="center"/>
      <protection/>
    </xf>
    <xf numFmtId="0" fontId="6" fillId="33" borderId="107" xfId="61" applyFont="1" applyFill="1" applyBorder="1" applyAlignment="1">
      <alignment horizontal="center" vertical="center"/>
      <protection/>
    </xf>
    <xf numFmtId="0" fontId="6" fillId="33" borderId="74" xfId="61" applyFont="1" applyFill="1" applyBorder="1" applyAlignment="1">
      <alignment horizontal="center" vertical="center"/>
      <protection/>
    </xf>
    <xf numFmtId="0" fontId="6" fillId="33" borderId="75" xfId="61" applyFont="1" applyFill="1" applyBorder="1" applyAlignment="1">
      <alignment horizontal="center" vertical="center"/>
      <protection/>
    </xf>
    <xf numFmtId="177" fontId="6" fillId="33" borderId="74" xfId="61" applyNumberFormat="1" applyFont="1" applyFill="1" applyBorder="1" applyAlignment="1">
      <alignment horizontal="right" vertical="center"/>
      <protection/>
    </xf>
    <xf numFmtId="177" fontId="6" fillId="33" borderId="99" xfId="61" applyNumberFormat="1" applyFont="1" applyFill="1" applyBorder="1" applyAlignment="1">
      <alignment horizontal="right" vertical="center"/>
      <protection/>
    </xf>
    <xf numFmtId="177" fontId="6" fillId="33" borderId="75" xfId="61" applyNumberFormat="1" applyFont="1" applyFill="1" applyBorder="1" applyAlignment="1">
      <alignment horizontal="right" vertical="center"/>
      <protection/>
    </xf>
    <xf numFmtId="0" fontId="6" fillId="33" borderId="33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49" xfId="61" applyFont="1" applyFill="1" applyBorder="1" applyAlignment="1">
      <alignment horizontal="center" vertical="center"/>
      <protection/>
    </xf>
    <xf numFmtId="0" fontId="6" fillId="33" borderId="57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39" xfId="61" applyFont="1" applyFill="1" applyBorder="1" applyAlignment="1">
      <alignment horizontal="center" vertical="center"/>
      <protection/>
    </xf>
    <xf numFmtId="0" fontId="3" fillId="33" borderId="11" xfId="61" applyFill="1" applyBorder="1" applyAlignment="1">
      <alignment horizontal="center" vertical="center"/>
      <protection/>
    </xf>
    <xf numFmtId="41" fontId="6" fillId="33" borderId="18" xfId="61" applyNumberFormat="1" applyFont="1" applyFill="1" applyBorder="1" applyAlignment="1">
      <alignment horizontal="center" vertical="center"/>
      <protection/>
    </xf>
    <xf numFmtId="41" fontId="6" fillId="33" borderId="79" xfId="61" applyNumberFormat="1" applyFont="1" applyFill="1" applyBorder="1" applyAlignment="1">
      <alignment horizontal="center" vertical="center"/>
      <protection/>
    </xf>
    <xf numFmtId="41" fontId="6" fillId="33" borderId="102" xfId="61" applyNumberFormat="1" applyFont="1" applyFill="1" applyBorder="1" applyAlignment="1">
      <alignment vertical="center"/>
      <protection/>
    </xf>
    <xf numFmtId="41" fontId="6" fillId="33" borderId="21" xfId="61" applyNumberFormat="1" applyFont="1" applyFill="1" applyBorder="1" applyAlignment="1">
      <alignment vertical="center"/>
      <protection/>
    </xf>
    <xf numFmtId="41" fontId="6" fillId="33" borderId="11" xfId="61" applyNumberFormat="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41" fontId="6" fillId="33" borderId="29" xfId="61" applyNumberFormat="1" applyFont="1" applyFill="1" applyBorder="1" applyAlignment="1">
      <alignment horizontal="right" vertical="center"/>
      <protection/>
    </xf>
    <xf numFmtId="41" fontId="6" fillId="33" borderId="86" xfId="61" applyNumberFormat="1" applyFont="1" applyFill="1" applyBorder="1" applyAlignment="1">
      <alignment horizontal="right" vertical="center"/>
      <protection/>
    </xf>
    <xf numFmtId="41" fontId="6" fillId="33" borderId="60" xfId="61" applyNumberFormat="1" applyFont="1" applyFill="1" applyBorder="1" applyAlignment="1">
      <alignment horizontal="right" vertical="center"/>
      <protection/>
    </xf>
    <xf numFmtId="41" fontId="6" fillId="33" borderId="32" xfId="61" applyNumberFormat="1" applyFont="1" applyFill="1" applyBorder="1" applyAlignment="1">
      <alignment horizontal="right" vertical="center"/>
      <protection/>
    </xf>
    <xf numFmtId="0" fontId="6" fillId="33" borderId="108" xfId="61" applyFont="1" applyFill="1" applyBorder="1" applyAlignment="1">
      <alignment horizontal="center" vertical="center"/>
      <protection/>
    </xf>
    <xf numFmtId="41" fontId="6" fillId="33" borderId="93" xfId="61" applyNumberFormat="1" applyFont="1" applyFill="1" applyBorder="1" applyAlignment="1">
      <alignment horizontal="right" vertical="center"/>
      <protection/>
    </xf>
    <xf numFmtId="41" fontId="6" fillId="33" borderId="69" xfId="61" applyNumberFormat="1" applyFont="1" applyFill="1" applyBorder="1" applyAlignment="1">
      <alignment horizontal="right" vertical="center"/>
      <protection/>
    </xf>
    <xf numFmtId="41" fontId="6" fillId="33" borderId="70" xfId="61" applyNumberFormat="1" applyFont="1" applyFill="1" applyBorder="1" applyAlignment="1">
      <alignment horizontal="right" vertical="center"/>
      <protection/>
    </xf>
    <xf numFmtId="41" fontId="6" fillId="33" borderId="71" xfId="61" applyNumberFormat="1" applyFont="1" applyFill="1" applyBorder="1" applyAlignment="1">
      <alignment horizontal="right" vertical="center"/>
      <protection/>
    </xf>
    <xf numFmtId="0" fontId="6" fillId="33" borderId="63" xfId="61" applyFont="1" applyFill="1" applyBorder="1" applyAlignment="1">
      <alignment horizontal="center" vertical="center"/>
      <protection/>
    </xf>
    <xf numFmtId="177" fontId="6" fillId="33" borderId="86" xfId="61" applyNumberFormat="1" applyFont="1" applyFill="1" applyBorder="1" applyAlignment="1">
      <alignment vertical="center"/>
      <protection/>
    </xf>
    <xf numFmtId="177" fontId="6" fillId="33" borderId="60" xfId="61" applyNumberFormat="1" applyFont="1" applyFill="1" applyBorder="1" applyAlignment="1">
      <alignment vertical="center"/>
      <protection/>
    </xf>
    <xf numFmtId="0" fontId="6" fillId="33" borderId="63" xfId="61" applyFont="1" applyFill="1" applyBorder="1" applyAlignment="1">
      <alignment vertical="center"/>
      <protection/>
    </xf>
    <xf numFmtId="41" fontId="6" fillId="33" borderId="0" xfId="61" applyNumberFormat="1" applyFont="1" applyFill="1" applyBorder="1" applyAlignment="1">
      <alignment vertical="center"/>
      <protection/>
    </xf>
    <xf numFmtId="41" fontId="6" fillId="33" borderId="86" xfId="61" applyNumberFormat="1" applyFont="1" applyFill="1" applyBorder="1" applyAlignment="1">
      <alignment vertical="center"/>
      <protection/>
    </xf>
    <xf numFmtId="41" fontId="6" fillId="33" borderId="60" xfId="61" applyNumberFormat="1" applyFont="1" applyFill="1" applyBorder="1" applyAlignment="1">
      <alignment vertical="center"/>
      <protection/>
    </xf>
    <xf numFmtId="41" fontId="6" fillId="33" borderId="32" xfId="61" applyNumberFormat="1" applyFont="1" applyFill="1" applyBorder="1" applyAlignment="1">
      <alignment vertical="center"/>
      <protection/>
    </xf>
    <xf numFmtId="0" fontId="6" fillId="33" borderId="109" xfId="61" applyFont="1" applyFill="1" applyBorder="1" applyAlignment="1">
      <alignment horizontal="center" vertical="center"/>
      <protection/>
    </xf>
    <xf numFmtId="41" fontId="6" fillId="33" borderId="28" xfId="61" applyNumberFormat="1" applyFont="1" applyFill="1" applyBorder="1" applyAlignment="1">
      <alignment horizontal="right" vertical="center"/>
      <protection/>
    </xf>
    <xf numFmtId="41" fontId="6" fillId="33" borderId="97" xfId="61" applyNumberFormat="1" applyFont="1" applyFill="1" applyBorder="1" applyAlignment="1">
      <alignment horizontal="right" vertical="center"/>
      <protection/>
    </xf>
    <xf numFmtId="41" fontId="6" fillId="33" borderId="25" xfId="61" applyNumberFormat="1" applyFont="1" applyFill="1" applyBorder="1" applyAlignment="1">
      <alignment horizontal="right" vertical="center"/>
      <protection/>
    </xf>
    <xf numFmtId="41" fontId="6" fillId="33" borderId="68" xfId="61" applyNumberFormat="1" applyFont="1" applyFill="1" applyBorder="1" applyAlignment="1">
      <alignment horizontal="right" vertical="center"/>
      <protection/>
    </xf>
    <xf numFmtId="0" fontId="10" fillId="33" borderId="63" xfId="61" applyFont="1" applyFill="1" applyBorder="1" applyAlignment="1">
      <alignment horizontal="center" vertical="center"/>
      <protection/>
    </xf>
    <xf numFmtId="0" fontId="6" fillId="33" borderId="73" xfId="61" applyFont="1" applyFill="1" applyBorder="1" applyAlignment="1">
      <alignment horizontal="center" vertical="center"/>
      <protection/>
    </xf>
    <xf numFmtId="177" fontId="6" fillId="33" borderId="33" xfId="61" applyNumberFormat="1" applyFont="1" applyFill="1" applyBorder="1" applyAlignment="1">
      <alignment vertical="center"/>
      <protection/>
    </xf>
    <xf numFmtId="177" fontId="6" fillId="33" borderId="94" xfId="61" applyNumberFormat="1" applyFont="1" applyFill="1" applyBorder="1" applyAlignment="1">
      <alignment vertical="center"/>
      <protection/>
    </xf>
    <xf numFmtId="177" fontId="6" fillId="33" borderId="10" xfId="61" applyNumberFormat="1" applyFont="1" applyFill="1" applyBorder="1" applyAlignment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41" fontId="6" fillId="33" borderId="10" xfId="61" applyNumberFormat="1" applyFont="1" applyFill="1" applyBorder="1" applyAlignment="1">
      <alignment vertical="center"/>
      <protection/>
    </xf>
    <xf numFmtId="41" fontId="6" fillId="33" borderId="14" xfId="61" applyNumberFormat="1" applyFont="1" applyFill="1" applyBorder="1" applyAlignment="1">
      <alignment vertical="center"/>
      <protection/>
    </xf>
    <xf numFmtId="41" fontId="6" fillId="33" borderId="16" xfId="61" applyNumberFormat="1" applyFont="1" applyFill="1" applyBorder="1" applyAlignment="1">
      <alignment vertical="center"/>
      <protection/>
    </xf>
    <xf numFmtId="41" fontId="6" fillId="33" borderId="17" xfId="61" applyNumberFormat="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horizontal="center"/>
      <protection/>
    </xf>
    <xf numFmtId="0" fontId="6" fillId="33" borderId="0" xfId="61" applyFont="1" applyFill="1" applyAlignment="1">
      <alignment horizontal="center"/>
      <protection/>
    </xf>
    <xf numFmtId="0" fontId="7" fillId="33" borderId="0" xfId="61" applyFont="1" applyFill="1">
      <alignment/>
      <protection/>
    </xf>
    <xf numFmtId="0" fontId="3" fillId="33" borderId="0" xfId="61" applyFont="1" applyFill="1" applyAlignment="1">
      <alignment vertical="top"/>
      <protection/>
    </xf>
    <xf numFmtId="0" fontId="6" fillId="33" borderId="0" xfId="61" applyFont="1" applyFill="1" applyAlignment="1">
      <alignment vertical="top"/>
      <protection/>
    </xf>
    <xf numFmtId="38" fontId="6" fillId="33" borderId="12" xfId="50" applyFont="1" applyFill="1" applyBorder="1" applyAlignment="1">
      <alignment horizontal="distributed" vertical="center"/>
    </xf>
    <xf numFmtId="38" fontId="9" fillId="33" borderId="109" xfId="50" applyFont="1" applyFill="1" applyBorder="1" applyAlignment="1">
      <alignment horizontal="distributed" vertical="center"/>
    </xf>
    <xf numFmtId="38" fontId="9" fillId="33" borderId="28" xfId="50" applyFont="1" applyFill="1" applyBorder="1" applyAlignment="1">
      <alignment horizontal="distributed" vertical="center"/>
    </xf>
    <xf numFmtId="38" fontId="6" fillId="33" borderId="18" xfId="50" applyFont="1" applyFill="1" applyBorder="1" applyAlignment="1">
      <alignment horizontal="distributed" vertical="center"/>
    </xf>
    <xf numFmtId="38" fontId="6" fillId="33" borderId="18" xfId="50" applyFont="1" applyFill="1" applyBorder="1" applyAlignment="1">
      <alignment horizontal="distributed" vertical="center"/>
    </xf>
    <xf numFmtId="38" fontId="6" fillId="33" borderId="18" xfId="50" applyFont="1" applyFill="1" applyBorder="1" applyAlignment="1">
      <alignment horizontal="distributed" vertical="center"/>
    </xf>
    <xf numFmtId="38" fontId="6" fillId="33" borderId="39" xfId="50" applyFont="1" applyFill="1" applyBorder="1" applyAlignment="1">
      <alignment horizontal="distributed" vertical="center"/>
    </xf>
    <xf numFmtId="38" fontId="6" fillId="33" borderId="83" xfId="50" applyFont="1" applyFill="1" applyBorder="1" applyAlignment="1">
      <alignment horizontal="distributed" vertical="center"/>
    </xf>
    <xf numFmtId="38" fontId="6" fillId="33" borderId="73" xfId="50" applyFont="1" applyFill="1" applyBorder="1" applyAlignment="1">
      <alignment horizontal="distributed" vertical="center"/>
    </xf>
    <xf numFmtId="38" fontId="6" fillId="33" borderId="85" xfId="50" applyFont="1" applyFill="1" applyBorder="1" applyAlignment="1">
      <alignment horizontal="distributed" vertical="center"/>
    </xf>
    <xf numFmtId="38" fontId="6" fillId="33" borderId="81" xfId="50" applyFont="1" applyFill="1" applyBorder="1" applyAlignment="1">
      <alignment horizontal="distributed" vertical="center"/>
    </xf>
    <xf numFmtId="38" fontId="7" fillId="33" borderId="11" xfId="50" applyFont="1" applyFill="1" applyBorder="1" applyAlignment="1">
      <alignment horizontal="left" vertical="center"/>
    </xf>
    <xf numFmtId="38" fontId="7" fillId="33" borderId="12" xfId="50" applyFont="1" applyFill="1" applyBorder="1" applyAlignment="1">
      <alignment horizontal="left" vertical="center"/>
    </xf>
    <xf numFmtId="38" fontId="6" fillId="33" borderId="44" xfId="50" applyFont="1" applyFill="1" applyBorder="1" applyAlignment="1">
      <alignment horizontal="distributed" vertical="center"/>
    </xf>
    <xf numFmtId="38" fontId="9" fillId="33" borderId="28" xfId="50" applyFont="1" applyFill="1" applyBorder="1" applyAlignment="1">
      <alignment horizontal="distributed" vertical="center"/>
    </xf>
    <xf numFmtId="38" fontId="9" fillId="33" borderId="109" xfId="50" applyFont="1" applyFill="1" applyBorder="1" applyAlignment="1">
      <alignment horizontal="distributed" vertical="center"/>
    </xf>
    <xf numFmtId="38" fontId="6" fillId="33" borderId="0" xfId="50" applyFont="1" applyFill="1" applyBorder="1" applyAlignment="1">
      <alignment horizontal="distributed" vertical="center"/>
    </xf>
    <xf numFmtId="38" fontId="6" fillId="33" borderId="63" xfId="50" applyFont="1" applyFill="1" applyBorder="1" applyAlignment="1">
      <alignment horizontal="distributed" vertical="center"/>
    </xf>
    <xf numFmtId="38" fontId="6" fillId="33" borderId="10" xfId="50" applyFont="1" applyFill="1" applyBorder="1" applyAlignment="1">
      <alignment horizontal="distributed" vertical="center"/>
    </xf>
    <xf numFmtId="38" fontId="6" fillId="33" borderId="13" xfId="50" applyFont="1" applyFill="1" applyBorder="1" applyAlignment="1">
      <alignment horizontal="distributed" vertical="center"/>
    </xf>
    <xf numFmtId="38" fontId="8" fillId="33" borderId="110" xfId="50" applyFont="1" applyFill="1" applyBorder="1" applyAlignment="1">
      <alignment horizontal="center" vertical="center" wrapText="1"/>
    </xf>
    <xf numFmtId="38" fontId="8" fillId="33" borderId="16" xfId="50" applyFont="1" applyFill="1" applyBorder="1" applyAlignment="1">
      <alignment horizontal="center" vertical="center"/>
    </xf>
    <xf numFmtId="38" fontId="7" fillId="33" borderId="111" xfId="50" applyFont="1" applyFill="1" applyBorder="1" applyAlignment="1">
      <alignment horizontal="center" vertical="center"/>
    </xf>
    <xf numFmtId="38" fontId="7" fillId="33" borderId="77" xfId="50" applyFont="1" applyFill="1" applyBorder="1" applyAlignment="1">
      <alignment horizontal="center" vertical="center"/>
    </xf>
    <xf numFmtId="38" fontId="8" fillId="33" borderId="112" xfId="50" applyFont="1" applyFill="1" applyBorder="1" applyAlignment="1">
      <alignment horizontal="center" vertical="center" wrapText="1"/>
    </xf>
    <xf numFmtId="38" fontId="8" fillId="33" borderId="17" xfId="50" applyFont="1" applyFill="1" applyBorder="1" applyAlignment="1">
      <alignment horizontal="center" vertical="center"/>
    </xf>
    <xf numFmtId="38" fontId="7" fillId="33" borderId="86" xfId="50" applyFont="1" applyFill="1" applyBorder="1" applyAlignment="1">
      <alignment horizontal="center" vertical="center"/>
    </xf>
    <xf numFmtId="38" fontId="7" fillId="33" borderId="14" xfId="50" applyFont="1" applyFill="1" applyBorder="1" applyAlignment="1">
      <alignment horizontal="center" vertical="center"/>
    </xf>
    <xf numFmtId="38" fontId="6" fillId="33" borderId="103" xfId="50" applyFont="1" applyFill="1" applyBorder="1" applyAlignment="1">
      <alignment horizontal="center" vertical="center"/>
    </xf>
    <xf numFmtId="38" fontId="6" fillId="33" borderId="113" xfId="50" applyFont="1" applyFill="1" applyBorder="1" applyAlignment="1">
      <alignment horizontal="center" vertical="center"/>
    </xf>
    <xf numFmtId="38" fontId="6" fillId="33" borderId="114" xfId="50" applyFont="1" applyFill="1" applyBorder="1" applyAlignment="1">
      <alignment horizontal="center" vertical="center"/>
    </xf>
    <xf numFmtId="38" fontId="7" fillId="33" borderId="112" xfId="50" applyFont="1" applyFill="1" applyBorder="1" applyAlignment="1">
      <alignment horizontal="center" vertical="center"/>
    </xf>
    <xf numFmtId="38" fontId="7" fillId="33" borderId="17" xfId="50" applyFont="1" applyFill="1" applyBorder="1" applyAlignment="1">
      <alignment horizontal="center" vertical="center"/>
    </xf>
    <xf numFmtId="38" fontId="6" fillId="33" borderId="115" xfId="50" applyFont="1" applyFill="1" applyBorder="1" applyAlignment="1">
      <alignment horizontal="center" vertical="center"/>
    </xf>
    <xf numFmtId="38" fontId="6" fillId="33" borderId="39" xfId="50" applyFont="1" applyFill="1" applyBorder="1" applyAlignment="1">
      <alignment horizontal="center" vertical="center"/>
    </xf>
    <xf numFmtId="38" fontId="6" fillId="33" borderId="47" xfId="50" applyFont="1" applyFill="1" applyBorder="1" applyAlignment="1">
      <alignment horizontal="center" vertical="center"/>
    </xf>
    <xf numFmtId="38" fontId="6" fillId="33" borderId="11" xfId="50" applyFont="1" applyFill="1" applyBorder="1" applyAlignment="1">
      <alignment horizontal="distributed" vertical="center"/>
    </xf>
    <xf numFmtId="38" fontId="6" fillId="33" borderId="12" xfId="50" applyFont="1" applyFill="1" applyBorder="1" applyAlignment="1">
      <alignment horizontal="distributed" vertical="center"/>
    </xf>
    <xf numFmtId="38" fontId="6" fillId="33" borderId="31" xfId="50" applyFont="1" applyFill="1" applyBorder="1" applyAlignment="1">
      <alignment horizontal="center" vertical="center"/>
    </xf>
    <xf numFmtId="38" fontId="6" fillId="33" borderId="44" xfId="50" applyFont="1" applyFill="1" applyBorder="1" applyAlignment="1">
      <alignment horizontal="center" vertical="center"/>
    </xf>
    <xf numFmtId="0" fontId="4" fillId="33" borderId="0" xfId="61" applyFont="1" applyFill="1" applyAlignment="1">
      <alignment horizontal="center"/>
      <protection/>
    </xf>
    <xf numFmtId="38" fontId="6" fillId="33" borderId="18" xfId="50" applyFont="1" applyFill="1" applyBorder="1" applyAlignment="1">
      <alignment horizontal="center" vertical="center"/>
    </xf>
    <xf numFmtId="38" fontId="6" fillId="33" borderId="75" xfId="50" applyFont="1" applyFill="1" applyBorder="1" applyAlignment="1">
      <alignment horizontal="center" vertical="center"/>
    </xf>
    <xf numFmtId="38" fontId="6" fillId="33" borderId="76" xfId="50" applyFont="1" applyFill="1" applyBorder="1" applyAlignment="1">
      <alignment horizontal="center" vertical="center"/>
    </xf>
    <xf numFmtId="38" fontId="6" fillId="33" borderId="20" xfId="50" applyFont="1" applyFill="1" applyBorder="1" applyAlignment="1">
      <alignment horizontal="center" vertical="center"/>
    </xf>
    <xf numFmtId="38" fontId="6" fillId="33" borderId="11" xfId="50" applyFont="1" applyFill="1" applyBorder="1" applyAlignment="1">
      <alignment horizontal="center" vertical="center"/>
    </xf>
    <xf numFmtId="38" fontId="6" fillId="33" borderId="116" xfId="50" applyFont="1" applyFill="1" applyBorder="1" applyAlignment="1">
      <alignment horizontal="center" vertical="center"/>
    </xf>
    <xf numFmtId="38" fontId="7" fillId="33" borderId="110" xfId="50" applyFont="1" applyFill="1" applyBorder="1" applyAlignment="1">
      <alignment horizontal="center" vertical="center"/>
    </xf>
    <xf numFmtId="38" fontId="7" fillId="33" borderId="16" xfId="50" applyFont="1" applyFill="1" applyBorder="1" applyAlignment="1">
      <alignment horizontal="center" vertical="center"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20" xfId="61" applyFont="1" applyFill="1" applyBorder="1" applyAlignment="1">
      <alignment horizontal="center" vertical="center"/>
      <protection/>
    </xf>
    <xf numFmtId="0" fontId="6" fillId="33" borderId="75" xfId="61" applyFont="1" applyFill="1" applyBorder="1" applyAlignment="1">
      <alignment horizontal="center" vertical="center"/>
      <protection/>
    </xf>
    <xf numFmtId="0" fontId="6" fillId="33" borderId="76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distributed" vertical="center"/>
      <protection/>
    </xf>
    <xf numFmtId="0" fontId="6" fillId="33" borderId="63" xfId="61" applyFont="1" applyFill="1" applyBorder="1" applyAlignment="1">
      <alignment horizontal="distributed" vertical="center"/>
      <protection/>
    </xf>
    <xf numFmtId="0" fontId="6" fillId="33" borderId="13" xfId="61" applyFont="1" applyFill="1" applyBorder="1" applyAlignment="1">
      <alignment horizontal="distributed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7" fillId="33" borderId="110" xfId="61" applyFont="1" applyFill="1" applyBorder="1" applyAlignment="1">
      <alignment horizontal="center" vertical="center"/>
      <protection/>
    </xf>
    <xf numFmtId="0" fontId="7" fillId="33" borderId="60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8" fillId="33" borderId="117" xfId="61" applyFont="1" applyFill="1" applyBorder="1" applyAlignment="1">
      <alignment horizontal="center" vertical="center"/>
      <protection/>
    </xf>
    <xf numFmtId="0" fontId="8" fillId="33" borderId="94" xfId="61" applyFont="1" applyFill="1" applyBorder="1" applyAlignment="1">
      <alignment horizontal="center" vertical="center"/>
      <protection/>
    </xf>
    <xf numFmtId="0" fontId="7" fillId="33" borderId="58" xfId="61" applyFont="1" applyFill="1" applyBorder="1" applyAlignment="1">
      <alignment horizontal="center" vertical="center"/>
      <protection/>
    </xf>
    <xf numFmtId="0" fontId="7" fillId="33" borderId="67" xfId="61" applyFont="1" applyFill="1" applyBorder="1" applyAlignment="1">
      <alignment horizontal="center" vertical="center"/>
      <protection/>
    </xf>
    <xf numFmtId="0" fontId="7" fillId="33" borderId="111" xfId="61" applyFont="1" applyFill="1" applyBorder="1" applyAlignment="1">
      <alignment horizontal="center" vertical="center"/>
      <protection/>
    </xf>
    <xf numFmtId="0" fontId="7" fillId="33" borderId="77" xfId="61" applyFont="1" applyFill="1" applyBorder="1" applyAlignment="1">
      <alignment horizontal="center" vertical="center"/>
      <protection/>
    </xf>
    <xf numFmtId="0" fontId="6" fillId="33" borderId="110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103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29" xfId="61" applyFont="1" applyFill="1" applyBorder="1" applyAlignment="1">
      <alignment horizontal="center" vertical="center"/>
      <protection/>
    </xf>
    <xf numFmtId="0" fontId="6" fillId="33" borderId="33" xfId="61" applyFont="1" applyFill="1" applyBorder="1" applyAlignment="1">
      <alignment horizontal="center" vertical="center"/>
      <protection/>
    </xf>
    <xf numFmtId="38" fontId="6" fillId="33" borderId="29" xfId="50" applyFont="1" applyFill="1" applyBorder="1" applyAlignment="1">
      <alignment horizontal="center" vertical="center"/>
    </xf>
    <xf numFmtId="38" fontId="6" fillId="33" borderId="118" xfId="50" applyFont="1" applyFill="1" applyBorder="1" applyAlignment="1">
      <alignment horizontal="center" vertical="center" wrapText="1"/>
    </xf>
    <xf numFmtId="38" fontId="6" fillId="33" borderId="119" xfId="50" applyFont="1" applyFill="1" applyBorder="1" applyAlignment="1">
      <alignment horizontal="center" vertical="center"/>
    </xf>
    <xf numFmtId="0" fontId="6" fillId="33" borderId="44" xfId="61" applyFont="1" applyFill="1" applyBorder="1" applyAlignment="1">
      <alignment horizontal="center" vertical="center"/>
      <protection/>
    </xf>
    <xf numFmtId="0" fontId="6" fillId="33" borderId="81" xfId="61" applyFont="1" applyFill="1" applyBorder="1" applyAlignment="1">
      <alignment horizontal="center" vertical="center"/>
      <protection/>
    </xf>
    <xf numFmtId="0" fontId="6" fillId="33" borderId="55" xfId="61" applyFont="1" applyFill="1" applyBorder="1" applyAlignment="1">
      <alignment horizontal="center" vertical="center"/>
      <protection/>
    </xf>
    <xf numFmtId="0" fontId="6" fillId="33" borderId="31" xfId="61" applyFont="1" applyFill="1" applyBorder="1" applyAlignment="1">
      <alignment horizontal="center" vertical="center"/>
      <protection/>
    </xf>
    <xf numFmtId="0" fontId="6" fillId="33" borderId="12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distributed" vertical="center"/>
      <protection/>
    </xf>
    <xf numFmtId="0" fontId="6" fillId="33" borderId="29" xfId="61" applyFont="1" applyFill="1" applyBorder="1" applyAlignment="1">
      <alignment horizontal="distributed" vertical="center"/>
      <protection/>
    </xf>
    <xf numFmtId="0" fontId="6" fillId="33" borderId="33" xfId="61" applyFont="1" applyFill="1" applyBorder="1" applyAlignment="1">
      <alignment horizontal="distributed" vertical="center"/>
      <protection/>
    </xf>
    <xf numFmtId="0" fontId="6" fillId="33" borderId="121" xfId="61" applyFont="1" applyFill="1" applyBorder="1" applyAlignment="1">
      <alignment horizontal="center" vertical="center"/>
      <protection/>
    </xf>
    <xf numFmtId="38" fontId="6" fillId="33" borderId="18" xfId="50" applyFont="1" applyFill="1" applyBorder="1" applyAlignment="1">
      <alignment horizontal="distributed" vertical="center"/>
    </xf>
    <xf numFmtId="38" fontId="6" fillId="33" borderId="33" xfId="50" applyFont="1" applyFill="1" applyBorder="1" applyAlignment="1">
      <alignment horizontal="distributed" vertical="center"/>
    </xf>
    <xf numFmtId="0" fontId="12" fillId="33" borderId="20" xfId="61" applyFont="1" applyFill="1" applyBorder="1" applyAlignment="1">
      <alignment horizontal="center" vertical="center" wrapText="1"/>
      <protection/>
    </xf>
    <xf numFmtId="0" fontId="12" fillId="33" borderId="11" xfId="61" applyFont="1" applyFill="1" applyBorder="1" applyAlignment="1">
      <alignment horizontal="center" vertical="center" wrapText="1"/>
      <protection/>
    </xf>
    <xf numFmtId="0" fontId="12" fillId="33" borderId="12" xfId="61" applyFont="1" applyFill="1" applyBorder="1" applyAlignment="1">
      <alignment horizontal="center" vertical="center" wrapText="1"/>
      <protection/>
    </xf>
    <xf numFmtId="0" fontId="6" fillId="33" borderId="116" xfId="61" applyFont="1" applyFill="1" applyBorder="1" applyAlignment="1">
      <alignment horizontal="center" vertical="center"/>
      <protection/>
    </xf>
    <xf numFmtId="0" fontId="8" fillId="33" borderId="122" xfId="61" applyFont="1" applyFill="1" applyBorder="1" applyAlignment="1">
      <alignment horizontal="center" vertical="center"/>
      <protection/>
    </xf>
    <xf numFmtId="0" fontId="8" fillId="33" borderId="39" xfId="61" applyFont="1" applyFill="1" applyBorder="1" applyAlignment="1">
      <alignment horizontal="center" vertical="center"/>
      <protection/>
    </xf>
    <xf numFmtId="0" fontId="8" fillId="33" borderId="47" xfId="61" applyFont="1" applyFill="1" applyBorder="1" applyAlignment="1">
      <alignment horizontal="center" vertical="center"/>
      <protection/>
    </xf>
    <xf numFmtId="0" fontId="8" fillId="33" borderId="103" xfId="61" applyFont="1" applyFill="1" applyBorder="1" applyAlignment="1">
      <alignment horizontal="center" vertical="center"/>
      <protection/>
    </xf>
    <xf numFmtId="0" fontId="7" fillId="33" borderId="115" xfId="61" applyFont="1" applyFill="1" applyBorder="1" applyAlignment="1">
      <alignment horizontal="center" vertical="center"/>
      <protection/>
    </xf>
    <xf numFmtId="0" fontId="7" fillId="33" borderId="39" xfId="61" applyFont="1" applyFill="1" applyBorder="1" applyAlignment="1">
      <alignment horizontal="center" vertical="center"/>
      <protection/>
    </xf>
    <xf numFmtId="0" fontId="7" fillId="33" borderId="47" xfId="61" applyFont="1" applyFill="1" applyBorder="1" applyAlignment="1">
      <alignment horizontal="center" vertical="center"/>
      <protection/>
    </xf>
    <xf numFmtId="0" fontId="7" fillId="33" borderId="103" xfId="61" applyFont="1" applyFill="1" applyBorder="1" applyAlignment="1">
      <alignment horizontal="center" vertical="center"/>
      <protection/>
    </xf>
    <xf numFmtId="0" fontId="8" fillId="33" borderId="113" xfId="61" applyFont="1" applyFill="1" applyBorder="1" applyAlignment="1">
      <alignment horizontal="center" vertical="center"/>
      <protection/>
    </xf>
    <xf numFmtId="0" fontId="8" fillId="33" borderId="115" xfId="61" applyFont="1" applyFill="1" applyBorder="1" applyAlignment="1">
      <alignment horizontal="center" vertical="center"/>
      <protection/>
    </xf>
    <xf numFmtId="0" fontId="8" fillId="33" borderId="123" xfId="61" applyFont="1" applyFill="1" applyBorder="1" applyAlignment="1">
      <alignment horizontal="center" vertical="center"/>
      <protection/>
    </xf>
    <xf numFmtId="0" fontId="8" fillId="33" borderId="83" xfId="61" applyFont="1" applyFill="1" applyBorder="1" applyAlignment="1">
      <alignment horizontal="center" vertical="center"/>
      <protection/>
    </xf>
    <xf numFmtId="0" fontId="6" fillId="33" borderId="0" xfId="61" applyFont="1" applyFill="1" applyAlignment="1">
      <alignment horizontal="left"/>
      <protection/>
    </xf>
    <xf numFmtId="0" fontId="6" fillId="33" borderId="124" xfId="61" applyFont="1" applyFill="1" applyBorder="1" applyAlignment="1">
      <alignment horizontal="center" vertical="center"/>
      <protection/>
    </xf>
    <xf numFmtId="0" fontId="6" fillId="33" borderId="64" xfId="61" applyFont="1" applyFill="1" applyBorder="1" applyAlignment="1">
      <alignment horizontal="center" vertical="center"/>
      <protection/>
    </xf>
    <xf numFmtId="0" fontId="6" fillId="33" borderId="125" xfId="62" applyFont="1" applyFill="1" applyBorder="1" applyAlignment="1">
      <alignment horizontal="distributed" vertical="center"/>
      <protection/>
    </xf>
    <xf numFmtId="0" fontId="6" fillId="33" borderId="126" xfId="62" applyFont="1" applyFill="1" applyBorder="1" applyAlignment="1">
      <alignment horizontal="distributed" vertical="center"/>
      <protection/>
    </xf>
    <xf numFmtId="177" fontId="6" fillId="33" borderId="127" xfId="62" applyNumberFormat="1" applyFont="1" applyFill="1" applyBorder="1" applyAlignment="1">
      <alignment horizontal="right" vertical="center"/>
      <protection/>
    </xf>
    <xf numFmtId="177" fontId="6" fillId="33" borderId="128" xfId="62" applyNumberFormat="1" applyFont="1" applyFill="1" applyBorder="1" applyAlignment="1">
      <alignment horizontal="right" vertical="center"/>
      <protection/>
    </xf>
    <xf numFmtId="177" fontId="6" fillId="33" borderId="129" xfId="62" applyNumberFormat="1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>
      <alignment horizontal="distributed" vertical="center"/>
      <protection/>
    </xf>
    <xf numFmtId="0" fontId="6" fillId="33" borderId="56" xfId="62" applyFont="1" applyFill="1" applyBorder="1" applyAlignment="1">
      <alignment horizontal="distributed" vertical="center"/>
      <protection/>
    </xf>
    <xf numFmtId="177" fontId="6" fillId="33" borderId="97" xfId="62" applyNumberFormat="1" applyFont="1" applyFill="1" applyBorder="1" applyAlignment="1">
      <alignment horizontal="right" vertical="center"/>
      <protection/>
    </xf>
    <xf numFmtId="177" fontId="6" fillId="33" borderId="25" xfId="62" applyNumberFormat="1" applyFont="1" applyFill="1" applyBorder="1" applyAlignment="1">
      <alignment horizontal="right" vertical="center"/>
      <protection/>
    </xf>
    <xf numFmtId="177" fontId="6" fillId="33" borderId="23" xfId="62" applyNumberFormat="1" applyFont="1" applyFill="1" applyBorder="1" applyAlignment="1">
      <alignment horizontal="right" vertical="center"/>
      <protection/>
    </xf>
    <xf numFmtId="177" fontId="6" fillId="33" borderId="125" xfId="62" applyNumberFormat="1" applyFont="1" applyFill="1" applyBorder="1" applyAlignment="1">
      <alignment horizontal="right" vertical="center"/>
      <protection/>
    </xf>
    <xf numFmtId="177" fontId="6" fillId="33" borderId="60" xfId="62" applyNumberFormat="1" applyFont="1" applyFill="1" applyBorder="1" applyAlignment="1">
      <alignment horizontal="right" vertical="center"/>
      <protection/>
    </xf>
    <xf numFmtId="177" fontId="6" fillId="33" borderId="30" xfId="62" applyNumberFormat="1" applyFont="1" applyFill="1" applyBorder="1" applyAlignment="1">
      <alignment horizontal="right" vertical="center"/>
      <protection/>
    </xf>
    <xf numFmtId="177" fontId="6" fillId="33" borderId="0" xfId="62" applyNumberFormat="1" applyFont="1" applyFill="1" applyBorder="1" applyAlignment="1">
      <alignment horizontal="right" vertical="center"/>
      <protection/>
    </xf>
    <xf numFmtId="177" fontId="6" fillId="33" borderId="70" xfId="62" applyNumberFormat="1" applyFont="1" applyFill="1" applyBorder="1" applyAlignment="1">
      <alignment horizontal="right" vertical="center"/>
      <protection/>
    </xf>
    <xf numFmtId="177" fontId="6" fillId="33" borderId="91" xfId="62" applyNumberFormat="1" applyFont="1" applyFill="1" applyBorder="1" applyAlignment="1">
      <alignment horizontal="right" vertical="center"/>
      <protection/>
    </xf>
    <xf numFmtId="177" fontId="6" fillId="33" borderId="86" xfId="62" applyNumberFormat="1" applyFont="1" applyFill="1" applyBorder="1" applyAlignment="1">
      <alignment horizontal="right" vertical="center"/>
      <protection/>
    </xf>
    <xf numFmtId="0" fontId="6" fillId="33" borderId="11" xfId="62" applyFont="1" applyFill="1" applyBorder="1" applyAlignment="1">
      <alignment horizontal="distributed" vertical="center"/>
      <protection/>
    </xf>
    <xf numFmtId="0" fontId="6" fillId="33" borderId="55" xfId="62" applyFont="1" applyFill="1" applyBorder="1" applyAlignment="1">
      <alignment horizontal="distributed" vertical="center"/>
      <protection/>
    </xf>
    <xf numFmtId="0" fontId="6" fillId="33" borderId="28" xfId="62" applyFont="1" applyFill="1" applyBorder="1" applyAlignment="1">
      <alignment horizontal="distributed" vertical="center"/>
      <protection/>
    </xf>
    <xf numFmtId="0" fontId="6" fillId="33" borderId="27" xfId="62" applyFont="1" applyFill="1" applyBorder="1" applyAlignment="1">
      <alignment horizontal="distributed" vertical="center"/>
      <protection/>
    </xf>
    <xf numFmtId="0" fontId="6" fillId="33" borderId="79" xfId="62" applyFont="1" applyFill="1" applyBorder="1" applyAlignment="1">
      <alignment horizontal="center" vertical="center"/>
      <protection/>
    </xf>
    <xf numFmtId="0" fontId="6" fillId="33" borderId="102" xfId="62" applyFont="1" applyFill="1" applyBorder="1" applyAlignment="1">
      <alignment horizontal="center" vertical="center"/>
      <protection/>
    </xf>
    <xf numFmtId="0" fontId="6" fillId="33" borderId="97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/>
      <protection/>
    </xf>
    <xf numFmtId="0" fontId="8" fillId="33" borderId="103" xfId="62" applyFont="1" applyFill="1" applyBorder="1" applyAlignment="1">
      <alignment horizontal="center" vertical="center"/>
      <protection/>
    </xf>
    <xf numFmtId="0" fontId="8" fillId="33" borderId="113" xfId="62" applyFont="1" applyFill="1" applyBorder="1" applyAlignment="1">
      <alignment horizontal="center" vertical="center"/>
      <protection/>
    </xf>
    <xf numFmtId="0" fontId="8" fillId="33" borderId="130" xfId="62" applyFont="1" applyFill="1" applyBorder="1" applyAlignment="1">
      <alignment horizontal="center" vertical="center"/>
      <protection/>
    </xf>
    <xf numFmtId="0" fontId="8" fillId="33" borderId="23" xfId="62" applyFont="1" applyFill="1" applyBorder="1" applyAlignment="1">
      <alignment horizontal="center" vertical="center"/>
      <protection/>
    </xf>
    <xf numFmtId="0" fontId="8" fillId="33" borderId="28" xfId="62" applyFont="1" applyFill="1" applyBorder="1" applyAlignment="1">
      <alignment horizontal="center" vertical="center"/>
      <protection/>
    </xf>
    <xf numFmtId="0" fontId="8" fillId="33" borderId="26" xfId="62" applyFont="1" applyFill="1" applyBorder="1" applyAlignment="1">
      <alignment horizontal="center" vertical="center"/>
      <protection/>
    </xf>
    <xf numFmtId="0" fontId="8" fillId="33" borderId="103" xfId="62" applyFont="1" applyFill="1" applyBorder="1" applyAlignment="1">
      <alignment horizontal="center" vertical="center" wrapText="1"/>
      <protection/>
    </xf>
    <xf numFmtId="0" fontId="8" fillId="33" borderId="113" xfId="62" applyFont="1" applyFill="1" applyBorder="1" applyAlignment="1">
      <alignment horizontal="center" vertical="center" wrapText="1"/>
      <protection/>
    </xf>
    <xf numFmtId="0" fontId="8" fillId="33" borderId="130" xfId="62" applyFont="1" applyFill="1" applyBorder="1" applyAlignment="1">
      <alignment horizontal="center" vertical="center" wrapText="1"/>
      <protection/>
    </xf>
    <xf numFmtId="0" fontId="8" fillId="33" borderId="23" xfId="62" applyFont="1" applyFill="1" applyBorder="1" applyAlignment="1">
      <alignment horizontal="center" vertical="center" wrapText="1"/>
      <protection/>
    </xf>
    <xf numFmtId="0" fontId="8" fillId="33" borderId="28" xfId="62" applyFont="1" applyFill="1" applyBorder="1" applyAlignment="1">
      <alignment horizontal="center" vertical="center" wrapText="1"/>
      <protection/>
    </xf>
    <xf numFmtId="0" fontId="8" fillId="33" borderId="26" xfId="62" applyFont="1" applyFill="1" applyBorder="1" applyAlignment="1">
      <alignment horizontal="center" vertical="center" wrapText="1"/>
      <protection/>
    </xf>
    <xf numFmtId="0" fontId="6" fillId="33" borderId="93" xfId="62" applyFont="1" applyFill="1" applyBorder="1" applyAlignment="1">
      <alignment horizontal="distributed" vertical="center"/>
      <protection/>
    </xf>
    <xf numFmtId="0" fontId="6" fillId="33" borderId="131" xfId="62" applyFont="1" applyFill="1" applyBorder="1" applyAlignment="1">
      <alignment horizontal="distributed" vertical="center"/>
      <protection/>
    </xf>
    <xf numFmtId="177" fontId="6" fillId="33" borderId="69" xfId="62" applyNumberFormat="1" applyFont="1" applyFill="1" applyBorder="1" applyAlignment="1">
      <alignment horizontal="right" vertical="center"/>
      <protection/>
    </xf>
    <xf numFmtId="0" fontId="6" fillId="33" borderId="10" xfId="62" applyFont="1" applyFill="1" applyBorder="1" applyAlignment="1">
      <alignment horizontal="distributed" vertical="center"/>
      <protection/>
    </xf>
    <xf numFmtId="0" fontId="6" fillId="33" borderId="57" xfId="62" applyFont="1" applyFill="1" applyBorder="1" applyAlignment="1">
      <alignment horizontal="distributed" vertical="center"/>
      <protection/>
    </xf>
    <xf numFmtId="177" fontId="6" fillId="33" borderId="16" xfId="62" applyNumberFormat="1" applyFont="1" applyFill="1" applyBorder="1" applyAlignment="1">
      <alignment horizontal="right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0" fontId="8" fillId="33" borderId="75" xfId="62" applyFont="1" applyFill="1" applyBorder="1" applyAlignment="1">
      <alignment horizontal="center" vertical="center"/>
      <protection/>
    </xf>
    <xf numFmtId="177" fontId="6" fillId="33" borderId="24" xfId="62" applyNumberFormat="1" applyFont="1" applyFill="1" applyBorder="1" applyAlignment="1">
      <alignment horizontal="right" vertical="center"/>
      <protection/>
    </xf>
    <xf numFmtId="177" fontId="6" fillId="33" borderId="28" xfId="62" applyNumberFormat="1" applyFont="1" applyFill="1" applyBorder="1" applyAlignment="1">
      <alignment horizontal="right" vertical="center"/>
      <protection/>
    </xf>
    <xf numFmtId="0" fontId="0" fillId="33" borderId="26" xfId="0" applyFill="1" applyBorder="1" applyAlignment="1">
      <alignment horizontal="right" vertical="center"/>
    </xf>
    <xf numFmtId="177" fontId="6" fillId="33" borderId="132" xfId="62" applyNumberFormat="1" applyFont="1" applyFill="1" applyBorder="1" applyAlignment="1">
      <alignment horizontal="right" vertical="center"/>
      <protection/>
    </xf>
    <xf numFmtId="0" fontId="0" fillId="33" borderId="133" xfId="0" applyFill="1" applyBorder="1" applyAlignment="1">
      <alignment horizontal="right" vertical="center"/>
    </xf>
    <xf numFmtId="177" fontId="6" fillId="33" borderId="32" xfId="62" applyNumberFormat="1" applyFont="1" applyFill="1" applyBorder="1" applyAlignment="1">
      <alignment horizontal="right" vertical="center"/>
      <protection/>
    </xf>
    <xf numFmtId="177" fontId="6" fillId="33" borderId="134" xfId="62" applyNumberFormat="1" applyFont="1" applyFill="1" applyBorder="1" applyAlignment="1">
      <alignment horizontal="right" vertical="center"/>
      <protection/>
    </xf>
    <xf numFmtId="177" fontId="6" fillId="33" borderId="93" xfId="62" applyNumberFormat="1" applyFont="1" applyFill="1" applyBorder="1" applyAlignment="1">
      <alignment horizontal="right" vertical="center"/>
      <protection/>
    </xf>
    <xf numFmtId="177" fontId="6" fillId="33" borderId="72" xfId="62" applyNumberFormat="1" applyFont="1" applyFill="1" applyBorder="1" applyAlignment="1">
      <alignment horizontal="right" vertical="center"/>
      <protection/>
    </xf>
    <xf numFmtId="177" fontId="6" fillId="33" borderId="31" xfId="62" applyNumberFormat="1" applyFont="1" applyFill="1" applyBorder="1" applyAlignment="1">
      <alignment horizontal="right" vertical="center"/>
      <protection/>
    </xf>
    <xf numFmtId="177" fontId="6" fillId="33" borderId="58" xfId="62" applyNumberFormat="1" applyFont="1" applyFill="1" applyBorder="1" applyAlignment="1">
      <alignment horizontal="right" vertical="center"/>
      <protection/>
    </xf>
    <xf numFmtId="177" fontId="6" fillId="33" borderId="68" xfId="62" applyNumberFormat="1" applyFont="1" applyFill="1" applyBorder="1" applyAlignment="1">
      <alignment horizontal="right" vertical="center"/>
      <protection/>
    </xf>
    <xf numFmtId="0" fontId="6" fillId="33" borderId="135" xfId="62" applyFont="1" applyFill="1" applyBorder="1" applyAlignment="1">
      <alignment horizontal="center" vertical="center"/>
      <protection/>
    </xf>
    <xf numFmtId="0" fontId="6" fillId="33" borderId="136" xfId="62" applyFont="1" applyFill="1" applyBorder="1" applyAlignment="1">
      <alignment horizontal="center" vertical="center"/>
      <protection/>
    </xf>
    <xf numFmtId="0" fontId="6" fillId="33" borderId="137" xfId="62" applyFont="1" applyFill="1" applyBorder="1" applyAlignment="1">
      <alignment horizontal="center" vertical="center"/>
      <protection/>
    </xf>
    <xf numFmtId="0" fontId="6" fillId="33" borderId="116" xfId="62" applyFont="1" applyFill="1" applyBorder="1" applyAlignment="1">
      <alignment horizontal="center" vertical="center"/>
      <protection/>
    </xf>
    <xf numFmtId="0" fontId="6" fillId="33" borderId="75" xfId="62" applyFont="1" applyFill="1" applyBorder="1" applyAlignment="1">
      <alignment horizontal="center" vertical="center"/>
      <protection/>
    </xf>
    <xf numFmtId="0" fontId="6" fillId="33" borderId="138" xfId="62" applyFont="1" applyFill="1" applyBorder="1" applyAlignment="1">
      <alignment horizontal="center" vertical="center"/>
      <protection/>
    </xf>
    <xf numFmtId="0" fontId="6" fillId="33" borderId="25" xfId="62" applyFont="1" applyFill="1" applyBorder="1" applyAlignment="1">
      <alignment horizontal="center" vertical="center" wrapText="1"/>
      <protection/>
    </xf>
    <xf numFmtId="0" fontId="6" fillId="33" borderId="68" xfId="62" applyFont="1" applyFill="1" applyBorder="1" applyAlignment="1">
      <alignment horizontal="center" vertical="center"/>
      <protection/>
    </xf>
    <xf numFmtId="0" fontId="6" fillId="33" borderId="139" xfId="62" applyFont="1" applyFill="1" applyBorder="1" applyAlignment="1">
      <alignment horizontal="center" vertical="center"/>
      <protection/>
    </xf>
    <xf numFmtId="0" fontId="8" fillId="33" borderId="115" xfId="62" applyFont="1" applyFill="1" applyBorder="1" applyAlignment="1">
      <alignment vertical="center" wrapText="1"/>
      <protection/>
    </xf>
    <xf numFmtId="0" fontId="8" fillId="33" borderId="113" xfId="62" applyFont="1" applyFill="1" applyBorder="1" applyAlignment="1">
      <alignment vertical="center" wrapText="1"/>
      <protection/>
    </xf>
    <xf numFmtId="0" fontId="0" fillId="33" borderId="130" xfId="0" applyFill="1" applyBorder="1" applyAlignment="1">
      <alignment vertical="center" wrapText="1"/>
    </xf>
    <xf numFmtId="0" fontId="8" fillId="33" borderId="31" xfId="62" applyFont="1" applyFill="1" applyBorder="1" applyAlignment="1">
      <alignment vertical="center" wrapText="1"/>
      <protection/>
    </xf>
    <xf numFmtId="0" fontId="8" fillId="33" borderId="0" xfId="62" applyFont="1" applyFill="1" applyBorder="1" applyAlignment="1">
      <alignment vertical="center" wrapText="1"/>
      <protection/>
    </xf>
    <xf numFmtId="0" fontId="0" fillId="33" borderId="58" xfId="0" applyFill="1" applyBorder="1" applyAlignment="1">
      <alignment vertical="center" wrapText="1"/>
    </xf>
    <xf numFmtId="0" fontId="8" fillId="33" borderId="24" xfId="62" applyFont="1" applyFill="1" applyBorder="1" applyAlignment="1">
      <alignment vertical="center" wrapText="1"/>
      <protection/>
    </xf>
    <xf numFmtId="0" fontId="8" fillId="33" borderId="28" xfId="62" applyFont="1" applyFill="1" applyBorder="1" applyAlignment="1">
      <alignment vertical="center" wrapText="1"/>
      <protection/>
    </xf>
    <xf numFmtId="0" fontId="0" fillId="33" borderId="26" xfId="0" applyFill="1" applyBorder="1" applyAlignment="1">
      <alignment vertical="center" wrapText="1"/>
    </xf>
    <xf numFmtId="0" fontId="8" fillId="33" borderId="30" xfId="62" applyFont="1" applyFill="1" applyBorder="1" applyAlignment="1">
      <alignment horizontal="center" vertical="center" wrapText="1"/>
      <protection/>
    </xf>
    <xf numFmtId="0" fontId="8" fillId="33" borderId="0" xfId="62" applyFont="1" applyFill="1" applyBorder="1" applyAlignment="1">
      <alignment horizontal="center" vertical="center" wrapText="1"/>
      <protection/>
    </xf>
    <xf numFmtId="0" fontId="8" fillId="33" borderId="58" xfId="62" applyFont="1" applyFill="1" applyBorder="1" applyAlignment="1">
      <alignment horizontal="center" vertical="center" wrapText="1"/>
      <protection/>
    </xf>
    <xf numFmtId="0" fontId="8" fillId="33" borderId="136" xfId="62" applyFont="1" applyFill="1" applyBorder="1" applyAlignment="1">
      <alignment horizontal="center" vertical="center"/>
      <protection/>
    </xf>
    <xf numFmtId="0" fontId="8" fillId="33" borderId="14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distributed" vertical="center" wrapText="1"/>
      <protection/>
    </xf>
    <xf numFmtId="0" fontId="3" fillId="33" borderId="0" xfId="61" applyFill="1" applyBorder="1" applyAlignment="1">
      <alignment horizontal="distributed" vertical="center"/>
      <protection/>
    </xf>
    <xf numFmtId="0" fontId="3" fillId="33" borderId="28" xfId="61" applyFill="1" applyBorder="1" applyAlignment="1">
      <alignment horizontal="distributed" vertical="center"/>
      <protection/>
    </xf>
    <xf numFmtId="177" fontId="6" fillId="33" borderId="14" xfId="62" applyNumberFormat="1" applyFont="1" applyFill="1" applyBorder="1" applyAlignment="1">
      <alignment horizontal="right" vertical="center"/>
      <protection/>
    </xf>
    <xf numFmtId="177" fontId="6" fillId="33" borderId="15" xfId="62" applyNumberFormat="1" applyFont="1" applyFill="1" applyBorder="1" applyAlignment="1">
      <alignment horizontal="right" vertical="center"/>
      <protection/>
    </xf>
    <xf numFmtId="0" fontId="6" fillId="33" borderId="79" xfId="62" applyFont="1" applyFill="1" applyBorder="1" applyAlignment="1">
      <alignment horizontal="center" vertical="center" wrapText="1"/>
      <protection/>
    </xf>
    <xf numFmtId="0" fontId="6" fillId="33" borderId="86" xfId="62" applyFont="1" applyFill="1" applyBorder="1" applyAlignment="1">
      <alignment horizontal="center" vertical="center"/>
      <protection/>
    </xf>
    <xf numFmtId="0" fontId="6" fillId="33" borderId="60" xfId="62" applyFont="1" applyFill="1" applyBorder="1" applyAlignment="1">
      <alignment horizontal="center" vertical="center"/>
      <protection/>
    </xf>
    <xf numFmtId="0" fontId="6" fillId="33" borderId="102" xfId="62" applyFont="1" applyFill="1" applyBorder="1" applyAlignment="1">
      <alignment horizontal="center" vertical="center" wrapText="1"/>
      <protection/>
    </xf>
    <xf numFmtId="177" fontId="6" fillId="33" borderId="10" xfId="62" applyNumberFormat="1" applyFont="1" applyFill="1" applyBorder="1" applyAlignment="1">
      <alignment horizontal="right" vertical="center"/>
      <protection/>
    </xf>
    <xf numFmtId="0" fontId="7" fillId="33" borderId="102" xfId="62" applyFont="1" applyFill="1" applyBorder="1" applyAlignment="1">
      <alignment horizontal="center" vertical="center" wrapText="1"/>
      <protection/>
    </xf>
    <xf numFmtId="0" fontId="7" fillId="33" borderId="102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7" fillId="33" borderId="23" xfId="62" applyFont="1" applyFill="1" applyBorder="1" applyAlignment="1">
      <alignment horizontal="center" vertical="center"/>
      <protection/>
    </xf>
    <xf numFmtId="0" fontId="8" fillId="33" borderId="46" xfId="62" applyFont="1" applyFill="1" applyBorder="1" applyAlignment="1">
      <alignment horizontal="center" vertical="center"/>
      <protection/>
    </xf>
    <xf numFmtId="0" fontId="8" fillId="33" borderId="46" xfId="62" applyFont="1" applyFill="1" applyBorder="1" applyAlignment="1">
      <alignment horizontal="center" vertical="center" textRotation="255"/>
      <protection/>
    </xf>
    <xf numFmtId="0" fontId="8" fillId="33" borderId="36" xfId="62" applyFont="1" applyFill="1" applyBorder="1" applyAlignment="1">
      <alignment horizontal="center" vertical="center" textRotation="255"/>
      <protection/>
    </xf>
    <xf numFmtId="0" fontId="8" fillId="33" borderId="141" xfId="62" applyFont="1" applyFill="1" applyBorder="1" applyAlignment="1">
      <alignment horizontal="center" vertical="center" textRotation="255"/>
      <protection/>
    </xf>
    <xf numFmtId="0" fontId="8" fillId="33" borderId="142" xfId="62" applyFont="1" applyFill="1" applyBorder="1" applyAlignment="1">
      <alignment horizontal="center" vertical="center" textRotation="255"/>
      <protection/>
    </xf>
    <xf numFmtId="0" fontId="7" fillId="33" borderId="46" xfId="62" applyFont="1" applyFill="1" applyBorder="1" applyAlignment="1">
      <alignment horizontal="center" vertical="center" wrapText="1"/>
      <protection/>
    </xf>
    <xf numFmtId="0" fontId="7" fillId="33" borderId="46" xfId="62" applyFont="1" applyFill="1" applyBorder="1" applyAlignment="1">
      <alignment horizontal="center" vertical="center"/>
      <protection/>
    </xf>
    <xf numFmtId="0" fontId="7" fillId="33" borderId="141" xfId="62" applyFont="1" applyFill="1" applyBorder="1" applyAlignment="1">
      <alignment horizontal="center" vertical="center"/>
      <protection/>
    </xf>
    <xf numFmtId="0" fontId="8" fillId="33" borderId="141" xfId="62" applyFont="1" applyFill="1" applyBorder="1" applyAlignment="1">
      <alignment horizontal="center" vertical="center"/>
      <protection/>
    </xf>
    <xf numFmtId="177" fontId="6" fillId="33" borderId="126" xfId="62" applyNumberFormat="1" applyFont="1" applyFill="1" applyBorder="1" applyAlignment="1">
      <alignment horizontal="right" vertical="center"/>
      <protection/>
    </xf>
    <xf numFmtId="177" fontId="6" fillId="33" borderId="133" xfId="62" applyNumberFormat="1" applyFont="1" applyFill="1" applyBorder="1" applyAlignment="1">
      <alignment horizontal="right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20" xfId="62" applyFont="1" applyFill="1" applyBorder="1" applyAlignment="1">
      <alignment horizontal="center" vertical="center"/>
      <protection/>
    </xf>
    <xf numFmtId="0" fontId="6" fillId="33" borderId="31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0" fontId="6" fillId="33" borderId="125" xfId="62" applyFont="1" applyFill="1" applyBorder="1" applyAlignment="1">
      <alignment horizontal="center" vertical="center"/>
      <protection/>
    </xf>
    <xf numFmtId="0" fontId="6" fillId="33" borderId="126" xfId="62" applyFont="1" applyFill="1" applyBorder="1" applyAlignment="1">
      <alignment horizontal="center" vertical="center"/>
      <protection/>
    </xf>
    <xf numFmtId="177" fontId="6" fillId="33" borderId="143" xfId="62" applyNumberFormat="1" applyFont="1" applyFill="1" applyBorder="1" applyAlignment="1">
      <alignment horizontal="right" vertical="center"/>
      <protection/>
    </xf>
    <xf numFmtId="177" fontId="6" fillId="33" borderId="125" xfId="50" applyNumberFormat="1" applyFont="1" applyFill="1" applyBorder="1" applyAlignment="1">
      <alignment horizontal="right" vertical="center"/>
    </xf>
    <xf numFmtId="177" fontId="6" fillId="33" borderId="56" xfId="62" applyNumberFormat="1" applyFont="1" applyFill="1" applyBorder="1" applyAlignment="1">
      <alignment horizontal="right" vertical="center"/>
      <protection/>
    </xf>
    <xf numFmtId="0" fontId="6" fillId="33" borderId="144" xfId="62" applyFont="1" applyFill="1" applyBorder="1" applyAlignment="1">
      <alignment horizontal="center" vertical="center"/>
      <protection/>
    </xf>
    <xf numFmtId="0" fontId="6" fillId="33" borderId="145" xfId="62" applyFont="1" applyFill="1" applyBorder="1" applyAlignment="1">
      <alignment horizontal="center" vertical="center"/>
      <protection/>
    </xf>
    <xf numFmtId="0" fontId="6" fillId="33" borderId="141" xfId="62" applyFont="1" applyFill="1" applyBorder="1" applyAlignment="1">
      <alignment horizontal="center" vertical="center"/>
      <protection/>
    </xf>
    <xf numFmtId="0" fontId="6" fillId="33" borderId="146" xfId="62" applyFont="1" applyFill="1" applyBorder="1" applyAlignment="1">
      <alignment horizontal="center" vertical="center"/>
      <protection/>
    </xf>
    <xf numFmtId="0" fontId="6" fillId="33" borderId="142" xfId="62" applyFont="1" applyFill="1" applyBorder="1" applyAlignment="1">
      <alignment horizontal="center" vertical="center"/>
      <protection/>
    </xf>
    <xf numFmtId="0" fontId="6" fillId="33" borderId="147" xfId="62" applyFont="1" applyFill="1" applyBorder="1" applyAlignment="1">
      <alignment horizontal="center" vertical="center"/>
      <protection/>
    </xf>
    <xf numFmtId="0" fontId="6" fillId="33" borderId="14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6" fillId="33" borderId="59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58" xfId="62" applyFont="1" applyFill="1" applyBorder="1" applyAlignment="1">
      <alignment horizontal="center" vertical="center"/>
      <protection/>
    </xf>
    <xf numFmtId="0" fontId="6" fillId="33" borderId="32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55" xfId="62" applyFont="1" applyFill="1" applyBorder="1" applyAlignment="1">
      <alignment horizontal="center" vertical="center"/>
      <protection/>
    </xf>
    <xf numFmtId="0" fontId="6" fillId="33" borderId="56" xfId="62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 wrapText="1"/>
      <protection/>
    </xf>
    <xf numFmtId="0" fontId="8" fillId="33" borderId="0" xfId="62" applyFont="1" applyFill="1" applyBorder="1" applyAlignment="1">
      <alignment horizontal="center" vertical="center"/>
      <protection/>
    </xf>
    <xf numFmtId="177" fontId="3" fillId="33" borderId="125" xfId="61" applyNumberFormat="1" applyFont="1" applyFill="1" applyBorder="1">
      <alignment/>
      <protection/>
    </xf>
    <xf numFmtId="0" fontId="3" fillId="33" borderId="11" xfId="61" applyFill="1" applyBorder="1" applyAlignment="1">
      <alignment horizontal="center" vertical="center"/>
      <protection/>
    </xf>
    <xf numFmtId="0" fontId="3" fillId="33" borderId="24" xfId="61" applyFill="1" applyBorder="1" applyAlignment="1">
      <alignment horizontal="center" vertical="center"/>
      <protection/>
    </xf>
    <xf numFmtId="0" fontId="3" fillId="33" borderId="28" xfId="61" applyFill="1" applyBorder="1" applyAlignment="1">
      <alignment horizontal="center" vertical="center"/>
      <protection/>
    </xf>
    <xf numFmtId="0" fontId="0" fillId="33" borderId="0" xfId="0" applyFill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58" xfId="0" applyFill="1" applyBorder="1" applyAlignment="1">
      <alignment horizontal="right" vertical="center"/>
    </xf>
    <xf numFmtId="0" fontId="0" fillId="33" borderId="125" xfId="0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29　13～20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SheetLayoutView="100" zoomScalePageLayoutView="0" workbookViewId="0" topLeftCell="A1">
      <selection activeCell="J8" sqref="J8"/>
    </sheetView>
  </sheetViews>
  <sheetFormatPr defaultColWidth="6.57421875" defaultRowHeight="20.25" customHeight="1"/>
  <cols>
    <col min="1" max="1" width="2.7109375" style="1" customWidth="1"/>
    <col min="2" max="2" width="9.8515625" style="1" customWidth="1"/>
    <col min="3" max="3" width="4.421875" style="53" bestFit="1" customWidth="1"/>
    <col min="4" max="5" width="5.00390625" style="53" customWidth="1"/>
    <col min="6" max="7" width="6.421875" style="53" bestFit="1" customWidth="1"/>
    <col min="8" max="9" width="5.00390625" style="53" bestFit="1" customWidth="1"/>
    <col min="10" max="12" width="7.421875" style="53" bestFit="1" customWidth="1"/>
    <col min="13" max="15" width="6.421875" style="53" bestFit="1" customWidth="1"/>
    <col min="16" max="21" width="4.421875" style="53" bestFit="1" customWidth="1"/>
    <col min="22" max="22" width="0.85546875" style="53" hidden="1" customWidth="1"/>
    <col min="23" max="16384" width="6.57421875" style="53" customWidth="1"/>
  </cols>
  <sheetData>
    <row r="1" spans="1:21" s="1" customFormat="1" ht="28.5" customHeight="1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1" s="1" customFormat="1" ht="19.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7" customFormat="1" ht="21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2" s="7" customFormat="1" ht="22.5" customHeight="1">
      <c r="A4" s="8"/>
      <c r="B4" s="9"/>
      <c r="C4" s="371" t="s">
        <v>280</v>
      </c>
      <c r="D4" s="372"/>
      <c r="E4" s="373"/>
      <c r="F4" s="374" t="s">
        <v>2</v>
      </c>
      <c r="G4" s="372"/>
      <c r="H4" s="372"/>
      <c r="I4" s="373"/>
      <c r="J4" s="375" t="s">
        <v>281</v>
      </c>
      <c r="K4" s="372"/>
      <c r="L4" s="372"/>
      <c r="M4" s="376" t="s">
        <v>282</v>
      </c>
      <c r="N4" s="372"/>
      <c r="O4" s="372"/>
      <c r="P4" s="372"/>
      <c r="Q4" s="372"/>
      <c r="R4" s="373"/>
      <c r="S4" s="374" t="s">
        <v>283</v>
      </c>
      <c r="T4" s="375"/>
      <c r="U4" s="375"/>
      <c r="V4" s="10"/>
    </row>
    <row r="5" spans="1:22" s="7" customFormat="1" ht="22.5" customHeight="1">
      <c r="A5" s="346" t="s">
        <v>3</v>
      </c>
      <c r="B5" s="347"/>
      <c r="C5" s="352" t="s">
        <v>92</v>
      </c>
      <c r="D5" s="350" t="s">
        <v>5</v>
      </c>
      <c r="E5" s="354" t="s">
        <v>6</v>
      </c>
      <c r="F5" s="356" t="s">
        <v>92</v>
      </c>
      <c r="G5" s="350" t="s">
        <v>7</v>
      </c>
      <c r="H5" s="350" t="s">
        <v>8</v>
      </c>
      <c r="I5" s="354" t="s">
        <v>293</v>
      </c>
      <c r="J5" s="356" t="s">
        <v>92</v>
      </c>
      <c r="K5" s="377" t="s">
        <v>199</v>
      </c>
      <c r="L5" s="361" t="s">
        <v>200</v>
      </c>
      <c r="M5" s="363" t="s">
        <v>284</v>
      </c>
      <c r="N5" s="364"/>
      <c r="O5" s="365"/>
      <c r="P5" s="358" t="s">
        <v>294</v>
      </c>
      <c r="Q5" s="359"/>
      <c r="R5" s="360"/>
      <c r="S5" s="368" t="s">
        <v>285</v>
      </c>
      <c r="T5" s="369"/>
      <c r="U5" s="369"/>
      <c r="V5" s="10"/>
    </row>
    <row r="6" spans="1:22" s="7" customFormat="1" ht="22.5" customHeight="1" thickBot="1">
      <c r="A6" s="6"/>
      <c r="B6" s="11"/>
      <c r="C6" s="353"/>
      <c r="D6" s="351"/>
      <c r="E6" s="355"/>
      <c r="F6" s="357"/>
      <c r="G6" s="351"/>
      <c r="H6" s="351"/>
      <c r="I6" s="355"/>
      <c r="J6" s="357"/>
      <c r="K6" s="378"/>
      <c r="L6" s="362"/>
      <c r="M6" s="12" t="s">
        <v>92</v>
      </c>
      <c r="N6" s="13" t="s">
        <v>199</v>
      </c>
      <c r="O6" s="13" t="s">
        <v>200</v>
      </c>
      <c r="P6" s="14" t="s">
        <v>92</v>
      </c>
      <c r="Q6" s="13" t="s">
        <v>199</v>
      </c>
      <c r="R6" s="15" t="s">
        <v>200</v>
      </c>
      <c r="S6" s="12" t="s">
        <v>92</v>
      </c>
      <c r="T6" s="13" t="s">
        <v>199</v>
      </c>
      <c r="U6" s="13" t="s">
        <v>200</v>
      </c>
      <c r="V6" s="10"/>
    </row>
    <row r="7" spans="1:22" s="7" customFormat="1" ht="37.5" customHeight="1">
      <c r="A7" s="366" t="s">
        <v>286</v>
      </c>
      <c r="B7" s="367"/>
      <c r="C7" s="16">
        <v>214</v>
      </c>
      <c r="D7" s="17">
        <v>212</v>
      </c>
      <c r="E7" s="17">
        <v>2</v>
      </c>
      <c r="F7" s="18">
        <v>2009</v>
      </c>
      <c r="G7" s="17">
        <v>1779</v>
      </c>
      <c r="H7" s="17">
        <v>89</v>
      </c>
      <c r="I7" s="19">
        <v>141</v>
      </c>
      <c r="J7" s="20">
        <v>48274</v>
      </c>
      <c r="K7" s="17">
        <v>24628</v>
      </c>
      <c r="L7" s="17">
        <v>23646</v>
      </c>
      <c r="M7" s="18">
        <v>3230</v>
      </c>
      <c r="N7" s="17">
        <v>1106</v>
      </c>
      <c r="O7" s="17">
        <v>2124</v>
      </c>
      <c r="P7" s="17">
        <v>309</v>
      </c>
      <c r="Q7" s="17">
        <v>95</v>
      </c>
      <c r="R7" s="19">
        <v>214</v>
      </c>
      <c r="S7" s="18">
        <v>752</v>
      </c>
      <c r="T7" s="17">
        <v>123</v>
      </c>
      <c r="U7" s="17">
        <v>629</v>
      </c>
      <c r="V7" s="10"/>
    </row>
    <row r="8" spans="1:22" s="7" customFormat="1" ht="37.5" customHeight="1">
      <c r="A8" s="344" t="s">
        <v>311</v>
      </c>
      <c r="B8" s="345"/>
      <c r="C8" s="21">
        <f>SUM(D8:E8)</f>
        <v>211</v>
      </c>
      <c r="D8" s="22">
        <f aca="true" t="shared" si="0" ref="D8:U8">SUM(D9:D11)</f>
        <v>209</v>
      </c>
      <c r="E8" s="22">
        <f t="shared" si="0"/>
        <v>2</v>
      </c>
      <c r="F8" s="23">
        <f t="shared" si="0"/>
        <v>1985</v>
      </c>
      <c r="G8" s="24">
        <f t="shared" si="0"/>
        <v>1741</v>
      </c>
      <c r="H8" s="25">
        <f t="shared" si="0"/>
        <v>91</v>
      </c>
      <c r="I8" s="26">
        <f>SUM(I9:I11)</f>
        <v>153</v>
      </c>
      <c r="J8" s="27">
        <f t="shared" si="0"/>
        <v>47472</v>
      </c>
      <c r="K8" s="24">
        <f t="shared" si="0"/>
        <v>24203</v>
      </c>
      <c r="L8" s="27">
        <f t="shared" si="0"/>
        <v>23269</v>
      </c>
      <c r="M8" s="23">
        <f t="shared" si="0"/>
        <v>3203</v>
      </c>
      <c r="N8" s="24">
        <f t="shared" si="0"/>
        <v>1089</v>
      </c>
      <c r="O8" s="24">
        <f t="shared" si="0"/>
        <v>2114</v>
      </c>
      <c r="P8" s="24">
        <f t="shared" si="0"/>
        <v>354</v>
      </c>
      <c r="Q8" s="24">
        <f t="shared" si="0"/>
        <v>91</v>
      </c>
      <c r="R8" s="26">
        <f t="shared" si="0"/>
        <v>263</v>
      </c>
      <c r="S8" s="23">
        <f t="shared" si="0"/>
        <v>735</v>
      </c>
      <c r="T8" s="24">
        <f t="shared" si="0"/>
        <v>119</v>
      </c>
      <c r="U8" s="22">
        <f t="shared" si="0"/>
        <v>616</v>
      </c>
      <c r="V8" s="10"/>
    </row>
    <row r="9" spans="1:22" s="7" customFormat="1" ht="37.5" customHeight="1">
      <c r="A9" s="346" t="s">
        <v>11</v>
      </c>
      <c r="B9" s="347"/>
      <c r="C9" s="28">
        <f aca="true" t="shared" si="1" ref="C9:C29">SUM(D9:E9)</f>
        <v>1</v>
      </c>
      <c r="D9" s="29">
        <v>1</v>
      </c>
      <c r="E9" s="29">
        <v>0</v>
      </c>
      <c r="F9" s="30">
        <f aca="true" t="shared" si="2" ref="F9:F29">SUM(G9:I9)</f>
        <v>12</v>
      </c>
      <c r="G9" s="29">
        <v>12</v>
      </c>
      <c r="H9" s="29">
        <v>0</v>
      </c>
      <c r="I9" s="31">
        <v>0</v>
      </c>
      <c r="J9" s="32">
        <f aca="true" t="shared" si="3" ref="J9:J16">SUM(K9:L9)</f>
        <v>441</v>
      </c>
      <c r="K9" s="29">
        <v>223</v>
      </c>
      <c r="L9" s="29">
        <v>218</v>
      </c>
      <c r="M9" s="30">
        <f aca="true" t="shared" si="4" ref="M9:M16">SUM(N9:O9)</f>
        <v>18</v>
      </c>
      <c r="N9" s="29">
        <v>7</v>
      </c>
      <c r="O9" s="29">
        <v>11</v>
      </c>
      <c r="P9" s="29">
        <f aca="true" t="shared" si="5" ref="P9:P29">SUM(Q9:R9)</f>
        <v>8</v>
      </c>
      <c r="Q9" s="29">
        <v>3</v>
      </c>
      <c r="R9" s="31">
        <v>5</v>
      </c>
      <c r="S9" s="30">
        <f aca="true" t="shared" si="6" ref="S9:S29">SUM(T9:U9)</f>
        <v>3</v>
      </c>
      <c r="T9" s="29">
        <v>2</v>
      </c>
      <c r="U9" s="29">
        <v>1</v>
      </c>
      <c r="V9" s="10"/>
    </row>
    <row r="10" spans="1:22" s="7" customFormat="1" ht="37.5" customHeight="1">
      <c r="A10" s="346" t="s">
        <v>14</v>
      </c>
      <c r="B10" s="347"/>
      <c r="C10" s="28">
        <f>SUM(C13:C29)</f>
        <v>209</v>
      </c>
      <c r="D10" s="29">
        <f>SUM(D13:D29)</f>
        <v>207</v>
      </c>
      <c r="E10" s="29">
        <f aca="true" t="shared" si="7" ref="E10:U10">SUM(E13:E29)</f>
        <v>2</v>
      </c>
      <c r="F10" s="30">
        <f t="shared" si="7"/>
        <v>1967</v>
      </c>
      <c r="G10" s="29">
        <f t="shared" si="7"/>
        <v>1723</v>
      </c>
      <c r="H10" s="29">
        <f t="shared" si="7"/>
        <v>91</v>
      </c>
      <c r="I10" s="31">
        <f t="shared" si="7"/>
        <v>153</v>
      </c>
      <c r="J10" s="32">
        <f t="shared" si="7"/>
        <v>47006</v>
      </c>
      <c r="K10" s="29">
        <f t="shared" si="7"/>
        <v>23965</v>
      </c>
      <c r="L10" s="29">
        <f t="shared" si="7"/>
        <v>23041</v>
      </c>
      <c r="M10" s="30">
        <f t="shared" si="7"/>
        <v>3181</v>
      </c>
      <c r="N10" s="29">
        <f t="shared" si="7"/>
        <v>1081</v>
      </c>
      <c r="O10" s="29">
        <f t="shared" si="7"/>
        <v>2100</v>
      </c>
      <c r="P10" s="29">
        <f t="shared" si="7"/>
        <v>338</v>
      </c>
      <c r="Q10" s="29">
        <f t="shared" si="7"/>
        <v>83</v>
      </c>
      <c r="R10" s="31">
        <f t="shared" si="7"/>
        <v>255</v>
      </c>
      <c r="S10" s="30">
        <f t="shared" si="7"/>
        <v>730</v>
      </c>
      <c r="T10" s="29">
        <f t="shared" si="7"/>
        <v>117</v>
      </c>
      <c r="U10" s="29">
        <f t="shared" si="7"/>
        <v>613</v>
      </c>
      <c r="V10" s="10"/>
    </row>
    <row r="11" spans="1:22" s="7" customFormat="1" ht="37.5" customHeight="1" thickBot="1">
      <c r="A11" s="348" t="s">
        <v>15</v>
      </c>
      <c r="B11" s="349"/>
      <c r="C11" s="33">
        <f t="shared" si="1"/>
        <v>1</v>
      </c>
      <c r="D11" s="34">
        <v>1</v>
      </c>
      <c r="E11" s="34">
        <v>0</v>
      </c>
      <c r="F11" s="35">
        <f>SUM(G11:I11)</f>
        <v>6</v>
      </c>
      <c r="G11" s="34">
        <v>6</v>
      </c>
      <c r="H11" s="34">
        <v>0</v>
      </c>
      <c r="I11" s="36">
        <v>0</v>
      </c>
      <c r="J11" s="37">
        <f t="shared" si="3"/>
        <v>25</v>
      </c>
      <c r="K11" s="34">
        <v>15</v>
      </c>
      <c r="L11" s="34">
        <v>10</v>
      </c>
      <c r="M11" s="35">
        <f t="shared" si="4"/>
        <v>4</v>
      </c>
      <c r="N11" s="34">
        <v>1</v>
      </c>
      <c r="O11" s="34">
        <v>3</v>
      </c>
      <c r="P11" s="34">
        <f t="shared" si="5"/>
        <v>8</v>
      </c>
      <c r="Q11" s="34">
        <v>5</v>
      </c>
      <c r="R11" s="36">
        <v>3</v>
      </c>
      <c r="S11" s="35">
        <f t="shared" si="6"/>
        <v>2</v>
      </c>
      <c r="T11" s="34">
        <v>0</v>
      </c>
      <c r="U11" s="34">
        <v>2</v>
      </c>
      <c r="V11" s="10"/>
    </row>
    <row r="12" spans="1:22" s="7" customFormat="1" ht="14.25" customHeight="1">
      <c r="A12" s="341" t="s">
        <v>16</v>
      </c>
      <c r="B12" s="342"/>
      <c r="C12" s="28"/>
      <c r="D12" s="29"/>
      <c r="E12" s="29"/>
      <c r="F12" s="30"/>
      <c r="G12" s="29"/>
      <c r="H12" s="29"/>
      <c r="I12" s="31"/>
      <c r="J12" s="32"/>
      <c r="K12" s="29"/>
      <c r="L12" s="29"/>
      <c r="M12" s="30"/>
      <c r="N12" s="29"/>
      <c r="O12" s="29"/>
      <c r="P12" s="29"/>
      <c r="Q12" s="29"/>
      <c r="R12" s="31"/>
      <c r="S12" s="30"/>
      <c r="T12" s="29"/>
      <c r="U12" s="29"/>
      <c r="V12" s="10"/>
    </row>
    <row r="13" spans="1:22" s="7" customFormat="1" ht="37.5" customHeight="1">
      <c r="A13" s="343" t="s">
        <v>116</v>
      </c>
      <c r="B13" s="340"/>
      <c r="C13" s="28">
        <f t="shared" si="1"/>
        <v>52</v>
      </c>
      <c r="D13" s="29">
        <v>52</v>
      </c>
      <c r="E13" s="29">
        <v>0</v>
      </c>
      <c r="F13" s="30">
        <f t="shared" si="2"/>
        <v>572</v>
      </c>
      <c r="G13" s="29">
        <v>520</v>
      </c>
      <c r="H13" s="29">
        <v>15</v>
      </c>
      <c r="I13" s="31">
        <v>37</v>
      </c>
      <c r="J13" s="32">
        <f t="shared" si="3"/>
        <v>14965</v>
      </c>
      <c r="K13" s="29">
        <v>7683</v>
      </c>
      <c r="L13" s="29">
        <v>7282</v>
      </c>
      <c r="M13" s="30">
        <f t="shared" si="4"/>
        <v>905</v>
      </c>
      <c r="N13" s="29">
        <v>262</v>
      </c>
      <c r="O13" s="29">
        <v>643</v>
      </c>
      <c r="P13" s="29">
        <f t="shared" si="5"/>
        <v>116</v>
      </c>
      <c r="Q13" s="29">
        <v>25</v>
      </c>
      <c r="R13" s="31">
        <v>91</v>
      </c>
      <c r="S13" s="30">
        <f t="shared" si="6"/>
        <v>178</v>
      </c>
      <c r="T13" s="29">
        <v>51</v>
      </c>
      <c r="U13" s="29">
        <v>127</v>
      </c>
      <c r="V13" s="10"/>
    </row>
    <row r="14" spans="1:22" s="7" customFormat="1" ht="37.5" customHeight="1">
      <c r="A14" s="336" t="s">
        <v>18</v>
      </c>
      <c r="B14" s="337"/>
      <c r="C14" s="38">
        <f t="shared" si="1"/>
        <v>15</v>
      </c>
      <c r="D14" s="39">
        <v>15</v>
      </c>
      <c r="E14" s="39">
        <v>0</v>
      </c>
      <c r="F14" s="40">
        <f t="shared" si="2"/>
        <v>156</v>
      </c>
      <c r="G14" s="39">
        <v>135</v>
      </c>
      <c r="H14" s="39">
        <v>11</v>
      </c>
      <c r="I14" s="41">
        <v>10</v>
      </c>
      <c r="J14" s="42">
        <f t="shared" si="3"/>
        <v>4165</v>
      </c>
      <c r="K14" s="39">
        <v>2154</v>
      </c>
      <c r="L14" s="39">
        <v>2011</v>
      </c>
      <c r="M14" s="40">
        <f t="shared" si="4"/>
        <v>252</v>
      </c>
      <c r="N14" s="39">
        <v>94</v>
      </c>
      <c r="O14" s="39">
        <v>158</v>
      </c>
      <c r="P14" s="39">
        <f t="shared" si="5"/>
        <v>32</v>
      </c>
      <c r="Q14" s="39">
        <v>14</v>
      </c>
      <c r="R14" s="41">
        <v>18</v>
      </c>
      <c r="S14" s="40">
        <f t="shared" si="6"/>
        <v>54</v>
      </c>
      <c r="T14" s="39">
        <v>9</v>
      </c>
      <c r="U14" s="39">
        <v>45</v>
      </c>
      <c r="V14" s="10"/>
    </row>
    <row r="15" spans="1:22" s="7" customFormat="1" ht="37.5" customHeight="1">
      <c r="A15" s="336" t="s">
        <v>19</v>
      </c>
      <c r="B15" s="337"/>
      <c r="C15" s="38">
        <f t="shared" si="1"/>
        <v>13</v>
      </c>
      <c r="D15" s="39">
        <v>13</v>
      </c>
      <c r="E15" s="39">
        <v>0</v>
      </c>
      <c r="F15" s="40">
        <f t="shared" si="2"/>
        <v>93</v>
      </c>
      <c r="G15" s="39">
        <v>80</v>
      </c>
      <c r="H15" s="39">
        <v>7</v>
      </c>
      <c r="I15" s="41">
        <v>6</v>
      </c>
      <c r="J15" s="42">
        <f t="shared" si="3"/>
        <v>1778</v>
      </c>
      <c r="K15" s="39">
        <v>940</v>
      </c>
      <c r="L15" s="39">
        <v>838</v>
      </c>
      <c r="M15" s="40">
        <f t="shared" si="4"/>
        <v>155</v>
      </c>
      <c r="N15" s="39">
        <v>62</v>
      </c>
      <c r="O15" s="39">
        <v>93</v>
      </c>
      <c r="P15" s="39">
        <f t="shared" si="5"/>
        <v>6</v>
      </c>
      <c r="Q15" s="39">
        <v>0</v>
      </c>
      <c r="R15" s="41">
        <v>6</v>
      </c>
      <c r="S15" s="40">
        <f t="shared" si="6"/>
        <v>26</v>
      </c>
      <c r="T15" s="39">
        <v>2</v>
      </c>
      <c r="U15" s="39">
        <v>24</v>
      </c>
      <c r="V15" s="10"/>
    </row>
    <row r="16" spans="1:22" s="7" customFormat="1" ht="37.5" customHeight="1">
      <c r="A16" s="336" t="s">
        <v>20</v>
      </c>
      <c r="B16" s="337"/>
      <c r="C16" s="38">
        <f t="shared" si="1"/>
        <v>12</v>
      </c>
      <c r="D16" s="39">
        <v>12</v>
      </c>
      <c r="E16" s="39">
        <v>0</v>
      </c>
      <c r="F16" s="40">
        <f t="shared" si="2"/>
        <v>96</v>
      </c>
      <c r="G16" s="39">
        <v>73</v>
      </c>
      <c r="H16" s="39">
        <v>12</v>
      </c>
      <c r="I16" s="41">
        <v>11</v>
      </c>
      <c r="J16" s="42">
        <f t="shared" si="3"/>
        <v>1882</v>
      </c>
      <c r="K16" s="39">
        <v>952</v>
      </c>
      <c r="L16" s="39">
        <v>930</v>
      </c>
      <c r="M16" s="40">
        <f t="shared" si="4"/>
        <v>152</v>
      </c>
      <c r="N16" s="39">
        <v>58</v>
      </c>
      <c r="O16" s="39">
        <v>94</v>
      </c>
      <c r="P16" s="39">
        <f t="shared" si="5"/>
        <v>14</v>
      </c>
      <c r="Q16" s="39">
        <v>7</v>
      </c>
      <c r="R16" s="41">
        <v>7</v>
      </c>
      <c r="S16" s="40">
        <f t="shared" si="6"/>
        <v>34</v>
      </c>
      <c r="T16" s="39">
        <v>10</v>
      </c>
      <c r="U16" s="39">
        <v>24</v>
      </c>
      <c r="V16" s="10"/>
    </row>
    <row r="17" spans="1:22" s="7" customFormat="1" ht="37.5" customHeight="1">
      <c r="A17" s="336" t="s">
        <v>21</v>
      </c>
      <c r="B17" s="337"/>
      <c r="C17" s="38">
        <f t="shared" si="1"/>
        <v>10</v>
      </c>
      <c r="D17" s="39">
        <v>9</v>
      </c>
      <c r="E17" s="39">
        <v>1</v>
      </c>
      <c r="F17" s="40">
        <f t="shared" si="2"/>
        <v>66</v>
      </c>
      <c r="G17" s="39">
        <v>50</v>
      </c>
      <c r="H17" s="39">
        <v>7</v>
      </c>
      <c r="I17" s="41">
        <v>9</v>
      </c>
      <c r="J17" s="42">
        <f>SUM(K17:L17)</f>
        <v>1245</v>
      </c>
      <c r="K17" s="39">
        <v>601</v>
      </c>
      <c r="L17" s="39">
        <v>644</v>
      </c>
      <c r="M17" s="40">
        <f>SUM(N17:O17)</f>
        <v>113</v>
      </c>
      <c r="N17" s="39">
        <v>44</v>
      </c>
      <c r="O17" s="39">
        <v>69</v>
      </c>
      <c r="P17" s="39">
        <f t="shared" si="5"/>
        <v>11</v>
      </c>
      <c r="Q17" s="39">
        <v>0</v>
      </c>
      <c r="R17" s="41">
        <v>11</v>
      </c>
      <c r="S17" s="40">
        <f t="shared" si="6"/>
        <v>39</v>
      </c>
      <c r="T17" s="39">
        <v>1</v>
      </c>
      <c r="U17" s="39">
        <v>38</v>
      </c>
      <c r="V17" s="10"/>
    </row>
    <row r="18" spans="1:22" s="7" customFormat="1" ht="37.5" customHeight="1">
      <c r="A18" s="336" t="s">
        <v>22</v>
      </c>
      <c r="B18" s="337"/>
      <c r="C18" s="38">
        <f t="shared" si="1"/>
        <v>12</v>
      </c>
      <c r="D18" s="39">
        <v>12</v>
      </c>
      <c r="E18" s="39">
        <v>0</v>
      </c>
      <c r="F18" s="40">
        <f t="shared" si="2"/>
        <v>164</v>
      </c>
      <c r="G18" s="39">
        <v>154</v>
      </c>
      <c r="H18" s="39">
        <v>0</v>
      </c>
      <c r="I18" s="41">
        <v>10</v>
      </c>
      <c r="J18" s="42">
        <f aca="true" t="shared" si="8" ref="J18:J29">SUM(K18:L18)</f>
        <v>4382</v>
      </c>
      <c r="K18" s="39">
        <v>2272</v>
      </c>
      <c r="L18" s="39">
        <v>2110</v>
      </c>
      <c r="M18" s="40">
        <f aca="true" t="shared" si="9" ref="M18:M29">SUM(N18:O18)</f>
        <v>250</v>
      </c>
      <c r="N18" s="39">
        <v>83</v>
      </c>
      <c r="O18" s="39">
        <v>167</v>
      </c>
      <c r="P18" s="39">
        <f t="shared" si="5"/>
        <v>29</v>
      </c>
      <c r="Q18" s="39">
        <v>9</v>
      </c>
      <c r="R18" s="41">
        <v>20</v>
      </c>
      <c r="S18" s="40">
        <f t="shared" si="6"/>
        <v>32</v>
      </c>
      <c r="T18" s="39">
        <v>3</v>
      </c>
      <c r="U18" s="39">
        <v>29</v>
      </c>
      <c r="V18" s="10"/>
    </row>
    <row r="19" spans="1:22" s="7" customFormat="1" ht="37.5" customHeight="1">
      <c r="A19" s="336" t="s">
        <v>23</v>
      </c>
      <c r="B19" s="337"/>
      <c r="C19" s="38">
        <f t="shared" si="1"/>
        <v>10</v>
      </c>
      <c r="D19" s="39">
        <v>10</v>
      </c>
      <c r="E19" s="39">
        <v>0</v>
      </c>
      <c r="F19" s="40">
        <f t="shared" si="2"/>
        <v>77</v>
      </c>
      <c r="G19" s="39">
        <v>66</v>
      </c>
      <c r="H19" s="39">
        <v>6</v>
      </c>
      <c r="I19" s="41">
        <v>5</v>
      </c>
      <c r="J19" s="42">
        <f t="shared" si="8"/>
        <v>1618</v>
      </c>
      <c r="K19" s="39">
        <v>819</v>
      </c>
      <c r="L19" s="39">
        <v>799</v>
      </c>
      <c r="M19" s="40">
        <f t="shared" si="9"/>
        <v>130</v>
      </c>
      <c r="N19" s="39">
        <v>45</v>
      </c>
      <c r="O19" s="39">
        <v>85</v>
      </c>
      <c r="P19" s="39">
        <f t="shared" si="5"/>
        <v>10</v>
      </c>
      <c r="Q19" s="39">
        <v>2</v>
      </c>
      <c r="R19" s="41">
        <v>8</v>
      </c>
      <c r="S19" s="40">
        <f t="shared" si="6"/>
        <v>49</v>
      </c>
      <c r="T19" s="39">
        <v>10</v>
      </c>
      <c r="U19" s="39">
        <v>39</v>
      </c>
      <c r="V19" s="10"/>
    </row>
    <row r="20" spans="1:22" s="7" customFormat="1" ht="37.5" customHeight="1">
      <c r="A20" s="336" t="s">
        <v>24</v>
      </c>
      <c r="B20" s="337"/>
      <c r="C20" s="38">
        <f t="shared" si="1"/>
        <v>17</v>
      </c>
      <c r="D20" s="39">
        <v>17</v>
      </c>
      <c r="E20" s="39">
        <v>0</v>
      </c>
      <c r="F20" s="40">
        <f t="shared" si="2"/>
        <v>192</v>
      </c>
      <c r="G20" s="39">
        <v>174</v>
      </c>
      <c r="H20" s="39">
        <v>2</v>
      </c>
      <c r="I20" s="41">
        <v>16</v>
      </c>
      <c r="J20" s="42">
        <f t="shared" si="8"/>
        <v>5022</v>
      </c>
      <c r="K20" s="39">
        <v>2511</v>
      </c>
      <c r="L20" s="39">
        <v>2511</v>
      </c>
      <c r="M20" s="40">
        <f t="shared" si="9"/>
        <v>305</v>
      </c>
      <c r="N20" s="39">
        <v>86</v>
      </c>
      <c r="O20" s="39">
        <v>219</v>
      </c>
      <c r="P20" s="39">
        <f t="shared" si="5"/>
        <v>30</v>
      </c>
      <c r="Q20" s="39">
        <v>9</v>
      </c>
      <c r="R20" s="41">
        <v>21</v>
      </c>
      <c r="S20" s="40">
        <f t="shared" si="6"/>
        <v>91</v>
      </c>
      <c r="T20" s="39">
        <v>8</v>
      </c>
      <c r="U20" s="39">
        <v>83</v>
      </c>
      <c r="V20" s="10"/>
    </row>
    <row r="21" spans="1:22" s="7" customFormat="1" ht="37.5" customHeight="1">
      <c r="A21" s="336" t="s">
        <v>25</v>
      </c>
      <c r="B21" s="337"/>
      <c r="C21" s="38">
        <f t="shared" si="1"/>
        <v>20</v>
      </c>
      <c r="D21" s="39">
        <v>20</v>
      </c>
      <c r="E21" s="39">
        <v>0</v>
      </c>
      <c r="F21" s="40">
        <f t="shared" si="2"/>
        <v>230</v>
      </c>
      <c r="G21" s="39">
        <v>209</v>
      </c>
      <c r="H21" s="39">
        <v>3</v>
      </c>
      <c r="I21" s="41">
        <v>18</v>
      </c>
      <c r="J21" s="42">
        <f t="shared" si="8"/>
        <v>6025</v>
      </c>
      <c r="K21" s="39">
        <v>3053</v>
      </c>
      <c r="L21" s="39">
        <v>2972</v>
      </c>
      <c r="M21" s="40">
        <f t="shared" si="9"/>
        <v>357</v>
      </c>
      <c r="N21" s="39">
        <v>123</v>
      </c>
      <c r="O21" s="39">
        <v>234</v>
      </c>
      <c r="P21" s="39">
        <f t="shared" si="5"/>
        <v>35</v>
      </c>
      <c r="Q21" s="39">
        <v>7</v>
      </c>
      <c r="R21" s="41">
        <v>28</v>
      </c>
      <c r="S21" s="40">
        <f t="shared" si="6"/>
        <v>57</v>
      </c>
      <c r="T21" s="39">
        <v>1</v>
      </c>
      <c r="U21" s="39">
        <v>56</v>
      </c>
      <c r="V21" s="10"/>
    </row>
    <row r="22" spans="1:22" s="7" customFormat="1" ht="37.5" customHeight="1">
      <c r="A22" s="336" t="s">
        <v>26</v>
      </c>
      <c r="B22" s="340"/>
      <c r="C22" s="43">
        <f t="shared" si="1"/>
        <v>7</v>
      </c>
      <c r="D22" s="44">
        <v>7</v>
      </c>
      <c r="E22" s="44">
        <v>0</v>
      </c>
      <c r="F22" s="45">
        <f t="shared" si="2"/>
        <v>53</v>
      </c>
      <c r="G22" s="44">
        <v>47</v>
      </c>
      <c r="H22" s="44">
        <v>1</v>
      </c>
      <c r="I22" s="46">
        <v>5</v>
      </c>
      <c r="J22" s="47">
        <f t="shared" si="8"/>
        <v>1155</v>
      </c>
      <c r="K22" s="44">
        <v>622</v>
      </c>
      <c r="L22" s="44">
        <v>533</v>
      </c>
      <c r="M22" s="45">
        <f t="shared" si="9"/>
        <v>87</v>
      </c>
      <c r="N22" s="44">
        <v>32</v>
      </c>
      <c r="O22" s="44">
        <v>55</v>
      </c>
      <c r="P22" s="44">
        <f t="shared" si="5"/>
        <v>5</v>
      </c>
      <c r="Q22" s="44">
        <v>1</v>
      </c>
      <c r="R22" s="46">
        <v>4</v>
      </c>
      <c r="S22" s="45">
        <f t="shared" si="6"/>
        <v>38</v>
      </c>
      <c r="T22" s="44">
        <v>7</v>
      </c>
      <c r="U22" s="44">
        <v>31</v>
      </c>
      <c r="V22" s="10"/>
    </row>
    <row r="23" spans="1:22" s="7" customFormat="1" ht="37.5" customHeight="1">
      <c r="A23" s="336" t="s">
        <v>125</v>
      </c>
      <c r="B23" s="340"/>
      <c r="C23" s="38">
        <f t="shared" si="1"/>
        <v>2</v>
      </c>
      <c r="D23" s="39">
        <v>2</v>
      </c>
      <c r="E23" s="39">
        <v>0</v>
      </c>
      <c r="F23" s="40">
        <f t="shared" si="2"/>
        <v>10</v>
      </c>
      <c r="G23" s="39">
        <v>6</v>
      </c>
      <c r="H23" s="39">
        <v>3</v>
      </c>
      <c r="I23" s="41">
        <v>1</v>
      </c>
      <c r="J23" s="42">
        <f t="shared" si="8"/>
        <v>128</v>
      </c>
      <c r="K23" s="39">
        <v>56</v>
      </c>
      <c r="L23" s="39">
        <v>72</v>
      </c>
      <c r="M23" s="40">
        <f t="shared" si="9"/>
        <v>18</v>
      </c>
      <c r="N23" s="39">
        <v>8</v>
      </c>
      <c r="O23" s="39">
        <v>10</v>
      </c>
      <c r="P23" s="39">
        <f t="shared" si="5"/>
        <v>2</v>
      </c>
      <c r="Q23" s="39"/>
      <c r="R23" s="41">
        <v>2</v>
      </c>
      <c r="S23" s="40">
        <f t="shared" si="6"/>
        <v>6</v>
      </c>
      <c r="T23" s="39">
        <v>1</v>
      </c>
      <c r="U23" s="39">
        <v>5</v>
      </c>
      <c r="V23" s="10"/>
    </row>
    <row r="24" spans="1:22" s="7" customFormat="1" ht="37.5" customHeight="1">
      <c r="A24" s="336" t="s">
        <v>28</v>
      </c>
      <c r="B24" s="337"/>
      <c r="C24" s="38">
        <f t="shared" si="1"/>
        <v>4</v>
      </c>
      <c r="D24" s="39">
        <v>4</v>
      </c>
      <c r="E24" s="39">
        <v>0</v>
      </c>
      <c r="F24" s="40">
        <f t="shared" si="2"/>
        <v>34</v>
      </c>
      <c r="G24" s="39">
        <v>30</v>
      </c>
      <c r="H24" s="39">
        <v>0</v>
      </c>
      <c r="I24" s="41">
        <v>4</v>
      </c>
      <c r="J24" s="42">
        <f t="shared" si="8"/>
        <v>653</v>
      </c>
      <c r="K24" s="39">
        <v>321</v>
      </c>
      <c r="L24" s="39">
        <v>332</v>
      </c>
      <c r="M24" s="40">
        <f t="shared" si="9"/>
        <v>54</v>
      </c>
      <c r="N24" s="39">
        <v>19</v>
      </c>
      <c r="O24" s="39">
        <v>35</v>
      </c>
      <c r="P24" s="39">
        <f t="shared" si="5"/>
        <v>1</v>
      </c>
      <c r="Q24" s="39">
        <v>0</v>
      </c>
      <c r="R24" s="41">
        <v>1</v>
      </c>
      <c r="S24" s="40">
        <f t="shared" si="6"/>
        <v>16</v>
      </c>
      <c r="T24" s="39">
        <v>0</v>
      </c>
      <c r="U24" s="39">
        <v>16</v>
      </c>
      <c r="V24" s="10"/>
    </row>
    <row r="25" spans="1:22" s="7" customFormat="1" ht="37.5" customHeight="1">
      <c r="A25" s="336" t="s">
        <v>29</v>
      </c>
      <c r="B25" s="337"/>
      <c r="C25" s="38">
        <f t="shared" si="1"/>
        <v>8</v>
      </c>
      <c r="D25" s="39">
        <v>8</v>
      </c>
      <c r="E25" s="39">
        <v>0</v>
      </c>
      <c r="F25" s="40">
        <f t="shared" si="2"/>
        <v>63</v>
      </c>
      <c r="G25" s="39">
        <v>55</v>
      </c>
      <c r="H25" s="39">
        <v>3</v>
      </c>
      <c r="I25" s="41">
        <v>5</v>
      </c>
      <c r="J25" s="42">
        <f t="shared" si="8"/>
        <v>1311</v>
      </c>
      <c r="K25" s="39">
        <v>652</v>
      </c>
      <c r="L25" s="39">
        <v>659</v>
      </c>
      <c r="M25" s="40">
        <f t="shared" si="9"/>
        <v>108</v>
      </c>
      <c r="N25" s="39">
        <v>39</v>
      </c>
      <c r="O25" s="39">
        <v>69</v>
      </c>
      <c r="P25" s="39">
        <f t="shared" si="5"/>
        <v>8</v>
      </c>
      <c r="Q25" s="39">
        <v>0</v>
      </c>
      <c r="R25" s="41">
        <v>8</v>
      </c>
      <c r="S25" s="40">
        <f t="shared" si="6"/>
        <v>21</v>
      </c>
      <c r="T25" s="39">
        <v>2</v>
      </c>
      <c r="U25" s="39">
        <v>19</v>
      </c>
      <c r="V25" s="10"/>
    </row>
    <row r="26" spans="1:22" s="7" customFormat="1" ht="37.5" customHeight="1">
      <c r="A26" s="336" t="s">
        <v>127</v>
      </c>
      <c r="B26" s="337"/>
      <c r="C26" s="28">
        <f t="shared" si="1"/>
        <v>7</v>
      </c>
      <c r="D26" s="29">
        <v>7</v>
      </c>
      <c r="E26" s="29">
        <v>0</v>
      </c>
      <c r="F26" s="48">
        <f t="shared" si="2"/>
        <v>38</v>
      </c>
      <c r="G26" s="29">
        <v>26</v>
      </c>
      <c r="H26" s="29">
        <v>8</v>
      </c>
      <c r="I26" s="31">
        <v>4</v>
      </c>
      <c r="J26" s="32">
        <f t="shared" si="8"/>
        <v>506</v>
      </c>
      <c r="K26" s="29">
        <v>246</v>
      </c>
      <c r="L26" s="29">
        <v>260</v>
      </c>
      <c r="M26" s="40">
        <f t="shared" si="9"/>
        <v>74</v>
      </c>
      <c r="N26" s="29">
        <v>36</v>
      </c>
      <c r="O26" s="29">
        <v>38</v>
      </c>
      <c r="P26" s="39">
        <f t="shared" si="5"/>
        <v>10</v>
      </c>
      <c r="Q26" s="29">
        <v>0</v>
      </c>
      <c r="R26" s="31">
        <v>10</v>
      </c>
      <c r="S26" s="40">
        <f t="shared" si="6"/>
        <v>23</v>
      </c>
      <c r="T26" s="29">
        <v>2</v>
      </c>
      <c r="U26" s="29">
        <v>21</v>
      </c>
      <c r="V26" s="10"/>
    </row>
    <row r="27" spans="1:21" ht="37.5" customHeight="1">
      <c r="A27" s="336" t="s">
        <v>128</v>
      </c>
      <c r="B27" s="337"/>
      <c r="C27" s="38">
        <f>SUM(D27:E27)</f>
        <v>5</v>
      </c>
      <c r="D27" s="49">
        <v>4</v>
      </c>
      <c r="E27" s="39">
        <v>1</v>
      </c>
      <c r="F27" s="48">
        <f>SUM(G27:I27)</f>
        <v>33</v>
      </c>
      <c r="G27" s="49">
        <v>27</v>
      </c>
      <c r="H27" s="49">
        <v>2</v>
      </c>
      <c r="I27" s="50">
        <v>4</v>
      </c>
      <c r="J27" s="51">
        <f>SUM(K27:L27)</f>
        <v>693</v>
      </c>
      <c r="K27" s="49">
        <v>358</v>
      </c>
      <c r="L27" s="52">
        <v>335</v>
      </c>
      <c r="M27" s="40">
        <f>SUM(N27:O27)</f>
        <v>64</v>
      </c>
      <c r="N27" s="49">
        <v>24</v>
      </c>
      <c r="O27" s="49">
        <v>40</v>
      </c>
      <c r="P27" s="39">
        <f t="shared" si="5"/>
        <v>12</v>
      </c>
      <c r="Q27" s="49">
        <v>5</v>
      </c>
      <c r="R27" s="50">
        <v>7</v>
      </c>
      <c r="S27" s="40">
        <f>SUM(T27:U27)</f>
        <v>12</v>
      </c>
      <c r="T27" s="49">
        <v>2</v>
      </c>
      <c r="U27" s="52">
        <v>10</v>
      </c>
    </row>
    <row r="28" spans="1:21" ht="37.5" customHeight="1">
      <c r="A28" s="336" t="s">
        <v>32</v>
      </c>
      <c r="B28" s="337"/>
      <c r="C28" s="38">
        <f t="shared" si="1"/>
        <v>4</v>
      </c>
      <c r="D28" s="49">
        <v>4</v>
      </c>
      <c r="E28" s="39">
        <v>0</v>
      </c>
      <c r="F28" s="48">
        <f t="shared" si="2"/>
        <v>28</v>
      </c>
      <c r="G28" s="49">
        <v>23</v>
      </c>
      <c r="H28" s="49">
        <v>2</v>
      </c>
      <c r="I28" s="50">
        <v>3</v>
      </c>
      <c r="J28" s="51">
        <f t="shared" si="8"/>
        <v>541</v>
      </c>
      <c r="K28" s="49">
        <v>264</v>
      </c>
      <c r="L28" s="52">
        <v>277</v>
      </c>
      <c r="M28" s="40">
        <f t="shared" si="9"/>
        <v>48</v>
      </c>
      <c r="N28" s="49">
        <v>22</v>
      </c>
      <c r="O28" s="49">
        <v>26</v>
      </c>
      <c r="P28" s="39">
        <f t="shared" si="5"/>
        <v>5</v>
      </c>
      <c r="Q28" s="54">
        <v>1</v>
      </c>
      <c r="R28" s="50">
        <v>4</v>
      </c>
      <c r="S28" s="40">
        <f t="shared" si="6"/>
        <v>15</v>
      </c>
      <c r="T28" s="49">
        <v>2</v>
      </c>
      <c r="U28" s="52">
        <v>13</v>
      </c>
    </row>
    <row r="29" spans="1:21" ht="37.5" customHeight="1" thickBot="1">
      <c r="A29" s="338" t="s">
        <v>33</v>
      </c>
      <c r="B29" s="339"/>
      <c r="C29" s="55">
        <f t="shared" si="1"/>
        <v>11</v>
      </c>
      <c r="D29" s="56">
        <v>11</v>
      </c>
      <c r="E29" s="57">
        <v>0</v>
      </c>
      <c r="F29" s="58">
        <f t="shared" si="2"/>
        <v>62</v>
      </c>
      <c r="G29" s="56">
        <v>48</v>
      </c>
      <c r="H29" s="56">
        <v>9</v>
      </c>
      <c r="I29" s="59">
        <v>5</v>
      </c>
      <c r="J29" s="60">
        <f t="shared" si="8"/>
        <v>937</v>
      </c>
      <c r="K29" s="56">
        <v>461</v>
      </c>
      <c r="L29" s="61">
        <v>476</v>
      </c>
      <c r="M29" s="62">
        <f t="shared" si="9"/>
        <v>109</v>
      </c>
      <c r="N29" s="56">
        <v>44</v>
      </c>
      <c r="O29" s="56">
        <v>65</v>
      </c>
      <c r="P29" s="57">
        <f t="shared" si="5"/>
        <v>12</v>
      </c>
      <c r="Q29" s="56">
        <v>3</v>
      </c>
      <c r="R29" s="59">
        <v>9</v>
      </c>
      <c r="S29" s="62">
        <f t="shared" si="6"/>
        <v>39</v>
      </c>
      <c r="T29" s="56">
        <v>6</v>
      </c>
      <c r="U29" s="61">
        <v>33</v>
      </c>
    </row>
  </sheetData>
  <sheetProtection/>
  <mergeCells count="43">
    <mergeCell ref="S5:U5"/>
    <mergeCell ref="I5:I6"/>
    <mergeCell ref="A1:U1"/>
    <mergeCell ref="C4:E4"/>
    <mergeCell ref="F4:I4"/>
    <mergeCell ref="J4:L4"/>
    <mergeCell ref="M4:R4"/>
    <mergeCell ref="S4:U4"/>
    <mergeCell ref="J5:J6"/>
    <mergeCell ref="K5:K6"/>
    <mergeCell ref="P5:R5"/>
    <mergeCell ref="L5:L6"/>
    <mergeCell ref="M5:O5"/>
    <mergeCell ref="A7:B7"/>
    <mergeCell ref="A5:B5"/>
    <mergeCell ref="G5:G6"/>
    <mergeCell ref="A8:B8"/>
    <mergeCell ref="A9:B9"/>
    <mergeCell ref="A10:B10"/>
    <mergeCell ref="A11:B11"/>
    <mergeCell ref="H5:H6"/>
    <mergeCell ref="C5:C6"/>
    <mergeCell ref="D5:D6"/>
    <mergeCell ref="E5:E6"/>
    <mergeCell ref="F5:F6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5118110236220472" right="0.5905511811023623" top="0.9055118110236221" bottom="0.5118110236220472" header="0.5118110236220472" footer="0.35433070866141736"/>
  <pageSetup fitToHeight="1" fitToWidth="1" horizontalDpi="600" verticalDpi="600" orientation="portrait" paperSize="9" scale="78" r:id="rId1"/>
  <headerFooter scaleWithDoc="0" alignWithMargins="0">
    <oddHeader>&amp;L&amp;11小学校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9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1" width="3.00390625" style="1" customWidth="1"/>
    <col min="2" max="3" width="3.00390625" style="1" bestFit="1" customWidth="1"/>
    <col min="4" max="4" width="4.421875" style="1" customWidth="1"/>
    <col min="5" max="5" width="3.00390625" style="1" bestFit="1" customWidth="1"/>
    <col min="6" max="6" width="4.421875" style="1" customWidth="1"/>
    <col min="7" max="7" width="3.421875" style="1" bestFit="1" customWidth="1"/>
    <col min="8" max="8" width="3.00390625" style="1" bestFit="1" customWidth="1"/>
    <col min="9" max="9" width="3.421875" style="1" bestFit="1" customWidth="1"/>
    <col min="10" max="10" width="3.421875" style="1" customWidth="1"/>
    <col min="11" max="11" width="3.00390625" style="1" bestFit="1" customWidth="1"/>
    <col min="12" max="12" width="3.421875" style="1" customWidth="1"/>
    <col min="13" max="13" width="4.421875" style="1" customWidth="1"/>
    <col min="14" max="14" width="3.421875" style="1" bestFit="1" customWidth="1"/>
    <col min="15" max="15" width="4.421875" style="1" customWidth="1"/>
    <col min="16" max="18" width="3.00390625" style="1" bestFit="1" customWidth="1"/>
    <col min="19" max="19" width="12.7109375" style="1" customWidth="1"/>
    <col min="20" max="16384" width="7.421875" style="1" customWidth="1"/>
  </cols>
  <sheetData>
    <row r="1" ht="15" customHeight="1"/>
    <row r="2" ht="12" customHeight="1"/>
    <row r="3" spans="1:19" ht="20.25" customHeight="1" thickBot="1">
      <c r="A3" s="112" t="s">
        <v>192</v>
      </c>
      <c r="B3" s="5"/>
      <c r="C3" s="5"/>
      <c r="D3" s="11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2"/>
      <c r="Q3" s="5"/>
      <c r="R3" s="5"/>
      <c r="S3" s="5"/>
    </row>
    <row r="4" spans="1:19" s="86" customFormat="1" ht="22.5" customHeight="1">
      <c r="A4" s="388" t="s">
        <v>301</v>
      </c>
      <c r="B4" s="382"/>
      <c r="C4" s="383"/>
      <c r="D4" s="388" t="s">
        <v>299</v>
      </c>
      <c r="E4" s="382"/>
      <c r="F4" s="383"/>
      <c r="G4" s="388" t="s">
        <v>297</v>
      </c>
      <c r="H4" s="382"/>
      <c r="I4" s="383"/>
      <c r="J4" s="381" t="s">
        <v>298</v>
      </c>
      <c r="K4" s="382"/>
      <c r="L4" s="383"/>
      <c r="M4" s="388" t="s">
        <v>204</v>
      </c>
      <c r="N4" s="382"/>
      <c r="O4" s="382"/>
      <c r="P4" s="419" t="s">
        <v>205</v>
      </c>
      <c r="Q4" s="420"/>
      <c r="R4" s="421"/>
      <c r="S4" s="417" t="s">
        <v>36</v>
      </c>
    </row>
    <row r="5" spans="1:19" s="86" customFormat="1" ht="22.5" customHeight="1" thickBot="1">
      <c r="A5" s="117" t="s">
        <v>46</v>
      </c>
      <c r="B5" s="115" t="s">
        <v>201</v>
      </c>
      <c r="C5" s="116" t="s">
        <v>202</v>
      </c>
      <c r="D5" s="117" t="s">
        <v>46</v>
      </c>
      <c r="E5" s="115" t="s">
        <v>201</v>
      </c>
      <c r="F5" s="116" t="s">
        <v>202</v>
      </c>
      <c r="G5" s="117" t="s">
        <v>46</v>
      </c>
      <c r="H5" s="115" t="s">
        <v>201</v>
      </c>
      <c r="I5" s="116" t="s">
        <v>202</v>
      </c>
      <c r="J5" s="114" t="s">
        <v>46</v>
      </c>
      <c r="K5" s="115" t="s">
        <v>201</v>
      </c>
      <c r="L5" s="116" t="s">
        <v>202</v>
      </c>
      <c r="M5" s="117" t="s">
        <v>46</v>
      </c>
      <c r="N5" s="115" t="s">
        <v>201</v>
      </c>
      <c r="O5" s="115" t="s">
        <v>202</v>
      </c>
      <c r="P5" s="114" t="s">
        <v>46</v>
      </c>
      <c r="Q5" s="162" t="s">
        <v>201</v>
      </c>
      <c r="R5" s="163" t="s">
        <v>202</v>
      </c>
      <c r="S5" s="418"/>
    </row>
    <row r="6" spans="1:19" s="86" customFormat="1" ht="33.75" customHeight="1">
      <c r="A6" s="164">
        <f>SUM(B6:C6)</f>
        <v>0</v>
      </c>
      <c r="B6" s="165">
        <v>0</v>
      </c>
      <c r="C6" s="166">
        <v>0</v>
      </c>
      <c r="D6" s="167">
        <v>195</v>
      </c>
      <c r="E6" s="120">
        <v>0</v>
      </c>
      <c r="F6" s="121">
        <v>190</v>
      </c>
      <c r="G6" s="122">
        <v>21</v>
      </c>
      <c r="H6" s="120">
        <v>0</v>
      </c>
      <c r="I6" s="168">
        <v>26</v>
      </c>
      <c r="J6" s="119">
        <v>23</v>
      </c>
      <c r="K6" s="120">
        <v>0</v>
      </c>
      <c r="L6" s="121">
        <v>24</v>
      </c>
      <c r="M6" s="167">
        <v>125</v>
      </c>
      <c r="N6" s="169">
        <v>54</v>
      </c>
      <c r="O6" s="169">
        <v>106</v>
      </c>
      <c r="P6" s="193">
        <v>2</v>
      </c>
      <c r="Q6" s="120">
        <v>1</v>
      </c>
      <c r="R6" s="91">
        <v>1</v>
      </c>
      <c r="S6" s="334" t="s">
        <v>312</v>
      </c>
    </row>
    <row r="7" spans="1:19" s="86" customFormat="1" ht="33.75" customHeight="1">
      <c r="A7" s="126">
        <f>SUM(A8:A10)</f>
        <v>0</v>
      </c>
      <c r="B7" s="124">
        <f>SUM(B8:B10)</f>
        <v>0</v>
      </c>
      <c r="C7" s="125">
        <f>SUM(C8:C10)</f>
        <v>0</v>
      </c>
      <c r="D7" s="126">
        <f aca="true" t="shared" si="0" ref="D7:R7">SUM(D8:D10)</f>
        <v>195</v>
      </c>
      <c r="E7" s="124">
        <f t="shared" si="0"/>
        <v>0</v>
      </c>
      <c r="F7" s="125">
        <f t="shared" si="0"/>
        <v>195</v>
      </c>
      <c r="G7" s="126">
        <f t="shared" si="0"/>
        <v>21</v>
      </c>
      <c r="H7" s="124">
        <f t="shared" si="0"/>
        <v>0</v>
      </c>
      <c r="I7" s="125">
        <f t="shared" si="0"/>
        <v>21</v>
      </c>
      <c r="J7" s="126">
        <f t="shared" si="0"/>
        <v>23</v>
      </c>
      <c r="K7" s="124">
        <f t="shared" si="0"/>
        <v>0</v>
      </c>
      <c r="L7" s="125">
        <f t="shared" si="0"/>
        <v>23</v>
      </c>
      <c r="M7" s="126">
        <f t="shared" si="0"/>
        <v>176</v>
      </c>
      <c r="N7" s="124">
        <f t="shared" si="0"/>
        <v>64</v>
      </c>
      <c r="O7" s="125">
        <f t="shared" si="0"/>
        <v>112</v>
      </c>
      <c r="P7" s="126">
        <f t="shared" si="0"/>
        <v>0</v>
      </c>
      <c r="Q7" s="124">
        <f t="shared" si="0"/>
        <v>0</v>
      </c>
      <c r="R7" s="95">
        <f t="shared" si="0"/>
        <v>0</v>
      </c>
      <c r="S7" s="127" t="s">
        <v>314</v>
      </c>
    </row>
    <row r="8" spans="1:19" s="86" customFormat="1" ht="33.75" customHeight="1">
      <c r="A8" s="194">
        <f>SUM(B8:C8)</f>
        <v>0</v>
      </c>
      <c r="B8" s="120">
        <v>0</v>
      </c>
      <c r="C8" s="121">
        <v>0</v>
      </c>
      <c r="D8" s="194">
        <f>SUM(E8:F8)</f>
        <v>1</v>
      </c>
      <c r="E8" s="120">
        <v>0</v>
      </c>
      <c r="F8" s="120">
        <v>1</v>
      </c>
      <c r="G8" s="195">
        <f>SUM(H8:I8)</f>
        <v>0</v>
      </c>
      <c r="H8" s="120">
        <v>0</v>
      </c>
      <c r="I8" s="120">
        <v>0</v>
      </c>
      <c r="J8" s="195">
        <f>SUM(K8:L8)</f>
        <v>1</v>
      </c>
      <c r="K8" s="120">
        <v>0</v>
      </c>
      <c r="L8" s="120">
        <v>1</v>
      </c>
      <c r="M8" s="195">
        <f>SUM(N8:O8)</f>
        <v>0</v>
      </c>
      <c r="N8" s="120">
        <v>0</v>
      </c>
      <c r="O8" s="120">
        <v>0</v>
      </c>
      <c r="P8" s="119">
        <f>SUM(Q8:R8)</f>
        <v>0</v>
      </c>
      <c r="Q8" s="120">
        <v>0</v>
      </c>
      <c r="R8" s="91">
        <v>0</v>
      </c>
      <c r="S8" s="132" t="s">
        <v>206</v>
      </c>
    </row>
    <row r="9" spans="1:19" s="86" customFormat="1" ht="33.75" customHeight="1">
      <c r="A9" s="122">
        <f>SUM(A12:A28)</f>
        <v>0</v>
      </c>
      <c r="B9" s="120">
        <f>SUM(B12:B28)</f>
        <v>0</v>
      </c>
      <c r="C9" s="121">
        <f>SUM(C12:C28)</f>
        <v>0</v>
      </c>
      <c r="D9" s="122">
        <f aca="true" t="shared" si="1" ref="D9:L9">SUM(D12:D28)</f>
        <v>194</v>
      </c>
      <c r="E9" s="120">
        <f t="shared" si="1"/>
        <v>0</v>
      </c>
      <c r="F9" s="121">
        <f t="shared" si="1"/>
        <v>194</v>
      </c>
      <c r="G9" s="122">
        <f t="shared" si="1"/>
        <v>21</v>
      </c>
      <c r="H9" s="120">
        <f t="shared" si="1"/>
        <v>0</v>
      </c>
      <c r="I9" s="121">
        <f t="shared" si="1"/>
        <v>21</v>
      </c>
      <c r="J9" s="122">
        <f t="shared" si="1"/>
        <v>22</v>
      </c>
      <c r="K9" s="120">
        <f t="shared" si="1"/>
        <v>0</v>
      </c>
      <c r="L9" s="121">
        <f t="shared" si="1"/>
        <v>22</v>
      </c>
      <c r="M9" s="122">
        <f aca="true" t="shared" si="2" ref="M9:R9">SUM(M12:M28)</f>
        <v>176</v>
      </c>
      <c r="N9" s="120">
        <f t="shared" si="2"/>
        <v>64</v>
      </c>
      <c r="O9" s="121">
        <f t="shared" si="2"/>
        <v>112</v>
      </c>
      <c r="P9" s="122">
        <f t="shared" si="2"/>
        <v>0</v>
      </c>
      <c r="Q9" s="120">
        <f t="shared" si="2"/>
        <v>0</v>
      </c>
      <c r="R9" s="120">
        <f t="shared" si="2"/>
        <v>0</v>
      </c>
      <c r="S9" s="132" t="s">
        <v>207</v>
      </c>
    </row>
    <row r="10" spans="1:19" s="86" customFormat="1" ht="33.75" customHeight="1" thickBot="1">
      <c r="A10" s="136">
        <f>SUM(B10:C10)</f>
        <v>0</v>
      </c>
      <c r="B10" s="156">
        <v>0</v>
      </c>
      <c r="C10" s="135">
        <v>0</v>
      </c>
      <c r="D10" s="136">
        <f>SUM(E10:F10)</f>
        <v>0</v>
      </c>
      <c r="E10" s="156">
        <v>0</v>
      </c>
      <c r="F10" s="156">
        <v>0</v>
      </c>
      <c r="G10" s="134">
        <f>SUM(H10:I10)</f>
        <v>0</v>
      </c>
      <c r="H10" s="156">
        <v>0</v>
      </c>
      <c r="I10" s="156">
        <v>0</v>
      </c>
      <c r="J10" s="134">
        <f>SUM(K10:L10)</f>
        <v>0</v>
      </c>
      <c r="K10" s="156">
        <v>0</v>
      </c>
      <c r="L10" s="156">
        <v>0</v>
      </c>
      <c r="M10" s="134">
        <f>SUM(N10:O10)</f>
        <v>0</v>
      </c>
      <c r="N10" s="156">
        <v>0</v>
      </c>
      <c r="O10" s="156">
        <v>0</v>
      </c>
      <c r="P10" s="184">
        <f>SUM(Q10:R10)</f>
        <v>0</v>
      </c>
      <c r="Q10" s="156">
        <v>0</v>
      </c>
      <c r="R10" s="156">
        <v>0</v>
      </c>
      <c r="S10" s="137" t="s">
        <v>208</v>
      </c>
    </row>
    <row r="11" spans="1:19" s="86" customFormat="1" ht="12.75">
      <c r="A11" s="122"/>
      <c r="B11" s="120"/>
      <c r="C11" s="121"/>
      <c r="D11" s="122"/>
      <c r="E11" s="120"/>
      <c r="F11" s="121"/>
      <c r="G11" s="122"/>
      <c r="H11" s="120"/>
      <c r="I11" s="121"/>
      <c r="J11" s="119"/>
      <c r="K11" s="120"/>
      <c r="L11" s="121"/>
      <c r="M11" s="122"/>
      <c r="N11" s="120"/>
      <c r="O11" s="160"/>
      <c r="P11" s="122"/>
      <c r="Q11" s="120"/>
      <c r="R11" s="91"/>
      <c r="S11" s="138" t="s">
        <v>115</v>
      </c>
    </row>
    <row r="12" spans="1:19" s="86" customFormat="1" ht="33.75" customHeight="1">
      <c r="A12" s="122">
        <f aca="true" t="shared" si="3" ref="A12:A28">SUM(B12:C12)</f>
        <v>0</v>
      </c>
      <c r="B12" s="120">
        <v>0</v>
      </c>
      <c r="C12" s="121">
        <v>0</v>
      </c>
      <c r="D12" s="122">
        <f aca="true" t="shared" si="4" ref="D12:D28">SUM(E12:F12)</f>
        <v>48</v>
      </c>
      <c r="E12" s="120">
        <v>0</v>
      </c>
      <c r="F12" s="121">
        <v>48</v>
      </c>
      <c r="G12" s="122">
        <f aca="true" t="shared" si="5" ref="G12:G28">SUM(H12:I12)</f>
        <v>6</v>
      </c>
      <c r="H12" s="175">
        <v>0</v>
      </c>
      <c r="I12" s="176">
        <v>6</v>
      </c>
      <c r="J12" s="122">
        <f aca="true" t="shared" si="6" ref="J12:J28">SUM(K12:L12)</f>
        <v>7</v>
      </c>
      <c r="K12" s="175">
        <v>0</v>
      </c>
      <c r="L12" s="176">
        <v>7</v>
      </c>
      <c r="M12" s="122">
        <f aca="true" t="shared" si="7" ref="M12:M28">SUM(N12:O12)</f>
        <v>38</v>
      </c>
      <c r="N12" s="120">
        <v>8</v>
      </c>
      <c r="O12" s="121">
        <v>30</v>
      </c>
      <c r="P12" s="122">
        <f aca="true" t="shared" si="8" ref="P12:P28">SUM(Q12:R12)</f>
        <v>0</v>
      </c>
      <c r="Q12" s="120">
        <v>0</v>
      </c>
      <c r="R12" s="91">
        <v>0</v>
      </c>
      <c r="S12" s="139" t="s">
        <v>116</v>
      </c>
    </row>
    <row r="13" spans="1:19" s="86" customFormat="1" ht="33.75" customHeight="1">
      <c r="A13" s="143">
        <f t="shared" si="3"/>
        <v>0</v>
      </c>
      <c r="B13" s="141">
        <v>0</v>
      </c>
      <c r="C13" s="142">
        <v>0</v>
      </c>
      <c r="D13" s="143">
        <f t="shared" si="4"/>
        <v>14</v>
      </c>
      <c r="E13" s="141">
        <v>0</v>
      </c>
      <c r="F13" s="142">
        <v>14</v>
      </c>
      <c r="G13" s="143">
        <f t="shared" si="5"/>
        <v>4</v>
      </c>
      <c r="H13" s="141">
        <v>0</v>
      </c>
      <c r="I13" s="142">
        <v>4</v>
      </c>
      <c r="J13" s="143">
        <f t="shared" si="6"/>
        <v>0</v>
      </c>
      <c r="K13" s="141">
        <v>0</v>
      </c>
      <c r="L13" s="142">
        <v>0</v>
      </c>
      <c r="M13" s="143">
        <f t="shared" si="7"/>
        <v>26</v>
      </c>
      <c r="N13" s="141">
        <v>4</v>
      </c>
      <c r="O13" s="142">
        <v>22</v>
      </c>
      <c r="P13" s="143">
        <f t="shared" si="8"/>
        <v>0</v>
      </c>
      <c r="Q13" s="141">
        <v>0</v>
      </c>
      <c r="R13" s="106">
        <v>0</v>
      </c>
      <c r="S13" s="144" t="s">
        <v>117</v>
      </c>
    </row>
    <row r="14" spans="1:19" s="86" customFormat="1" ht="33.75" customHeight="1">
      <c r="A14" s="143">
        <f t="shared" si="3"/>
        <v>0</v>
      </c>
      <c r="B14" s="141">
        <v>0</v>
      </c>
      <c r="C14" s="142">
        <v>0</v>
      </c>
      <c r="D14" s="143">
        <f t="shared" si="4"/>
        <v>13</v>
      </c>
      <c r="E14" s="141">
        <v>0</v>
      </c>
      <c r="F14" s="142">
        <v>13</v>
      </c>
      <c r="G14" s="143">
        <f t="shared" si="5"/>
        <v>0</v>
      </c>
      <c r="H14" s="141">
        <v>0</v>
      </c>
      <c r="I14" s="142">
        <v>0</v>
      </c>
      <c r="J14" s="143">
        <f t="shared" si="6"/>
        <v>1</v>
      </c>
      <c r="K14" s="141">
        <v>0</v>
      </c>
      <c r="L14" s="142">
        <v>1</v>
      </c>
      <c r="M14" s="143">
        <f t="shared" si="7"/>
        <v>5</v>
      </c>
      <c r="N14" s="141">
        <v>2</v>
      </c>
      <c r="O14" s="142">
        <v>3</v>
      </c>
      <c r="P14" s="143">
        <f t="shared" si="8"/>
        <v>0</v>
      </c>
      <c r="Q14" s="141">
        <v>0</v>
      </c>
      <c r="R14" s="106">
        <v>0</v>
      </c>
      <c r="S14" s="144" t="s">
        <v>118</v>
      </c>
    </row>
    <row r="15" spans="1:19" s="86" customFormat="1" ht="33.75" customHeight="1">
      <c r="A15" s="143">
        <f t="shared" si="3"/>
        <v>0</v>
      </c>
      <c r="B15" s="141">
        <v>0</v>
      </c>
      <c r="C15" s="142">
        <v>0</v>
      </c>
      <c r="D15" s="143">
        <f t="shared" si="4"/>
        <v>10</v>
      </c>
      <c r="E15" s="141">
        <v>0</v>
      </c>
      <c r="F15" s="142">
        <v>10</v>
      </c>
      <c r="G15" s="143">
        <f t="shared" si="5"/>
        <v>1</v>
      </c>
      <c r="H15" s="141">
        <v>0</v>
      </c>
      <c r="I15" s="142">
        <v>1</v>
      </c>
      <c r="J15" s="143">
        <f t="shared" si="6"/>
        <v>0</v>
      </c>
      <c r="K15" s="141">
        <v>0</v>
      </c>
      <c r="L15" s="142">
        <v>0</v>
      </c>
      <c r="M15" s="143">
        <f t="shared" si="7"/>
        <v>4</v>
      </c>
      <c r="N15" s="141">
        <v>1</v>
      </c>
      <c r="O15" s="142">
        <v>3</v>
      </c>
      <c r="P15" s="143">
        <f t="shared" si="8"/>
        <v>0</v>
      </c>
      <c r="Q15" s="141">
        <v>0</v>
      </c>
      <c r="R15" s="106">
        <v>0</v>
      </c>
      <c r="S15" s="144" t="s">
        <v>119</v>
      </c>
    </row>
    <row r="16" spans="1:19" s="86" customFormat="1" ht="33.75" customHeight="1">
      <c r="A16" s="143">
        <f t="shared" si="3"/>
        <v>0</v>
      </c>
      <c r="B16" s="141">
        <v>0</v>
      </c>
      <c r="C16" s="142">
        <v>0</v>
      </c>
      <c r="D16" s="143">
        <f t="shared" si="4"/>
        <v>9</v>
      </c>
      <c r="E16" s="141">
        <v>0</v>
      </c>
      <c r="F16" s="142">
        <v>9</v>
      </c>
      <c r="G16" s="143">
        <f t="shared" si="5"/>
        <v>1</v>
      </c>
      <c r="H16" s="141">
        <v>0</v>
      </c>
      <c r="I16" s="142">
        <v>1</v>
      </c>
      <c r="J16" s="143">
        <f t="shared" si="6"/>
        <v>1</v>
      </c>
      <c r="K16" s="141">
        <v>0</v>
      </c>
      <c r="L16" s="142">
        <v>1</v>
      </c>
      <c r="M16" s="143">
        <f t="shared" si="7"/>
        <v>7</v>
      </c>
      <c r="N16" s="141">
        <v>3</v>
      </c>
      <c r="O16" s="142">
        <v>4</v>
      </c>
      <c r="P16" s="143">
        <f t="shared" si="8"/>
        <v>0</v>
      </c>
      <c r="Q16" s="141">
        <v>0</v>
      </c>
      <c r="R16" s="106">
        <v>0</v>
      </c>
      <c r="S16" s="144" t="s">
        <v>120</v>
      </c>
    </row>
    <row r="17" spans="1:19" s="86" customFormat="1" ht="33.75" customHeight="1">
      <c r="A17" s="143">
        <f t="shared" si="3"/>
        <v>0</v>
      </c>
      <c r="B17" s="141">
        <v>0</v>
      </c>
      <c r="C17" s="142">
        <v>0</v>
      </c>
      <c r="D17" s="143">
        <f t="shared" si="4"/>
        <v>12</v>
      </c>
      <c r="E17" s="141">
        <v>0</v>
      </c>
      <c r="F17" s="142">
        <v>12</v>
      </c>
      <c r="G17" s="143">
        <f t="shared" si="5"/>
        <v>0</v>
      </c>
      <c r="H17" s="141">
        <v>0</v>
      </c>
      <c r="I17" s="142">
        <v>0</v>
      </c>
      <c r="J17" s="143">
        <f t="shared" si="6"/>
        <v>3</v>
      </c>
      <c r="K17" s="141">
        <v>0</v>
      </c>
      <c r="L17" s="142">
        <v>3</v>
      </c>
      <c r="M17" s="143">
        <f t="shared" si="7"/>
        <v>18</v>
      </c>
      <c r="N17" s="141">
        <v>10</v>
      </c>
      <c r="O17" s="142">
        <v>8</v>
      </c>
      <c r="P17" s="143">
        <f t="shared" si="8"/>
        <v>0</v>
      </c>
      <c r="Q17" s="141">
        <v>0</v>
      </c>
      <c r="R17" s="106">
        <v>0</v>
      </c>
      <c r="S17" s="144" t="s">
        <v>121</v>
      </c>
    </row>
    <row r="18" spans="1:19" s="86" customFormat="1" ht="33.75" customHeight="1">
      <c r="A18" s="143">
        <f t="shared" si="3"/>
        <v>0</v>
      </c>
      <c r="B18" s="141">
        <v>0</v>
      </c>
      <c r="C18" s="142">
        <v>0</v>
      </c>
      <c r="D18" s="143">
        <f>SUM(E18:F18)</f>
        <v>9</v>
      </c>
      <c r="E18" s="141">
        <v>0</v>
      </c>
      <c r="F18" s="142">
        <v>9</v>
      </c>
      <c r="G18" s="143">
        <f>SUM(H18:I18)</f>
        <v>1</v>
      </c>
      <c r="H18" s="141">
        <v>0</v>
      </c>
      <c r="I18" s="142">
        <v>1</v>
      </c>
      <c r="J18" s="143">
        <f>SUM(K18:L18)</f>
        <v>2</v>
      </c>
      <c r="K18" s="141">
        <v>0</v>
      </c>
      <c r="L18" s="142">
        <v>2</v>
      </c>
      <c r="M18" s="143">
        <f>SUM(N18:O18)</f>
        <v>4</v>
      </c>
      <c r="N18" s="141">
        <v>0</v>
      </c>
      <c r="O18" s="142">
        <v>4</v>
      </c>
      <c r="P18" s="143">
        <f>SUM(Q18:R18)</f>
        <v>0</v>
      </c>
      <c r="Q18" s="141">
        <v>0</v>
      </c>
      <c r="R18" s="106">
        <v>0</v>
      </c>
      <c r="S18" s="144" t="s">
        <v>23</v>
      </c>
    </row>
    <row r="19" spans="1:19" s="86" customFormat="1" ht="33.75" customHeight="1">
      <c r="A19" s="143">
        <f t="shared" si="3"/>
        <v>0</v>
      </c>
      <c r="B19" s="141">
        <v>0</v>
      </c>
      <c r="C19" s="142">
        <v>0</v>
      </c>
      <c r="D19" s="143">
        <f>SUM(E19:F19)</f>
        <v>16</v>
      </c>
      <c r="E19" s="141">
        <v>0</v>
      </c>
      <c r="F19" s="142">
        <v>16</v>
      </c>
      <c r="G19" s="143">
        <f>SUM(H19:I19)</f>
        <v>2</v>
      </c>
      <c r="H19" s="141">
        <v>0</v>
      </c>
      <c r="I19" s="142">
        <v>2</v>
      </c>
      <c r="J19" s="143">
        <f>SUM(K19:L19)</f>
        <v>2</v>
      </c>
      <c r="K19" s="141">
        <v>0</v>
      </c>
      <c r="L19" s="142">
        <v>2</v>
      </c>
      <c r="M19" s="143">
        <f>SUM(N19:O19)</f>
        <v>25</v>
      </c>
      <c r="N19" s="141">
        <v>13</v>
      </c>
      <c r="O19" s="142">
        <v>12</v>
      </c>
      <c r="P19" s="143">
        <f>SUM(Q19:R19)</f>
        <v>0</v>
      </c>
      <c r="Q19" s="141">
        <v>0</v>
      </c>
      <c r="R19" s="106">
        <v>0</v>
      </c>
      <c r="S19" s="144" t="s">
        <v>122</v>
      </c>
    </row>
    <row r="20" spans="1:19" s="86" customFormat="1" ht="33.75" customHeight="1">
      <c r="A20" s="143">
        <f t="shared" si="3"/>
        <v>0</v>
      </c>
      <c r="B20" s="141">
        <v>0</v>
      </c>
      <c r="C20" s="142">
        <v>0</v>
      </c>
      <c r="D20" s="143">
        <f>SUM(E20:F20)</f>
        <v>20</v>
      </c>
      <c r="E20" s="141">
        <v>0</v>
      </c>
      <c r="F20" s="142">
        <v>20</v>
      </c>
      <c r="G20" s="143">
        <f>SUM(H20:I20)</f>
        <v>2</v>
      </c>
      <c r="H20" s="141">
        <v>0</v>
      </c>
      <c r="I20" s="142">
        <v>2</v>
      </c>
      <c r="J20" s="143">
        <f>SUM(K20:L20)</f>
        <v>1</v>
      </c>
      <c r="K20" s="141">
        <v>0</v>
      </c>
      <c r="L20" s="142">
        <v>1</v>
      </c>
      <c r="M20" s="143">
        <f>SUM(N20:O20)</f>
        <v>16</v>
      </c>
      <c r="N20" s="141">
        <v>8</v>
      </c>
      <c r="O20" s="142">
        <v>8</v>
      </c>
      <c r="P20" s="143">
        <f>SUM(Q20:R20)</f>
        <v>0</v>
      </c>
      <c r="Q20" s="141">
        <v>0</v>
      </c>
      <c r="R20" s="106">
        <v>0</v>
      </c>
      <c r="S20" s="144" t="s">
        <v>123</v>
      </c>
    </row>
    <row r="21" spans="1:19" s="86" customFormat="1" ht="33.75" customHeight="1">
      <c r="A21" s="143">
        <f t="shared" si="3"/>
        <v>0</v>
      </c>
      <c r="B21" s="141">
        <v>0</v>
      </c>
      <c r="C21" s="142">
        <v>0</v>
      </c>
      <c r="D21" s="143">
        <f t="shared" si="4"/>
        <v>6</v>
      </c>
      <c r="E21" s="141">
        <v>0</v>
      </c>
      <c r="F21" s="142">
        <v>6</v>
      </c>
      <c r="G21" s="143">
        <f t="shared" si="5"/>
        <v>1</v>
      </c>
      <c r="H21" s="141">
        <v>0</v>
      </c>
      <c r="I21" s="142">
        <v>1</v>
      </c>
      <c r="J21" s="143">
        <f t="shared" si="6"/>
        <v>1</v>
      </c>
      <c r="K21" s="141">
        <v>0</v>
      </c>
      <c r="L21" s="142">
        <v>1</v>
      </c>
      <c r="M21" s="143">
        <f t="shared" si="7"/>
        <v>3</v>
      </c>
      <c r="N21" s="141">
        <v>2</v>
      </c>
      <c r="O21" s="142">
        <v>1</v>
      </c>
      <c r="P21" s="143">
        <f t="shared" si="8"/>
        <v>0</v>
      </c>
      <c r="Q21" s="141">
        <v>0</v>
      </c>
      <c r="R21" s="106">
        <v>0</v>
      </c>
      <c r="S21" s="144" t="s">
        <v>124</v>
      </c>
    </row>
    <row r="22" spans="1:19" s="86" customFormat="1" ht="33.75" customHeight="1">
      <c r="A22" s="143">
        <f t="shared" si="3"/>
        <v>0</v>
      </c>
      <c r="B22" s="141">
        <v>0</v>
      </c>
      <c r="C22" s="142">
        <v>0</v>
      </c>
      <c r="D22" s="143">
        <f t="shared" si="4"/>
        <v>2</v>
      </c>
      <c r="E22" s="141">
        <v>0</v>
      </c>
      <c r="F22" s="142">
        <v>2</v>
      </c>
      <c r="G22" s="143">
        <f t="shared" si="5"/>
        <v>0</v>
      </c>
      <c r="H22" s="141">
        <v>0</v>
      </c>
      <c r="I22" s="142">
        <v>0</v>
      </c>
      <c r="J22" s="143">
        <f t="shared" si="6"/>
        <v>0</v>
      </c>
      <c r="K22" s="141">
        <v>0</v>
      </c>
      <c r="L22" s="142">
        <v>0</v>
      </c>
      <c r="M22" s="143">
        <f t="shared" si="7"/>
        <v>2</v>
      </c>
      <c r="N22" s="141">
        <v>1</v>
      </c>
      <c r="O22" s="142">
        <v>1</v>
      </c>
      <c r="P22" s="143">
        <f t="shared" si="8"/>
        <v>0</v>
      </c>
      <c r="Q22" s="141">
        <v>0</v>
      </c>
      <c r="R22" s="106">
        <v>0</v>
      </c>
      <c r="S22" s="144" t="s">
        <v>125</v>
      </c>
    </row>
    <row r="23" spans="1:19" s="86" customFormat="1" ht="33.75" customHeight="1">
      <c r="A23" s="143">
        <f t="shared" si="3"/>
        <v>0</v>
      </c>
      <c r="B23" s="141">
        <v>0</v>
      </c>
      <c r="C23" s="142">
        <v>0</v>
      </c>
      <c r="D23" s="143">
        <f t="shared" si="4"/>
        <v>4</v>
      </c>
      <c r="E23" s="141">
        <v>0</v>
      </c>
      <c r="F23" s="142">
        <v>4</v>
      </c>
      <c r="G23" s="143">
        <f t="shared" si="5"/>
        <v>0</v>
      </c>
      <c r="H23" s="141">
        <v>0</v>
      </c>
      <c r="I23" s="142">
        <v>0</v>
      </c>
      <c r="J23" s="143">
        <f t="shared" si="6"/>
        <v>1</v>
      </c>
      <c r="K23" s="141">
        <v>0</v>
      </c>
      <c r="L23" s="142">
        <v>1</v>
      </c>
      <c r="M23" s="143">
        <f t="shared" si="7"/>
        <v>1</v>
      </c>
      <c r="N23" s="141">
        <v>0</v>
      </c>
      <c r="O23" s="142">
        <v>1</v>
      </c>
      <c r="P23" s="143">
        <f t="shared" si="8"/>
        <v>0</v>
      </c>
      <c r="Q23" s="141"/>
      <c r="R23" s="106">
        <v>0</v>
      </c>
      <c r="S23" s="144" t="s">
        <v>28</v>
      </c>
    </row>
    <row r="24" spans="1:19" s="86" customFormat="1" ht="33.75" customHeight="1">
      <c r="A24" s="143">
        <f t="shared" si="3"/>
        <v>0</v>
      </c>
      <c r="B24" s="141">
        <v>0</v>
      </c>
      <c r="C24" s="142">
        <v>0</v>
      </c>
      <c r="D24" s="143">
        <f t="shared" si="4"/>
        <v>8</v>
      </c>
      <c r="E24" s="141">
        <v>0</v>
      </c>
      <c r="F24" s="142">
        <v>8</v>
      </c>
      <c r="G24" s="143">
        <f t="shared" si="5"/>
        <v>1</v>
      </c>
      <c r="H24" s="141">
        <v>0</v>
      </c>
      <c r="I24" s="142">
        <v>1</v>
      </c>
      <c r="J24" s="143">
        <f t="shared" si="6"/>
        <v>0</v>
      </c>
      <c r="K24" s="141">
        <v>0</v>
      </c>
      <c r="L24" s="142">
        <v>0</v>
      </c>
      <c r="M24" s="143">
        <f t="shared" si="7"/>
        <v>12</v>
      </c>
      <c r="N24" s="141">
        <v>7</v>
      </c>
      <c r="O24" s="142">
        <v>5</v>
      </c>
      <c r="P24" s="143">
        <f t="shared" si="8"/>
        <v>0</v>
      </c>
      <c r="Q24" s="141">
        <v>0</v>
      </c>
      <c r="R24" s="106">
        <v>0</v>
      </c>
      <c r="S24" s="144" t="s">
        <v>126</v>
      </c>
    </row>
    <row r="25" spans="1:19" s="86" customFormat="1" ht="33.75" customHeight="1">
      <c r="A25" s="143">
        <f t="shared" si="3"/>
        <v>0</v>
      </c>
      <c r="B25" s="141">
        <v>0</v>
      </c>
      <c r="C25" s="142">
        <v>0</v>
      </c>
      <c r="D25" s="143">
        <f t="shared" si="4"/>
        <v>6</v>
      </c>
      <c r="E25" s="141">
        <v>0</v>
      </c>
      <c r="F25" s="142">
        <v>6</v>
      </c>
      <c r="G25" s="143">
        <f t="shared" si="5"/>
        <v>1</v>
      </c>
      <c r="H25" s="141">
        <v>0</v>
      </c>
      <c r="I25" s="142">
        <v>1</v>
      </c>
      <c r="J25" s="143">
        <f t="shared" si="6"/>
        <v>0</v>
      </c>
      <c r="K25" s="141">
        <v>0</v>
      </c>
      <c r="L25" s="142">
        <v>0</v>
      </c>
      <c r="M25" s="143">
        <f t="shared" si="7"/>
        <v>4</v>
      </c>
      <c r="N25" s="141">
        <v>2</v>
      </c>
      <c r="O25" s="142">
        <v>2</v>
      </c>
      <c r="P25" s="143">
        <f t="shared" si="8"/>
        <v>0</v>
      </c>
      <c r="Q25" s="141">
        <v>0</v>
      </c>
      <c r="R25" s="106">
        <v>0</v>
      </c>
      <c r="S25" s="144" t="s">
        <v>127</v>
      </c>
    </row>
    <row r="26" spans="1:19" s="86" customFormat="1" ht="33.75" customHeight="1">
      <c r="A26" s="143">
        <f t="shared" si="3"/>
        <v>0</v>
      </c>
      <c r="B26" s="141">
        <v>0</v>
      </c>
      <c r="C26" s="142">
        <v>0</v>
      </c>
      <c r="D26" s="143">
        <f>SUM(E26:F26)</f>
        <v>3</v>
      </c>
      <c r="E26" s="141">
        <v>0</v>
      </c>
      <c r="F26" s="142">
        <v>3</v>
      </c>
      <c r="G26" s="143">
        <f>SUM(H26:I26)</f>
        <v>0</v>
      </c>
      <c r="H26" s="141">
        <v>0</v>
      </c>
      <c r="I26" s="142">
        <v>0</v>
      </c>
      <c r="J26" s="143">
        <f>SUM(K26:L26)</f>
        <v>1</v>
      </c>
      <c r="K26" s="141">
        <v>0</v>
      </c>
      <c r="L26" s="142">
        <v>1</v>
      </c>
      <c r="M26" s="143">
        <f>SUM(N26:O26)</f>
        <v>6</v>
      </c>
      <c r="N26" s="141">
        <v>1</v>
      </c>
      <c r="O26" s="142">
        <v>5</v>
      </c>
      <c r="P26" s="143">
        <f>SUM(Q26:R26)</f>
        <v>0</v>
      </c>
      <c r="Q26" s="141">
        <v>0</v>
      </c>
      <c r="R26" s="106">
        <v>0</v>
      </c>
      <c r="S26" s="144" t="s">
        <v>128</v>
      </c>
    </row>
    <row r="27" spans="1:21" s="86" customFormat="1" ht="33.75" customHeight="1">
      <c r="A27" s="143">
        <f t="shared" si="3"/>
        <v>0</v>
      </c>
      <c r="B27" s="141">
        <v>0</v>
      </c>
      <c r="C27" s="142">
        <v>0</v>
      </c>
      <c r="D27" s="143">
        <f t="shared" si="4"/>
        <v>4</v>
      </c>
      <c r="E27" s="141">
        <v>0</v>
      </c>
      <c r="F27" s="142">
        <v>4</v>
      </c>
      <c r="G27" s="143">
        <f t="shared" si="5"/>
        <v>0</v>
      </c>
      <c r="H27" s="141">
        <v>0</v>
      </c>
      <c r="I27" s="142">
        <v>0</v>
      </c>
      <c r="J27" s="143">
        <f t="shared" si="6"/>
        <v>1</v>
      </c>
      <c r="K27" s="141">
        <v>0</v>
      </c>
      <c r="L27" s="142">
        <v>1</v>
      </c>
      <c r="M27" s="143">
        <f t="shared" si="7"/>
        <v>2</v>
      </c>
      <c r="N27" s="141">
        <v>1</v>
      </c>
      <c r="O27" s="142">
        <v>1</v>
      </c>
      <c r="P27" s="143">
        <f t="shared" si="8"/>
        <v>0</v>
      </c>
      <c r="Q27" s="141">
        <v>0</v>
      </c>
      <c r="R27" s="106">
        <v>0</v>
      </c>
      <c r="S27" s="144" t="s">
        <v>32</v>
      </c>
      <c r="U27" s="177"/>
    </row>
    <row r="28" spans="1:19" s="86" customFormat="1" ht="33.75" customHeight="1" thickBot="1">
      <c r="A28" s="148">
        <f t="shared" si="3"/>
        <v>0</v>
      </c>
      <c r="B28" s="146">
        <v>0</v>
      </c>
      <c r="C28" s="147">
        <v>0</v>
      </c>
      <c r="D28" s="148">
        <f t="shared" si="4"/>
        <v>10</v>
      </c>
      <c r="E28" s="146">
        <v>0</v>
      </c>
      <c r="F28" s="147">
        <v>10</v>
      </c>
      <c r="G28" s="148">
        <f t="shared" si="5"/>
        <v>1</v>
      </c>
      <c r="H28" s="146">
        <v>0</v>
      </c>
      <c r="I28" s="147">
        <v>1</v>
      </c>
      <c r="J28" s="148">
        <f t="shared" si="6"/>
        <v>1</v>
      </c>
      <c r="K28" s="146">
        <v>0</v>
      </c>
      <c r="L28" s="147">
        <v>1</v>
      </c>
      <c r="M28" s="148">
        <f t="shared" si="7"/>
        <v>3</v>
      </c>
      <c r="N28" s="146">
        <v>1</v>
      </c>
      <c r="O28" s="147">
        <v>2</v>
      </c>
      <c r="P28" s="148">
        <f t="shared" si="8"/>
        <v>0</v>
      </c>
      <c r="Q28" s="146">
        <v>0</v>
      </c>
      <c r="R28" s="110">
        <v>0</v>
      </c>
      <c r="S28" s="149" t="s">
        <v>33</v>
      </c>
    </row>
    <row r="29" spans="1:16" ht="20.25" customHeight="1">
      <c r="A29" s="178"/>
      <c r="D29" s="178"/>
      <c r="P29" s="178"/>
    </row>
  </sheetData>
  <sheetProtection/>
  <mergeCells count="7">
    <mergeCell ref="S4:S5"/>
    <mergeCell ref="A4:C4"/>
    <mergeCell ref="D4:F4"/>
    <mergeCell ref="G4:I4"/>
    <mergeCell ref="J4:L4"/>
    <mergeCell ref="M4:O4"/>
    <mergeCell ref="P4:R4"/>
  </mergeCells>
  <printOptions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7" r:id="rId1"/>
  <headerFooter scaleWithDoc="0" alignWithMargins="0">
    <oddHeader>&amp;R&amp;11小学校</oddHeader>
  </headerFooter>
  <ignoredErrors>
    <ignoredError sqref="A7:R22 A6:E6 G6:H6 J6:K6 M6 P6:R6 A24:R28 A23:P23 R2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29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1" width="10.7109375" style="1" customWidth="1"/>
    <col min="2" max="4" width="4.421875" style="1" customWidth="1"/>
    <col min="5" max="19" width="4.00390625" style="1" customWidth="1"/>
    <col min="20" max="22" width="4.421875" style="1" customWidth="1"/>
    <col min="23" max="25" width="7.421875" style="179" customWidth="1"/>
    <col min="26" max="26" width="0.85546875" style="1" customWidth="1"/>
    <col min="27" max="16384" width="7.421875" style="1" customWidth="1"/>
  </cols>
  <sheetData>
    <row r="1" ht="15" customHeight="1"/>
    <row r="2" ht="12" customHeight="1"/>
    <row r="3" spans="1:22" s="86" customFormat="1" ht="20.25" customHeight="1" thickBot="1">
      <c r="A3" s="4" t="s">
        <v>209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12"/>
      <c r="R3" s="5"/>
      <c r="S3" s="5"/>
      <c r="T3" s="112"/>
      <c r="U3" s="5"/>
      <c r="V3" s="5"/>
    </row>
    <row r="4" spans="1:26" s="86" customFormat="1" ht="22.5" customHeight="1">
      <c r="A4" s="384" t="s">
        <v>147</v>
      </c>
      <c r="B4" s="387" t="s">
        <v>4</v>
      </c>
      <c r="C4" s="382"/>
      <c r="D4" s="416"/>
      <c r="E4" s="387" t="s">
        <v>197</v>
      </c>
      <c r="F4" s="382"/>
      <c r="G4" s="382"/>
      <c r="H4" s="381" t="s">
        <v>300</v>
      </c>
      <c r="I4" s="382"/>
      <c r="J4" s="382"/>
      <c r="K4" s="381" t="s">
        <v>198</v>
      </c>
      <c r="L4" s="382"/>
      <c r="M4" s="383"/>
      <c r="N4" s="381" t="s">
        <v>295</v>
      </c>
      <c r="O4" s="382"/>
      <c r="P4" s="382"/>
      <c r="Q4" s="381" t="s">
        <v>296</v>
      </c>
      <c r="R4" s="382"/>
      <c r="S4" s="382"/>
      <c r="T4" s="381" t="s">
        <v>291</v>
      </c>
      <c r="U4" s="382"/>
      <c r="V4" s="382"/>
      <c r="Z4" s="87"/>
    </row>
    <row r="5" spans="1:26" s="86" customFormat="1" ht="22.5" customHeight="1" thickBot="1">
      <c r="A5" s="386"/>
      <c r="B5" s="154" t="s">
        <v>4</v>
      </c>
      <c r="C5" s="115" t="s">
        <v>9</v>
      </c>
      <c r="D5" s="115" t="s">
        <v>10</v>
      </c>
      <c r="E5" s="154" t="s">
        <v>4</v>
      </c>
      <c r="F5" s="115" t="s">
        <v>9</v>
      </c>
      <c r="G5" s="115" t="s">
        <v>10</v>
      </c>
      <c r="H5" s="114" t="s">
        <v>4</v>
      </c>
      <c r="I5" s="115" t="s">
        <v>9</v>
      </c>
      <c r="J5" s="115" t="s">
        <v>10</v>
      </c>
      <c r="K5" s="114" t="s">
        <v>4</v>
      </c>
      <c r="L5" s="115" t="s">
        <v>9</v>
      </c>
      <c r="M5" s="116" t="s">
        <v>10</v>
      </c>
      <c r="N5" s="114" t="s">
        <v>4</v>
      </c>
      <c r="O5" s="115" t="s">
        <v>9</v>
      </c>
      <c r="P5" s="115" t="s">
        <v>10</v>
      </c>
      <c r="Q5" s="114" t="s">
        <v>46</v>
      </c>
      <c r="R5" s="115" t="s">
        <v>201</v>
      </c>
      <c r="S5" s="115" t="s">
        <v>202</v>
      </c>
      <c r="T5" s="114" t="s">
        <v>46</v>
      </c>
      <c r="U5" s="115" t="s">
        <v>201</v>
      </c>
      <c r="V5" s="115" t="s">
        <v>202</v>
      </c>
      <c r="Z5" s="87"/>
    </row>
    <row r="6" spans="1:26" s="86" customFormat="1" ht="33.75" customHeight="1">
      <c r="A6" s="88" t="s">
        <v>288</v>
      </c>
      <c r="B6" s="89">
        <v>309</v>
      </c>
      <c r="C6" s="120">
        <v>95</v>
      </c>
      <c r="D6" s="120">
        <v>214</v>
      </c>
      <c r="E6" s="89">
        <v>2</v>
      </c>
      <c r="F6" s="120">
        <v>2</v>
      </c>
      <c r="G6" s="120">
        <v>0</v>
      </c>
      <c r="H6" s="119">
        <v>0</v>
      </c>
      <c r="I6" s="120">
        <v>0</v>
      </c>
      <c r="J6" s="120">
        <v>0</v>
      </c>
      <c r="K6" s="119">
        <v>0</v>
      </c>
      <c r="L6" s="120">
        <v>0</v>
      </c>
      <c r="M6" s="120">
        <v>0</v>
      </c>
      <c r="N6" s="119">
        <v>0</v>
      </c>
      <c r="O6" s="120">
        <v>0</v>
      </c>
      <c r="P6" s="120">
        <v>0</v>
      </c>
      <c r="Q6" s="119">
        <v>0</v>
      </c>
      <c r="R6" s="120">
        <v>0</v>
      </c>
      <c r="S6" s="120">
        <v>0</v>
      </c>
      <c r="T6" s="180">
        <v>113</v>
      </c>
      <c r="U6" s="165">
        <v>60</v>
      </c>
      <c r="V6" s="165">
        <v>53</v>
      </c>
      <c r="Z6" s="87"/>
    </row>
    <row r="7" spans="1:26" s="86" customFormat="1" ht="33.75" customHeight="1">
      <c r="A7" s="92" t="s">
        <v>313</v>
      </c>
      <c r="B7" s="93">
        <f>SUM(B8:B10)</f>
        <v>354</v>
      </c>
      <c r="C7" s="94">
        <f aca="true" t="shared" si="0" ref="C7:V7">SUM(C8:C10)</f>
        <v>91</v>
      </c>
      <c r="D7" s="124">
        <f>SUM(D8:D10)</f>
        <v>263</v>
      </c>
      <c r="E7" s="93">
        <f t="shared" si="0"/>
        <v>2</v>
      </c>
      <c r="F7" s="124">
        <f t="shared" si="0"/>
        <v>2</v>
      </c>
      <c r="G7" s="124">
        <f t="shared" si="0"/>
        <v>0</v>
      </c>
      <c r="H7" s="123">
        <f t="shared" si="0"/>
        <v>0</v>
      </c>
      <c r="I7" s="124">
        <f t="shared" si="0"/>
        <v>0</v>
      </c>
      <c r="J7" s="125">
        <f t="shared" si="0"/>
        <v>0</v>
      </c>
      <c r="K7" s="123">
        <f t="shared" si="0"/>
        <v>0</v>
      </c>
      <c r="L7" s="124">
        <f t="shared" si="0"/>
        <v>0</v>
      </c>
      <c r="M7" s="125">
        <f t="shared" si="0"/>
        <v>0</v>
      </c>
      <c r="N7" s="123">
        <f t="shared" si="0"/>
        <v>0</v>
      </c>
      <c r="O7" s="124">
        <f t="shared" si="0"/>
        <v>0</v>
      </c>
      <c r="P7" s="125">
        <f t="shared" si="0"/>
        <v>0</v>
      </c>
      <c r="Q7" s="123">
        <f t="shared" si="0"/>
        <v>0</v>
      </c>
      <c r="R7" s="124">
        <f t="shared" si="0"/>
        <v>0</v>
      </c>
      <c r="S7" s="125">
        <f t="shared" si="0"/>
        <v>0</v>
      </c>
      <c r="T7" s="181">
        <f t="shared" si="0"/>
        <v>101</v>
      </c>
      <c r="U7" s="182">
        <f t="shared" si="0"/>
        <v>48</v>
      </c>
      <c r="V7" s="182">
        <f t="shared" si="0"/>
        <v>53</v>
      </c>
      <c r="Z7" s="87"/>
    </row>
    <row r="8" spans="1:26" s="86" customFormat="1" ht="33.75" customHeight="1">
      <c r="A8" s="96" t="s">
        <v>112</v>
      </c>
      <c r="B8" s="183">
        <f>SUM(C8:D8)</f>
        <v>8</v>
      </c>
      <c r="C8" s="120">
        <f>F8+I8+L8+O8+R8+U8+'10-4'!B8+'10-4'!E8+'10-4'!H8+'10-4'!K8+'10-4'!N8+'10-4'!Q8</f>
        <v>3</v>
      </c>
      <c r="D8" s="91">
        <f>G8+J8+M8+P8+S8+V8+'10-4'!C8+'10-4'!F8+'10-4'!I8+'10-4'!L8+'10-4'!O8+'10-4'!R8</f>
        <v>5</v>
      </c>
      <c r="E8" s="122">
        <f>SUM(F8:G8)</f>
        <v>1</v>
      </c>
      <c r="F8" s="120">
        <v>1</v>
      </c>
      <c r="G8" s="120">
        <v>0</v>
      </c>
      <c r="H8" s="119">
        <f>SUM(I8:J8)</f>
        <v>0</v>
      </c>
      <c r="I8" s="120">
        <v>0</v>
      </c>
      <c r="J8" s="121">
        <v>0</v>
      </c>
      <c r="K8" s="119">
        <f>SUM(L8:M8)</f>
        <v>0</v>
      </c>
      <c r="L8" s="120">
        <v>0</v>
      </c>
      <c r="M8" s="121">
        <v>0</v>
      </c>
      <c r="N8" s="119">
        <f>SUM(O8:P8)</f>
        <v>0</v>
      </c>
      <c r="O8" s="120">
        <v>0</v>
      </c>
      <c r="P8" s="120">
        <v>0</v>
      </c>
      <c r="Q8" s="119">
        <f>SUM(R8:S8)</f>
        <v>0</v>
      </c>
      <c r="R8" s="120">
        <v>0</v>
      </c>
      <c r="S8" s="120">
        <v>0</v>
      </c>
      <c r="T8" s="119">
        <f>SUM(U8:V8)</f>
        <v>0</v>
      </c>
      <c r="U8" s="120">
        <v>0</v>
      </c>
      <c r="V8" s="120">
        <v>0</v>
      </c>
      <c r="Z8" s="87"/>
    </row>
    <row r="9" spans="1:26" s="86" customFormat="1" ht="33.75" customHeight="1">
      <c r="A9" s="96" t="s">
        <v>113</v>
      </c>
      <c r="B9" s="89">
        <f>SUM(B12:B28)</f>
        <v>338</v>
      </c>
      <c r="C9" s="120">
        <f>F9+I9+L9+O9+R9+U9+'10-4'!B9+'10-4'!E9+'10-4'!H9+'10-4'!K9+'10-4'!N9</f>
        <v>83</v>
      </c>
      <c r="D9" s="91">
        <f>G9+J9+M9+P9+S9+V9+'10-4'!C9+'10-4'!F9+'10-4'!I9+'10-4'!L9+'10-4'!O9</f>
        <v>255</v>
      </c>
      <c r="E9" s="122">
        <f>SUM(E12:E28)</f>
        <v>0</v>
      </c>
      <c r="F9" s="120">
        <f>SUM(F12:F28)</f>
        <v>0</v>
      </c>
      <c r="G9" s="121">
        <f>SUM(G12:G28)</f>
        <v>0</v>
      </c>
      <c r="H9" s="122">
        <f aca="true" t="shared" si="1" ref="H9:V9">SUM(H12:H28)</f>
        <v>0</v>
      </c>
      <c r="I9" s="120">
        <f t="shared" si="1"/>
        <v>0</v>
      </c>
      <c r="J9" s="121">
        <f t="shared" si="1"/>
        <v>0</v>
      </c>
      <c r="K9" s="122">
        <f t="shared" si="1"/>
        <v>0</v>
      </c>
      <c r="L9" s="120">
        <f t="shared" si="1"/>
        <v>0</v>
      </c>
      <c r="M9" s="121">
        <f t="shared" si="1"/>
        <v>0</v>
      </c>
      <c r="N9" s="122">
        <f t="shared" si="1"/>
        <v>0</v>
      </c>
      <c r="O9" s="120">
        <f t="shared" si="1"/>
        <v>0</v>
      </c>
      <c r="P9" s="121">
        <f t="shared" si="1"/>
        <v>0</v>
      </c>
      <c r="Q9" s="122">
        <f t="shared" si="1"/>
        <v>0</v>
      </c>
      <c r="R9" s="120">
        <f t="shared" si="1"/>
        <v>0</v>
      </c>
      <c r="S9" s="121">
        <f t="shared" si="1"/>
        <v>0</v>
      </c>
      <c r="T9" s="164">
        <f t="shared" si="1"/>
        <v>98</v>
      </c>
      <c r="U9" s="165">
        <f t="shared" si="1"/>
        <v>46</v>
      </c>
      <c r="V9" s="165">
        <f t="shared" si="1"/>
        <v>52</v>
      </c>
      <c r="Z9" s="87"/>
    </row>
    <row r="10" spans="1:26" s="86" customFormat="1" ht="33.75" customHeight="1" thickBot="1">
      <c r="A10" s="97" t="s">
        <v>114</v>
      </c>
      <c r="B10" s="98">
        <f>SUM(C10:D10)</f>
        <v>8</v>
      </c>
      <c r="C10" s="156">
        <f>F10+I10+L10+O10+R10+U10+'10-4'!B10+'10-4'!E10+'10-4'!H10+'10-4'!K10+'10-4'!N10+'10-4'!Q10</f>
        <v>5</v>
      </c>
      <c r="D10" s="100">
        <f>G10+J10+M10+P10+S10+V10+'10-4'!C10+'10-4'!F10+'10-4'!I10+'10-4'!L10+'10-4'!O10+'10-4'!R10</f>
        <v>3</v>
      </c>
      <c r="E10" s="98">
        <f>SUM(F10:G10)</f>
        <v>1</v>
      </c>
      <c r="F10" s="156">
        <v>1</v>
      </c>
      <c r="G10" s="156">
        <v>0</v>
      </c>
      <c r="H10" s="184">
        <f>SUM(I10:J10)</f>
        <v>0</v>
      </c>
      <c r="I10" s="156">
        <v>0</v>
      </c>
      <c r="J10" s="156">
        <v>0</v>
      </c>
      <c r="K10" s="184">
        <f>SUM(L10:M10)</f>
        <v>0</v>
      </c>
      <c r="L10" s="156">
        <v>0</v>
      </c>
      <c r="M10" s="156">
        <v>0</v>
      </c>
      <c r="N10" s="184">
        <f>SUM(O10:P10)</f>
        <v>0</v>
      </c>
      <c r="O10" s="156">
        <v>0</v>
      </c>
      <c r="P10" s="156">
        <v>0</v>
      </c>
      <c r="Q10" s="184">
        <f>SUM(R10:S10)</f>
        <v>0</v>
      </c>
      <c r="R10" s="156">
        <v>0</v>
      </c>
      <c r="S10" s="156">
        <v>0</v>
      </c>
      <c r="T10" s="184">
        <f>SUM(U10:V10)</f>
        <v>3</v>
      </c>
      <c r="U10" s="156">
        <v>2</v>
      </c>
      <c r="V10" s="156">
        <v>1</v>
      </c>
      <c r="Z10" s="87"/>
    </row>
    <row r="11" spans="1:26" s="86" customFormat="1" ht="12.75">
      <c r="A11" s="185" t="s">
        <v>115</v>
      </c>
      <c r="B11" s="89"/>
      <c r="C11" s="120"/>
      <c r="D11" s="120"/>
      <c r="E11" s="89"/>
      <c r="F11" s="120"/>
      <c r="G11" s="120"/>
      <c r="H11" s="119"/>
      <c r="I11" s="120"/>
      <c r="J11" s="120"/>
      <c r="K11" s="119"/>
      <c r="L11" s="120"/>
      <c r="M11" s="120"/>
      <c r="N11" s="119"/>
      <c r="O11" s="120"/>
      <c r="P11" s="120"/>
      <c r="Q11" s="119"/>
      <c r="R11" s="120"/>
      <c r="S11" s="120"/>
      <c r="T11" s="119"/>
      <c r="U11" s="120"/>
      <c r="V11" s="120"/>
      <c r="Z11" s="87"/>
    </row>
    <row r="12" spans="1:26" s="86" customFormat="1" ht="33.75" customHeight="1">
      <c r="A12" s="186" t="s">
        <v>116</v>
      </c>
      <c r="B12" s="89">
        <f>SUM(C12:D12)</f>
        <v>116</v>
      </c>
      <c r="C12" s="175">
        <f>F12+I12+L12+O12+R12+U12+'10-4'!B12+'10-4'!E12+'10-4'!H12+'10-4'!K12+'10-4'!N12</f>
        <v>25</v>
      </c>
      <c r="D12" s="187">
        <f>G12+J12+M12+P12+S12+V12+'10-4'!C12+'10-4'!F12+'10-4'!I12+'10-4'!L12+'10-4'!O12</f>
        <v>91</v>
      </c>
      <c r="E12" s="119">
        <f aca="true" t="shared" si="2" ref="E12:E28">SUM(F12:G12)</f>
        <v>0</v>
      </c>
      <c r="F12" s="120">
        <v>0</v>
      </c>
      <c r="G12" s="120">
        <v>0</v>
      </c>
      <c r="H12" s="119">
        <f aca="true" t="shared" si="3" ref="H12:H28">SUM(I12:J12)</f>
        <v>0</v>
      </c>
      <c r="I12" s="188">
        <v>0</v>
      </c>
      <c r="J12" s="120">
        <v>0</v>
      </c>
      <c r="K12" s="119">
        <f aca="true" t="shared" si="4" ref="K12:K28">SUM(L12:M12)</f>
        <v>0</v>
      </c>
      <c r="L12" s="188">
        <v>0</v>
      </c>
      <c r="M12" s="120">
        <v>0</v>
      </c>
      <c r="N12" s="119">
        <f aca="true" t="shared" si="5" ref="N12:N28">SUM(O12:P12)</f>
        <v>0</v>
      </c>
      <c r="O12" s="120">
        <v>0</v>
      </c>
      <c r="P12" s="120">
        <v>0</v>
      </c>
      <c r="Q12" s="119">
        <f aca="true" t="shared" si="6" ref="Q12:Q28">SUM(R12:S12)</f>
        <v>0</v>
      </c>
      <c r="R12" s="120">
        <v>0</v>
      </c>
      <c r="S12" s="120">
        <v>0</v>
      </c>
      <c r="T12" s="119">
        <f aca="true" t="shared" si="7" ref="T12:T28">SUM(U12:V12)</f>
        <v>35</v>
      </c>
      <c r="U12" s="120">
        <v>13</v>
      </c>
      <c r="V12" s="120">
        <v>22</v>
      </c>
      <c r="Z12" s="87"/>
    </row>
    <row r="13" spans="1:26" s="86" customFormat="1" ht="33.75" customHeight="1">
      <c r="A13" s="189" t="s">
        <v>117</v>
      </c>
      <c r="B13" s="104">
        <f aca="true" t="shared" si="8" ref="B13:B27">SUM(C13:D13)</f>
        <v>32</v>
      </c>
      <c r="C13" s="190">
        <f>F13+I13+L13+O13+R13+U13+'10-4'!B13+'10-4'!E13+'10-4'!H13+'10-4'!K13+'10-4'!N13</f>
        <v>14</v>
      </c>
      <c r="D13" s="187">
        <f>G13+J13+M13+P13+S13+V13+'10-4'!C13+'10-4'!F13+'10-4'!I13+'10-4'!L13+'10-4'!O13</f>
        <v>18</v>
      </c>
      <c r="E13" s="140">
        <f t="shared" si="2"/>
        <v>0</v>
      </c>
      <c r="F13" s="141">
        <v>0</v>
      </c>
      <c r="G13" s="141">
        <v>0</v>
      </c>
      <c r="H13" s="140">
        <f t="shared" si="3"/>
        <v>0</v>
      </c>
      <c r="I13" s="141">
        <v>0</v>
      </c>
      <c r="J13" s="141">
        <v>0</v>
      </c>
      <c r="K13" s="140">
        <f t="shared" si="4"/>
        <v>0</v>
      </c>
      <c r="L13" s="141">
        <v>0</v>
      </c>
      <c r="M13" s="141">
        <v>0</v>
      </c>
      <c r="N13" s="140">
        <f t="shared" si="5"/>
        <v>0</v>
      </c>
      <c r="O13" s="141">
        <v>0</v>
      </c>
      <c r="P13" s="141">
        <v>0</v>
      </c>
      <c r="Q13" s="140">
        <f t="shared" si="6"/>
        <v>0</v>
      </c>
      <c r="R13" s="141">
        <v>0</v>
      </c>
      <c r="S13" s="141">
        <v>0</v>
      </c>
      <c r="T13" s="140">
        <f t="shared" si="7"/>
        <v>14</v>
      </c>
      <c r="U13" s="141">
        <v>9</v>
      </c>
      <c r="V13" s="141">
        <v>5</v>
      </c>
      <c r="Z13" s="87"/>
    </row>
    <row r="14" spans="1:26" s="86" customFormat="1" ht="33.75" customHeight="1">
      <c r="A14" s="189" t="s">
        <v>118</v>
      </c>
      <c r="B14" s="104">
        <f t="shared" si="8"/>
        <v>6</v>
      </c>
      <c r="C14" s="105">
        <f>F14+I14+L14+O14+R14+U14+'10-4'!B14+'10-4'!E14+'10-4'!H14+'10-4'!K14+'10-4'!N14</f>
        <v>0</v>
      </c>
      <c r="D14" s="106">
        <f>G14+J14+M14+P14+S14+V14+'10-4'!C14+'10-4'!F14+'10-4'!I14+'10-4'!L14+'10-4'!O14</f>
        <v>6</v>
      </c>
      <c r="E14" s="140">
        <f t="shared" si="2"/>
        <v>0</v>
      </c>
      <c r="F14" s="141">
        <v>0</v>
      </c>
      <c r="G14" s="141">
        <v>0</v>
      </c>
      <c r="H14" s="140">
        <f t="shared" si="3"/>
        <v>0</v>
      </c>
      <c r="I14" s="141">
        <v>0</v>
      </c>
      <c r="J14" s="141">
        <v>0</v>
      </c>
      <c r="K14" s="140">
        <f t="shared" si="4"/>
        <v>0</v>
      </c>
      <c r="L14" s="141">
        <v>0</v>
      </c>
      <c r="M14" s="141">
        <v>0</v>
      </c>
      <c r="N14" s="140">
        <f t="shared" si="5"/>
        <v>0</v>
      </c>
      <c r="O14" s="141">
        <v>0</v>
      </c>
      <c r="P14" s="141">
        <v>0</v>
      </c>
      <c r="Q14" s="140">
        <f t="shared" si="6"/>
        <v>0</v>
      </c>
      <c r="R14" s="141">
        <v>0</v>
      </c>
      <c r="S14" s="141">
        <v>0</v>
      </c>
      <c r="T14" s="140">
        <f t="shared" si="7"/>
        <v>0</v>
      </c>
      <c r="U14" s="141">
        <v>0</v>
      </c>
      <c r="V14" s="141">
        <v>0</v>
      </c>
      <c r="Z14" s="87"/>
    </row>
    <row r="15" spans="1:26" s="86" customFormat="1" ht="33.75" customHeight="1">
      <c r="A15" s="189" t="s">
        <v>119</v>
      </c>
      <c r="B15" s="104">
        <f t="shared" si="8"/>
        <v>14</v>
      </c>
      <c r="C15" s="105">
        <f>F15+I15+L15+O15+R15+U15+'10-4'!B15+'10-4'!E15+'10-4'!H15+'10-4'!K15+'10-4'!N15</f>
        <v>7</v>
      </c>
      <c r="D15" s="106">
        <f>G15+J15+M15+P15+S15+V15+'10-4'!C15+'10-4'!F15+'10-4'!I15+'10-4'!L15+'10-4'!O15</f>
        <v>7</v>
      </c>
      <c r="E15" s="140">
        <f t="shared" si="2"/>
        <v>0</v>
      </c>
      <c r="F15" s="141">
        <v>0</v>
      </c>
      <c r="G15" s="141">
        <v>0</v>
      </c>
      <c r="H15" s="140">
        <f t="shared" si="3"/>
        <v>0</v>
      </c>
      <c r="I15" s="141">
        <v>0</v>
      </c>
      <c r="J15" s="141">
        <v>0</v>
      </c>
      <c r="K15" s="140">
        <f t="shared" si="4"/>
        <v>0</v>
      </c>
      <c r="L15" s="141">
        <v>0</v>
      </c>
      <c r="M15" s="141">
        <v>0</v>
      </c>
      <c r="N15" s="140">
        <f t="shared" si="5"/>
        <v>0</v>
      </c>
      <c r="O15" s="141">
        <v>0</v>
      </c>
      <c r="P15" s="141">
        <v>0</v>
      </c>
      <c r="Q15" s="140">
        <f t="shared" si="6"/>
        <v>0</v>
      </c>
      <c r="R15" s="141">
        <v>0</v>
      </c>
      <c r="S15" s="141">
        <v>0</v>
      </c>
      <c r="T15" s="140">
        <f t="shared" si="7"/>
        <v>9</v>
      </c>
      <c r="U15" s="141">
        <v>6</v>
      </c>
      <c r="V15" s="141">
        <v>3</v>
      </c>
      <c r="Z15" s="87"/>
    </row>
    <row r="16" spans="1:26" s="86" customFormat="1" ht="33.75" customHeight="1">
      <c r="A16" s="189" t="s">
        <v>120</v>
      </c>
      <c r="B16" s="104">
        <f t="shared" si="8"/>
        <v>11</v>
      </c>
      <c r="C16" s="105">
        <f>F16+I16+L16+O16+R16+U16+'10-4'!B16+'10-4'!E16+'10-4'!H16+'10-4'!K16+'10-4'!N16</f>
        <v>0</v>
      </c>
      <c r="D16" s="106">
        <f>G16+J16+M16+P16+S16+V16+'10-4'!C16+'10-4'!F16+'10-4'!I16+'10-4'!L16+'10-4'!O16</f>
        <v>11</v>
      </c>
      <c r="E16" s="140">
        <f t="shared" si="2"/>
        <v>0</v>
      </c>
      <c r="F16" s="141">
        <v>0</v>
      </c>
      <c r="G16" s="141">
        <v>0</v>
      </c>
      <c r="H16" s="140">
        <f t="shared" si="3"/>
        <v>0</v>
      </c>
      <c r="I16" s="141">
        <v>0</v>
      </c>
      <c r="J16" s="141">
        <v>0</v>
      </c>
      <c r="K16" s="140">
        <f t="shared" si="4"/>
        <v>0</v>
      </c>
      <c r="L16" s="141">
        <v>0</v>
      </c>
      <c r="M16" s="141">
        <v>0</v>
      </c>
      <c r="N16" s="140">
        <f t="shared" si="5"/>
        <v>0</v>
      </c>
      <c r="O16" s="141">
        <v>0</v>
      </c>
      <c r="P16" s="141">
        <v>0</v>
      </c>
      <c r="Q16" s="140">
        <f t="shared" si="6"/>
        <v>0</v>
      </c>
      <c r="R16" s="141">
        <v>0</v>
      </c>
      <c r="S16" s="141">
        <v>0</v>
      </c>
      <c r="T16" s="140">
        <f t="shared" si="7"/>
        <v>0</v>
      </c>
      <c r="U16" s="141">
        <v>0</v>
      </c>
      <c r="V16" s="141">
        <v>0</v>
      </c>
      <c r="Z16" s="87"/>
    </row>
    <row r="17" spans="1:26" s="86" customFormat="1" ht="33.75" customHeight="1">
      <c r="A17" s="189" t="s">
        <v>121</v>
      </c>
      <c r="B17" s="104">
        <f t="shared" si="8"/>
        <v>29</v>
      </c>
      <c r="C17" s="105">
        <f>F17+I17+L17+O17+R17+U17+'10-4'!B17+'10-4'!E17+'10-4'!H17+'10-4'!K17+'10-4'!N17</f>
        <v>9</v>
      </c>
      <c r="D17" s="106">
        <f>G17+J17+M17+P17+S17+V17+'10-4'!C17+'10-4'!F17+'10-4'!I17+'10-4'!L17+'10-4'!O17</f>
        <v>20</v>
      </c>
      <c r="E17" s="140">
        <f t="shared" si="2"/>
        <v>0</v>
      </c>
      <c r="F17" s="141">
        <v>0</v>
      </c>
      <c r="G17" s="141">
        <v>0</v>
      </c>
      <c r="H17" s="140">
        <f t="shared" si="3"/>
        <v>0</v>
      </c>
      <c r="I17" s="141">
        <v>0</v>
      </c>
      <c r="J17" s="141">
        <v>0</v>
      </c>
      <c r="K17" s="140">
        <f t="shared" si="4"/>
        <v>0</v>
      </c>
      <c r="L17" s="141">
        <v>0</v>
      </c>
      <c r="M17" s="141">
        <v>0</v>
      </c>
      <c r="N17" s="140">
        <f t="shared" si="5"/>
        <v>0</v>
      </c>
      <c r="O17" s="141">
        <v>0</v>
      </c>
      <c r="P17" s="141">
        <v>0</v>
      </c>
      <c r="Q17" s="140">
        <f t="shared" si="6"/>
        <v>0</v>
      </c>
      <c r="R17" s="141">
        <v>0</v>
      </c>
      <c r="S17" s="141">
        <v>0</v>
      </c>
      <c r="T17" s="140">
        <f t="shared" si="7"/>
        <v>6</v>
      </c>
      <c r="U17" s="141">
        <v>4</v>
      </c>
      <c r="V17" s="141">
        <v>2</v>
      </c>
      <c r="Z17" s="87"/>
    </row>
    <row r="18" spans="1:26" s="86" customFormat="1" ht="33.75" customHeight="1">
      <c r="A18" s="189" t="s">
        <v>23</v>
      </c>
      <c r="B18" s="104">
        <f t="shared" si="8"/>
        <v>10</v>
      </c>
      <c r="C18" s="105">
        <f>F18+I18+L18+O18+R18+U18+'10-4'!B18+'10-4'!E18+'10-4'!H18+'10-4'!K18+'10-4'!N18</f>
        <v>2</v>
      </c>
      <c r="D18" s="106">
        <f>G18+J18+M18+P18+S18+V18+'10-4'!C18+'10-4'!F18+'10-4'!I18+'10-4'!L18+'10-4'!O18</f>
        <v>8</v>
      </c>
      <c r="E18" s="140">
        <f t="shared" si="2"/>
        <v>0</v>
      </c>
      <c r="F18" s="141">
        <v>0</v>
      </c>
      <c r="G18" s="141">
        <v>0</v>
      </c>
      <c r="H18" s="140">
        <f t="shared" si="3"/>
        <v>0</v>
      </c>
      <c r="I18" s="141">
        <v>0</v>
      </c>
      <c r="J18" s="141">
        <v>0</v>
      </c>
      <c r="K18" s="140">
        <f t="shared" si="4"/>
        <v>0</v>
      </c>
      <c r="L18" s="141">
        <v>0</v>
      </c>
      <c r="M18" s="141">
        <v>0</v>
      </c>
      <c r="N18" s="140">
        <f t="shared" si="5"/>
        <v>0</v>
      </c>
      <c r="O18" s="141">
        <v>0</v>
      </c>
      <c r="P18" s="141">
        <v>0</v>
      </c>
      <c r="Q18" s="140">
        <f t="shared" si="6"/>
        <v>0</v>
      </c>
      <c r="R18" s="141">
        <v>0</v>
      </c>
      <c r="S18" s="141">
        <v>0</v>
      </c>
      <c r="T18" s="140">
        <f t="shared" si="7"/>
        <v>4</v>
      </c>
      <c r="U18" s="141">
        <v>1</v>
      </c>
      <c r="V18" s="141">
        <v>3</v>
      </c>
      <c r="Z18" s="87"/>
    </row>
    <row r="19" spans="1:26" s="86" customFormat="1" ht="33.75" customHeight="1">
      <c r="A19" s="189" t="s">
        <v>122</v>
      </c>
      <c r="B19" s="104">
        <f t="shared" si="8"/>
        <v>30</v>
      </c>
      <c r="C19" s="105">
        <f>F19+I19+L19+O19+R19+U19+'10-4'!B19+'10-4'!E19+'10-4'!H19+'10-4'!K19+'10-4'!N19</f>
        <v>9</v>
      </c>
      <c r="D19" s="106">
        <f>G19+J19+M19+P19+S19+V19+'10-4'!C19+'10-4'!F19+'10-4'!I19+'10-4'!L19+'10-4'!O19</f>
        <v>21</v>
      </c>
      <c r="E19" s="140">
        <f t="shared" si="2"/>
        <v>0</v>
      </c>
      <c r="F19" s="141">
        <v>0</v>
      </c>
      <c r="G19" s="141">
        <v>0</v>
      </c>
      <c r="H19" s="140">
        <f t="shared" si="3"/>
        <v>0</v>
      </c>
      <c r="I19" s="141">
        <v>0</v>
      </c>
      <c r="J19" s="141">
        <v>0</v>
      </c>
      <c r="K19" s="140">
        <f t="shared" si="4"/>
        <v>0</v>
      </c>
      <c r="L19" s="141">
        <v>0</v>
      </c>
      <c r="M19" s="141">
        <v>0</v>
      </c>
      <c r="N19" s="140">
        <f t="shared" si="5"/>
        <v>0</v>
      </c>
      <c r="O19" s="141">
        <v>0</v>
      </c>
      <c r="P19" s="141">
        <v>0</v>
      </c>
      <c r="Q19" s="140">
        <f t="shared" si="6"/>
        <v>0</v>
      </c>
      <c r="R19" s="141">
        <v>0</v>
      </c>
      <c r="S19" s="141">
        <v>0</v>
      </c>
      <c r="T19" s="140">
        <f t="shared" si="7"/>
        <v>12</v>
      </c>
      <c r="U19" s="141">
        <v>8</v>
      </c>
      <c r="V19" s="141">
        <v>4</v>
      </c>
      <c r="Z19" s="87"/>
    </row>
    <row r="20" spans="1:26" s="86" customFormat="1" ht="33.75" customHeight="1">
      <c r="A20" s="189" t="s">
        <v>123</v>
      </c>
      <c r="B20" s="104">
        <f>SUM(C20:D20)</f>
        <v>35</v>
      </c>
      <c r="C20" s="105">
        <f>F20+I20+L20+O20+R20+U20+'10-4'!B20+'10-4'!E20+'10-4'!H20+'10-4'!K20+'10-4'!N20</f>
        <v>7</v>
      </c>
      <c r="D20" s="106">
        <f>G20+J20+M20+P20+S20+V20+'10-4'!C20+'10-4'!F20+'10-4'!I20+'10-4'!L20+'10-4'!O20</f>
        <v>28</v>
      </c>
      <c r="E20" s="140">
        <f t="shared" si="2"/>
        <v>0</v>
      </c>
      <c r="F20" s="141">
        <v>0</v>
      </c>
      <c r="G20" s="141">
        <v>0</v>
      </c>
      <c r="H20" s="140">
        <f t="shared" si="3"/>
        <v>0</v>
      </c>
      <c r="I20" s="141">
        <v>0</v>
      </c>
      <c r="J20" s="141">
        <v>0</v>
      </c>
      <c r="K20" s="140">
        <f t="shared" si="4"/>
        <v>0</v>
      </c>
      <c r="L20" s="141">
        <v>0</v>
      </c>
      <c r="M20" s="141">
        <v>0</v>
      </c>
      <c r="N20" s="140">
        <f t="shared" si="5"/>
        <v>0</v>
      </c>
      <c r="O20" s="141">
        <v>0</v>
      </c>
      <c r="P20" s="141">
        <v>0</v>
      </c>
      <c r="Q20" s="140">
        <f t="shared" si="6"/>
        <v>0</v>
      </c>
      <c r="R20" s="141">
        <v>0</v>
      </c>
      <c r="S20" s="141">
        <v>0</v>
      </c>
      <c r="T20" s="140">
        <f t="shared" si="7"/>
        <v>4</v>
      </c>
      <c r="U20" s="141">
        <v>0</v>
      </c>
      <c r="V20" s="141">
        <v>4</v>
      </c>
      <c r="Z20" s="87"/>
    </row>
    <row r="21" spans="1:26" s="86" customFormat="1" ht="33.75" customHeight="1">
      <c r="A21" s="189" t="s">
        <v>124</v>
      </c>
      <c r="B21" s="104">
        <f t="shared" si="8"/>
        <v>5</v>
      </c>
      <c r="C21" s="105">
        <f>F21+I21+L21+O21+R21+U21+'10-4'!B21+'10-4'!E21+'10-4'!H21+'10-4'!K21+'10-4'!N21</f>
        <v>1</v>
      </c>
      <c r="D21" s="106">
        <f>G21+J21+M21+P21+S21+V21+'10-4'!C21+'10-4'!F21+'10-4'!I21+'10-4'!L21+'10-4'!O21</f>
        <v>4</v>
      </c>
      <c r="E21" s="140">
        <f t="shared" si="2"/>
        <v>0</v>
      </c>
      <c r="F21" s="141">
        <v>0</v>
      </c>
      <c r="G21" s="141">
        <v>0</v>
      </c>
      <c r="H21" s="140">
        <f t="shared" si="3"/>
        <v>0</v>
      </c>
      <c r="I21" s="141">
        <v>0</v>
      </c>
      <c r="J21" s="141">
        <v>0</v>
      </c>
      <c r="K21" s="140">
        <f t="shared" si="4"/>
        <v>0</v>
      </c>
      <c r="L21" s="141">
        <v>0</v>
      </c>
      <c r="M21" s="141">
        <v>0</v>
      </c>
      <c r="N21" s="140">
        <f t="shared" si="5"/>
        <v>0</v>
      </c>
      <c r="O21" s="141">
        <v>0</v>
      </c>
      <c r="P21" s="141">
        <v>0</v>
      </c>
      <c r="Q21" s="140">
        <f t="shared" si="6"/>
        <v>0</v>
      </c>
      <c r="R21" s="141">
        <v>0</v>
      </c>
      <c r="S21" s="141">
        <v>0</v>
      </c>
      <c r="T21" s="140">
        <f t="shared" si="7"/>
        <v>2</v>
      </c>
      <c r="U21" s="141">
        <v>0</v>
      </c>
      <c r="V21" s="141">
        <v>2</v>
      </c>
      <c r="Z21" s="87"/>
    </row>
    <row r="22" spans="1:26" s="86" customFormat="1" ht="33.75" customHeight="1">
      <c r="A22" s="189" t="s">
        <v>125</v>
      </c>
      <c r="B22" s="104">
        <f t="shared" si="8"/>
        <v>2</v>
      </c>
      <c r="C22" s="105">
        <f>F22+I22+L22+O22+R22+U22+'10-4'!B22+'10-4'!E22+'10-4'!H22+'10-4'!K22+'10-4'!N22</f>
        <v>0</v>
      </c>
      <c r="D22" s="106">
        <f>G22+J22+M22+P22+S22+V22+'10-4'!C22+'10-4'!F22+'10-4'!I22+'10-4'!L22+'10-4'!O22</f>
        <v>2</v>
      </c>
      <c r="E22" s="140">
        <f t="shared" si="2"/>
        <v>0</v>
      </c>
      <c r="F22" s="141">
        <v>0</v>
      </c>
      <c r="G22" s="141">
        <v>0</v>
      </c>
      <c r="H22" s="140">
        <f t="shared" si="3"/>
        <v>0</v>
      </c>
      <c r="I22" s="141">
        <v>0</v>
      </c>
      <c r="J22" s="141">
        <v>0</v>
      </c>
      <c r="K22" s="140">
        <f t="shared" si="4"/>
        <v>0</v>
      </c>
      <c r="L22" s="141">
        <v>0</v>
      </c>
      <c r="M22" s="141">
        <v>0</v>
      </c>
      <c r="N22" s="140">
        <f t="shared" si="5"/>
        <v>0</v>
      </c>
      <c r="O22" s="141">
        <v>0</v>
      </c>
      <c r="P22" s="141">
        <v>0</v>
      </c>
      <c r="Q22" s="140">
        <f t="shared" si="6"/>
        <v>0</v>
      </c>
      <c r="R22" s="141">
        <v>0</v>
      </c>
      <c r="S22" s="141">
        <v>0</v>
      </c>
      <c r="T22" s="140">
        <f t="shared" si="7"/>
        <v>0</v>
      </c>
      <c r="U22" s="141">
        <v>0</v>
      </c>
      <c r="V22" s="141">
        <v>0</v>
      </c>
      <c r="Z22" s="87"/>
    </row>
    <row r="23" spans="1:26" s="86" customFormat="1" ht="33.75" customHeight="1">
      <c r="A23" s="189" t="s">
        <v>28</v>
      </c>
      <c r="B23" s="104">
        <f t="shared" si="8"/>
        <v>1</v>
      </c>
      <c r="C23" s="105">
        <f>F23+I23+L23+O23+R23+U23+'10-4'!B23+'10-4'!E23+'10-4'!H23+'10-4'!K23+'10-4'!N23</f>
        <v>0</v>
      </c>
      <c r="D23" s="106">
        <f>G23+J23+M23+P23+S23+V23+'10-4'!C23+'10-4'!F23+'10-4'!I23+'10-4'!L23+'10-4'!O23</f>
        <v>1</v>
      </c>
      <c r="E23" s="140">
        <f t="shared" si="2"/>
        <v>0</v>
      </c>
      <c r="F23" s="141">
        <v>0</v>
      </c>
      <c r="G23" s="141">
        <v>0</v>
      </c>
      <c r="H23" s="140">
        <f t="shared" si="3"/>
        <v>0</v>
      </c>
      <c r="I23" s="141">
        <v>0</v>
      </c>
      <c r="J23" s="141">
        <v>0</v>
      </c>
      <c r="K23" s="140">
        <f t="shared" si="4"/>
        <v>0</v>
      </c>
      <c r="L23" s="141">
        <v>0</v>
      </c>
      <c r="M23" s="141">
        <v>0</v>
      </c>
      <c r="N23" s="140">
        <f t="shared" si="5"/>
        <v>0</v>
      </c>
      <c r="O23" s="141">
        <v>0</v>
      </c>
      <c r="P23" s="141">
        <v>0</v>
      </c>
      <c r="Q23" s="140"/>
      <c r="R23" s="141">
        <v>0</v>
      </c>
      <c r="S23" s="141">
        <v>0</v>
      </c>
      <c r="T23" s="140">
        <f t="shared" si="7"/>
        <v>1</v>
      </c>
      <c r="U23" s="141">
        <v>0</v>
      </c>
      <c r="V23" s="141">
        <v>1</v>
      </c>
      <c r="Z23" s="87"/>
    </row>
    <row r="24" spans="1:26" s="86" customFormat="1" ht="33.75" customHeight="1">
      <c r="A24" s="189" t="s">
        <v>126</v>
      </c>
      <c r="B24" s="104">
        <f t="shared" si="8"/>
        <v>8</v>
      </c>
      <c r="C24" s="105">
        <f>F24+I24+L24+O24+R24+U24+'10-4'!B24+'10-4'!E24+'10-4'!H24+'10-4'!K24+'10-4'!N24</f>
        <v>0</v>
      </c>
      <c r="D24" s="106">
        <f>G24+J24+M24+P24+S24+V24+'10-4'!C24+'10-4'!F24+'10-4'!I24+'10-4'!L24+'10-4'!O24</f>
        <v>8</v>
      </c>
      <c r="E24" s="140">
        <f t="shared" si="2"/>
        <v>0</v>
      </c>
      <c r="F24" s="141">
        <v>0</v>
      </c>
      <c r="G24" s="141">
        <v>0</v>
      </c>
      <c r="H24" s="140">
        <f t="shared" si="3"/>
        <v>0</v>
      </c>
      <c r="I24" s="141">
        <v>0</v>
      </c>
      <c r="J24" s="141">
        <v>0</v>
      </c>
      <c r="K24" s="140">
        <f t="shared" si="4"/>
        <v>0</v>
      </c>
      <c r="L24" s="141">
        <v>0</v>
      </c>
      <c r="M24" s="141">
        <v>0</v>
      </c>
      <c r="N24" s="140">
        <f t="shared" si="5"/>
        <v>0</v>
      </c>
      <c r="O24" s="141">
        <v>0</v>
      </c>
      <c r="P24" s="141">
        <v>0</v>
      </c>
      <c r="Q24" s="140">
        <f t="shared" si="6"/>
        <v>0</v>
      </c>
      <c r="R24" s="141">
        <v>0</v>
      </c>
      <c r="S24" s="141">
        <v>0</v>
      </c>
      <c r="T24" s="140">
        <f t="shared" si="7"/>
        <v>0</v>
      </c>
      <c r="U24" s="141">
        <v>0</v>
      </c>
      <c r="V24" s="141">
        <v>0</v>
      </c>
      <c r="Z24" s="87"/>
    </row>
    <row r="25" spans="1:26" s="86" customFormat="1" ht="33.75" customHeight="1">
      <c r="A25" s="189" t="s">
        <v>127</v>
      </c>
      <c r="B25" s="104">
        <f t="shared" si="8"/>
        <v>10</v>
      </c>
      <c r="C25" s="105">
        <f>F25+I25+L25+O25+R25+U25+'10-4'!B25+'10-4'!E25+'10-4'!H25+'10-4'!K25+'10-4'!N25</f>
        <v>0</v>
      </c>
      <c r="D25" s="106">
        <f>G25+J25+M25+P25+S25+V25+'10-4'!C25+'10-4'!F25+'10-4'!I25+'10-4'!L25+'10-4'!O25</f>
        <v>10</v>
      </c>
      <c r="E25" s="140">
        <f t="shared" si="2"/>
        <v>0</v>
      </c>
      <c r="F25" s="141">
        <v>0</v>
      </c>
      <c r="G25" s="141">
        <v>0</v>
      </c>
      <c r="H25" s="140">
        <f t="shared" si="3"/>
        <v>0</v>
      </c>
      <c r="I25" s="141">
        <v>0</v>
      </c>
      <c r="J25" s="141">
        <v>0</v>
      </c>
      <c r="K25" s="140">
        <f t="shared" si="4"/>
        <v>0</v>
      </c>
      <c r="L25" s="141">
        <v>0</v>
      </c>
      <c r="M25" s="141">
        <v>0</v>
      </c>
      <c r="N25" s="140">
        <f t="shared" si="5"/>
        <v>0</v>
      </c>
      <c r="O25" s="141">
        <v>0</v>
      </c>
      <c r="P25" s="141">
        <v>0</v>
      </c>
      <c r="Q25" s="140">
        <f t="shared" si="6"/>
        <v>0</v>
      </c>
      <c r="R25" s="141">
        <v>0</v>
      </c>
      <c r="S25" s="141">
        <v>0</v>
      </c>
      <c r="T25" s="140">
        <f t="shared" si="7"/>
        <v>2</v>
      </c>
      <c r="U25" s="141">
        <v>0</v>
      </c>
      <c r="V25" s="141">
        <v>2</v>
      </c>
      <c r="Z25" s="87"/>
    </row>
    <row r="26" spans="1:26" s="86" customFormat="1" ht="33.75" customHeight="1">
      <c r="A26" s="189" t="s">
        <v>128</v>
      </c>
      <c r="B26" s="104">
        <f t="shared" si="8"/>
        <v>12</v>
      </c>
      <c r="C26" s="105">
        <f>F26+I26+L26+O26+R26+U26+'10-4'!B26+'10-4'!E26+'10-4'!H26+'10-4'!K26+'10-4'!N26</f>
        <v>5</v>
      </c>
      <c r="D26" s="106">
        <f>G26+J26+M26+P26+S26+V26+'10-4'!C26+'10-4'!F26+'10-4'!I26+'10-4'!L26+'10-4'!O26</f>
        <v>7</v>
      </c>
      <c r="E26" s="140">
        <f t="shared" si="2"/>
        <v>0</v>
      </c>
      <c r="F26" s="141">
        <v>0</v>
      </c>
      <c r="G26" s="141">
        <v>0</v>
      </c>
      <c r="H26" s="140">
        <f t="shared" si="3"/>
        <v>0</v>
      </c>
      <c r="I26" s="141">
        <v>0</v>
      </c>
      <c r="J26" s="141">
        <v>0</v>
      </c>
      <c r="K26" s="140">
        <f t="shared" si="4"/>
        <v>0</v>
      </c>
      <c r="L26" s="141">
        <v>0</v>
      </c>
      <c r="M26" s="141">
        <v>0</v>
      </c>
      <c r="N26" s="140">
        <f t="shared" si="5"/>
        <v>0</v>
      </c>
      <c r="O26" s="141">
        <v>0</v>
      </c>
      <c r="P26" s="141">
        <v>0</v>
      </c>
      <c r="Q26" s="140">
        <f t="shared" si="6"/>
        <v>0</v>
      </c>
      <c r="R26" s="141">
        <v>0</v>
      </c>
      <c r="S26" s="141">
        <v>0</v>
      </c>
      <c r="T26" s="140">
        <f t="shared" si="7"/>
        <v>4</v>
      </c>
      <c r="U26" s="141">
        <v>2</v>
      </c>
      <c r="V26" s="141">
        <v>2</v>
      </c>
      <c r="Z26" s="87"/>
    </row>
    <row r="27" spans="1:26" s="86" customFormat="1" ht="33.75" customHeight="1">
      <c r="A27" s="189" t="s">
        <v>32</v>
      </c>
      <c r="B27" s="104">
        <f t="shared" si="8"/>
        <v>5</v>
      </c>
      <c r="C27" s="105">
        <f>F27+I27+L27+O27+R27+U27+'10-4'!B27+'10-4'!E27+'10-4'!H27+'10-4'!K27+'10-4'!N27</f>
        <v>1</v>
      </c>
      <c r="D27" s="106">
        <f>G27+J27+M27+P27+S27+V27+'10-4'!C27+'10-4'!F27+'10-4'!I27+'10-4'!L27+'10-4'!O27</f>
        <v>4</v>
      </c>
      <c r="E27" s="140">
        <f t="shared" si="2"/>
        <v>0</v>
      </c>
      <c r="F27" s="141">
        <v>0</v>
      </c>
      <c r="G27" s="141">
        <v>0</v>
      </c>
      <c r="H27" s="140">
        <f t="shared" si="3"/>
        <v>0</v>
      </c>
      <c r="I27" s="141">
        <v>0</v>
      </c>
      <c r="J27" s="141">
        <v>0</v>
      </c>
      <c r="K27" s="140">
        <f t="shared" si="4"/>
        <v>0</v>
      </c>
      <c r="L27" s="141">
        <v>0</v>
      </c>
      <c r="M27" s="141">
        <v>0</v>
      </c>
      <c r="N27" s="140">
        <f t="shared" si="5"/>
        <v>0</v>
      </c>
      <c r="O27" s="141">
        <v>0</v>
      </c>
      <c r="P27" s="141">
        <v>0</v>
      </c>
      <c r="Q27" s="140">
        <f t="shared" si="6"/>
        <v>0</v>
      </c>
      <c r="R27" s="141">
        <v>0</v>
      </c>
      <c r="S27" s="141">
        <v>0</v>
      </c>
      <c r="T27" s="140">
        <f t="shared" si="7"/>
        <v>0</v>
      </c>
      <c r="U27" s="141">
        <v>0</v>
      </c>
      <c r="V27" s="141">
        <v>0</v>
      </c>
      <c r="Z27" s="87"/>
    </row>
    <row r="28" spans="1:26" s="86" customFormat="1" ht="33.75" customHeight="1" thickBot="1">
      <c r="A28" s="191" t="s">
        <v>33</v>
      </c>
      <c r="B28" s="108">
        <f>SUM(C28:D28)</f>
        <v>12</v>
      </c>
      <c r="C28" s="109">
        <f>F28+I28+L28+O28+R28+U28+'10-4'!B28+'10-4'!E28+'10-4'!H28+'10-4'!K28+'10-4'!N28</f>
        <v>3</v>
      </c>
      <c r="D28" s="110">
        <f>G28+J28+M28+P28+S28+V28+'10-4'!C28+'10-4'!F28+'10-4'!I28+'10-4'!L28+'10-4'!O28</f>
        <v>9</v>
      </c>
      <c r="E28" s="145">
        <f t="shared" si="2"/>
        <v>0</v>
      </c>
      <c r="F28" s="146">
        <v>0</v>
      </c>
      <c r="G28" s="146">
        <v>0</v>
      </c>
      <c r="H28" s="145">
        <f t="shared" si="3"/>
        <v>0</v>
      </c>
      <c r="I28" s="146">
        <v>0</v>
      </c>
      <c r="J28" s="146">
        <v>0</v>
      </c>
      <c r="K28" s="145">
        <f t="shared" si="4"/>
        <v>0</v>
      </c>
      <c r="L28" s="146">
        <v>0</v>
      </c>
      <c r="M28" s="146">
        <v>0</v>
      </c>
      <c r="N28" s="145">
        <f t="shared" si="5"/>
        <v>0</v>
      </c>
      <c r="O28" s="146">
        <v>0</v>
      </c>
      <c r="P28" s="146">
        <v>0</v>
      </c>
      <c r="Q28" s="145">
        <f t="shared" si="6"/>
        <v>0</v>
      </c>
      <c r="R28" s="146">
        <v>0</v>
      </c>
      <c r="S28" s="146">
        <v>0</v>
      </c>
      <c r="T28" s="145">
        <f t="shared" si="7"/>
        <v>5</v>
      </c>
      <c r="U28" s="146">
        <v>3</v>
      </c>
      <c r="V28" s="146">
        <v>2</v>
      </c>
      <c r="Z28" s="87"/>
    </row>
    <row r="29" spans="2:20" ht="20.25" customHeight="1">
      <c r="B29" s="178"/>
      <c r="I29" s="192"/>
      <c r="J29" s="192"/>
      <c r="O29" s="192"/>
      <c r="P29" s="192"/>
      <c r="R29" s="192"/>
      <c r="S29" s="192"/>
      <c r="T29" s="178"/>
    </row>
  </sheetData>
  <sheetProtection/>
  <mergeCells count="8">
    <mergeCell ref="Q4:S4"/>
    <mergeCell ref="T4:V4"/>
    <mergeCell ref="A4:A5"/>
    <mergeCell ref="B4:D4"/>
    <mergeCell ref="E4:G4"/>
    <mergeCell ref="H4:J4"/>
    <mergeCell ref="K4:M4"/>
    <mergeCell ref="N4:P4"/>
  </mergeCells>
  <printOptions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7" r:id="rId1"/>
  <headerFooter scaleWithDoc="0" alignWithMargins="0">
    <oddHeader>&amp;L小学校</oddHeader>
  </headerFooter>
  <ignoredErrors>
    <ignoredError sqref="B10:V11 E9:V9 B13:B19 B21:B25 E20:V20 E12:V12 E13:V19 E21:V22 E24:V25 E23:P23 R23:V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9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9" width="4.28125" style="1" customWidth="1"/>
    <col min="10" max="10" width="4.421875" style="1" customWidth="1"/>
    <col min="11" max="11" width="4.28125" style="1" customWidth="1"/>
    <col min="12" max="12" width="4.421875" style="1" customWidth="1"/>
    <col min="13" max="13" width="4.421875" style="1" bestFit="1" customWidth="1"/>
    <col min="14" max="14" width="4.421875" style="1" customWidth="1"/>
    <col min="15" max="15" width="4.421875" style="1" bestFit="1" customWidth="1"/>
    <col min="16" max="18" width="4.28125" style="1" customWidth="1"/>
    <col min="19" max="19" width="12.7109375" style="1" customWidth="1"/>
    <col min="20" max="16384" width="7.421875" style="1" customWidth="1"/>
  </cols>
  <sheetData>
    <row r="1" ht="15" customHeight="1"/>
    <row r="2" ht="12" customHeight="1"/>
    <row r="3" spans="1:19" ht="20.25" customHeight="1" thickBot="1">
      <c r="A3" s="112" t="s">
        <v>203</v>
      </c>
      <c r="B3" s="5"/>
      <c r="C3" s="5"/>
      <c r="D3" s="11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2"/>
      <c r="Q3" s="5"/>
      <c r="R3" s="5"/>
      <c r="S3" s="5"/>
    </row>
    <row r="4" spans="1:19" s="86" customFormat="1" ht="22.5" customHeight="1">
      <c r="A4" s="388" t="s">
        <v>301</v>
      </c>
      <c r="B4" s="382"/>
      <c r="C4" s="383"/>
      <c r="D4" s="388" t="s">
        <v>299</v>
      </c>
      <c r="E4" s="382"/>
      <c r="F4" s="383"/>
      <c r="G4" s="388" t="s">
        <v>297</v>
      </c>
      <c r="H4" s="382"/>
      <c r="I4" s="383"/>
      <c r="J4" s="381" t="s">
        <v>298</v>
      </c>
      <c r="K4" s="382"/>
      <c r="L4" s="383"/>
      <c r="M4" s="388" t="s">
        <v>204</v>
      </c>
      <c r="N4" s="382"/>
      <c r="O4" s="382"/>
      <c r="P4" s="419" t="s">
        <v>205</v>
      </c>
      <c r="Q4" s="420"/>
      <c r="R4" s="421"/>
      <c r="S4" s="417" t="s">
        <v>36</v>
      </c>
    </row>
    <row r="5" spans="1:19" s="86" customFormat="1" ht="22.5" customHeight="1" thickBot="1">
      <c r="A5" s="117" t="s">
        <v>46</v>
      </c>
      <c r="B5" s="115" t="s">
        <v>201</v>
      </c>
      <c r="C5" s="116" t="s">
        <v>202</v>
      </c>
      <c r="D5" s="117" t="s">
        <v>46</v>
      </c>
      <c r="E5" s="115" t="s">
        <v>201</v>
      </c>
      <c r="F5" s="116" t="s">
        <v>202</v>
      </c>
      <c r="G5" s="117" t="s">
        <v>46</v>
      </c>
      <c r="H5" s="115" t="s">
        <v>201</v>
      </c>
      <c r="I5" s="116" t="s">
        <v>202</v>
      </c>
      <c r="J5" s="114" t="s">
        <v>46</v>
      </c>
      <c r="K5" s="115" t="s">
        <v>201</v>
      </c>
      <c r="L5" s="116" t="s">
        <v>202</v>
      </c>
      <c r="M5" s="117" t="s">
        <v>46</v>
      </c>
      <c r="N5" s="115" t="s">
        <v>201</v>
      </c>
      <c r="O5" s="115" t="s">
        <v>202</v>
      </c>
      <c r="P5" s="114" t="s">
        <v>46</v>
      </c>
      <c r="Q5" s="162" t="s">
        <v>201</v>
      </c>
      <c r="R5" s="163" t="s">
        <v>202</v>
      </c>
      <c r="S5" s="418"/>
    </row>
    <row r="6" spans="1:19" s="86" customFormat="1" ht="33.75" customHeight="1">
      <c r="A6" s="164">
        <f>SUM(B6:C6)</f>
        <v>3</v>
      </c>
      <c r="B6" s="165">
        <v>3</v>
      </c>
      <c r="C6" s="166">
        <v>0</v>
      </c>
      <c r="D6" s="167">
        <f>SUM(E6:F6)</f>
        <v>4</v>
      </c>
      <c r="E6" s="120">
        <v>0</v>
      </c>
      <c r="F6" s="121">
        <v>4</v>
      </c>
      <c r="G6" s="122">
        <f>SUM(H6:I6)</f>
        <v>0</v>
      </c>
      <c r="H6" s="120">
        <v>0</v>
      </c>
      <c r="I6" s="168">
        <v>0</v>
      </c>
      <c r="J6" s="122">
        <f>SUM(K6:L6)</f>
        <v>51</v>
      </c>
      <c r="K6" s="120">
        <v>0</v>
      </c>
      <c r="L6" s="121">
        <v>51</v>
      </c>
      <c r="M6" s="122">
        <f>SUM(N6:O6)</f>
        <v>136</v>
      </c>
      <c r="N6" s="169">
        <v>30</v>
      </c>
      <c r="O6" s="169">
        <v>106</v>
      </c>
      <c r="P6" s="170">
        <v>0</v>
      </c>
      <c r="Q6" s="120">
        <v>0</v>
      </c>
      <c r="R6" s="91">
        <v>0</v>
      </c>
      <c r="S6" s="334" t="s">
        <v>312</v>
      </c>
    </row>
    <row r="7" spans="1:19" s="86" customFormat="1" ht="33.75" customHeight="1" thickBot="1">
      <c r="A7" s="171">
        <f>SUM(A8:A10)</f>
        <v>3</v>
      </c>
      <c r="B7" s="172">
        <f>SUM(B8:B10)</f>
        <v>3</v>
      </c>
      <c r="C7" s="173">
        <f>SUM(C8:C10)</f>
        <v>0</v>
      </c>
      <c r="D7" s="171">
        <f aca="true" t="shared" si="0" ref="D7:R7">SUM(D8:D10)</f>
        <v>2</v>
      </c>
      <c r="E7" s="172">
        <f t="shared" si="0"/>
        <v>0</v>
      </c>
      <c r="F7" s="173">
        <f t="shared" si="0"/>
        <v>2</v>
      </c>
      <c r="G7" s="171">
        <f t="shared" si="0"/>
        <v>0</v>
      </c>
      <c r="H7" s="172">
        <f t="shared" si="0"/>
        <v>0</v>
      </c>
      <c r="I7" s="173">
        <f t="shared" si="0"/>
        <v>0</v>
      </c>
      <c r="J7" s="171">
        <f t="shared" si="0"/>
        <v>55</v>
      </c>
      <c r="K7" s="172">
        <f t="shared" si="0"/>
        <v>0</v>
      </c>
      <c r="L7" s="173">
        <f t="shared" si="0"/>
        <v>55</v>
      </c>
      <c r="M7" s="171">
        <f t="shared" si="0"/>
        <v>191</v>
      </c>
      <c r="N7" s="172">
        <f t="shared" si="0"/>
        <v>38</v>
      </c>
      <c r="O7" s="173">
        <f t="shared" si="0"/>
        <v>153</v>
      </c>
      <c r="P7" s="171">
        <f t="shared" si="0"/>
        <v>3</v>
      </c>
      <c r="Q7" s="172">
        <f t="shared" si="0"/>
        <v>1</v>
      </c>
      <c r="R7" s="173">
        <f t="shared" si="0"/>
        <v>2</v>
      </c>
      <c r="S7" s="127" t="s">
        <v>314</v>
      </c>
    </row>
    <row r="8" spans="1:19" s="86" customFormat="1" ht="33.75" customHeight="1">
      <c r="A8" s="174">
        <f>SUM(B8:C8)</f>
        <v>0</v>
      </c>
      <c r="B8" s="159">
        <v>0</v>
      </c>
      <c r="C8" s="160">
        <v>0</v>
      </c>
      <c r="D8" s="170">
        <f>SUM(E8:F8)</f>
        <v>0</v>
      </c>
      <c r="E8" s="159">
        <v>0</v>
      </c>
      <c r="F8" s="159">
        <v>0</v>
      </c>
      <c r="G8" s="170">
        <f>SUM(H8:I8)</f>
        <v>0</v>
      </c>
      <c r="H8" s="159">
        <v>0</v>
      </c>
      <c r="I8" s="159">
        <v>0</v>
      </c>
      <c r="J8" s="170">
        <f>SUM(K8:L8)</f>
        <v>0</v>
      </c>
      <c r="K8" s="159">
        <v>0</v>
      </c>
      <c r="L8" s="159">
        <v>0</v>
      </c>
      <c r="M8" s="170">
        <f>SUM(N8:O8)</f>
        <v>7</v>
      </c>
      <c r="N8" s="159">
        <v>2</v>
      </c>
      <c r="O8" s="159">
        <v>5</v>
      </c>
      <c r="P8" s="170">
        <f>SUM(Q8:R8)</f>
        <v>0</v>
      </c>
      <c r="Q8" s="159">
        <v>0</v>
      </c>
      <c r="R8" s="157">
        <v>0</v>
      </c>
      <c r="S8" s="132" t="s">
        <v>206</v>
      </c>
    </row>
    <row r="9" spans="1:19" s="86" customFormat="1" ht="33.75" customHeight="1">
      <c r="A9" s="122">
        <f>SUM(A12:A28)</f>
        <v>3</v>
      </c>
      <c r="B9" s="120">
        <f>SUM(B12:B28)</f>
        <v>3</v>
      </c>
      <c r="C9" s="121">
        <f>SUM(C12:C28)</f>
        <v>0</v>
      </c>
      <c r="D9" s="122">
        <f aca="true" t="shared" si="1" ref="D9:R9">SUM(D12:D28)</f>
        <v>2</v>
      </c>
      <c r="E9" s="120">
        <f t="shared" si="1"/>
        <v>0</v>
      </c>
      <c r="F9" s="121">
        <f t="shared" si="1"/>
        <v>2</v>
      </c>
      <c r="G9" s="122">
        <f t="shared" si="1"/>
        <v>0</v>
      </c>
      <c r="H9" s="120">
        <f t="shared" si="1"/>
        <v>0</v>
      </c>
      <c r="I9" s="121">
        <f t="shared" si="1"/>
        <v>0</v>
      </c>
      <c r="J9" s="122">
        <f t="shared" si="1"/>
        <v>55</v>
      </c>
      <c r="K9" s="120">
        <f t="shared" si="1"/>
        <v>0</v>
      </c>
      <c r="L9" s="121">
        <f t="shared" si="1"/>
        <v>55</v>
      </c>
      <c r="M9" s="122">
        <f t="shared" si="1"/>
        <v>180</v>
      </c>
      <c r="N9" s="120">
        <f t="shared" si="1"/>
        <v>34</v>
      </c>
      <c r="O9" s="121">
        <f t="shared" si="1"/>
        <v>146</v>
      </c>
      <c r="P9" s="122">
        <f t="shared" si="1"/>
        <v>3</v>
      </c>
      <c r="Q9" s="120">
        <f t="shared" si="1"/>
        <v>1</v>
      </c>
      <c r="R9" s="120">
        <f t="shared" si="1"/>
        <v>2</v>
      </c>
      <c r="S9" s="132" t="s">
        <v>207</v>
      </c>
    </row>
    <row r="10" spans="1:19" s="86" customFormat="1" ht="33.75" customHeight="1" thickBot="1">
      <c r="A10" s="136">
        <f>SUM(B10:C10)</f>
        <v>0</v>
      </c>
      <c r="B10" s="156">
        <v>0</v>
      </c>
      <c r="C10" s="135">
        <v>0</v>
      </c>
      <c r="D10" s="136">
        <f>SUM(E10:F10)</f>
        <v>0</v>
      </c>
      <c r="E10" s="156">
        <v>0</v>
      </c>
      <c r="F10" s="156">
        <v>0</v>
      </c>
      <c r="G10" s="134">
        <f>SUM(H10:I10)</f>
        <v>0</v>
      </c>
      <c r="H10" s="156">
        <v>0</v>
      </c>
      <c r="I10" s="156">
        <v>0</v>
      </c>
      <c r="J10" s="134">
        <f>SUM(K10:L10)</f>
        <v>0</v>
      </c>
      <c r="K10" s="156">
        <v>0</v>
      </c>
      <c r="L10" s="156">
        <v>0</v>
      </c>
      <c r="M10" s="134">
        <f>SUM(N10:O10)</f>
        <v>4</v>
      </c>
      <c r="N10" s="156">
        <v>2</v>
      </c>
      <c r="O10" s="156">
        <v>2</v>
      </c>
      <c r="P10" s="134">
        <f>SUM(Q10:R10)</f>
        <v>0</v>
      </c>
      <c r="Q10" s="156">
        <v>0</v>
      </c>
      <c r="R10" s="156">
        <v>0</v>
      </c>
      <c r="S10" s="137" t="s">
        <v>208</v>
      </c>
    </row>
    <row r="11" spans="1:19" s="86" customFormat="1" ht="12.75">
      <c r="A11" s="122"/>
      <c r="B11" s="120"/>
      <c r="C11" s="121"/>
      <c r="D11" s="122"/>
      <c r="E11" s="120"/>
      <c r="F11" s="121"/>
      <c r="G11" s="122"/>
      <c r="H11" s="120"/>
      <c r="I11" s="121"/>
      <c r="J11" s="119"/>
      <c r="K11" s="120"/>
      <c r="L11" s="121"/>
      <c r="M11" s="122"/>
      <c r="N11" s="120"/>
      <c r="O11" s="160"/>
      <c r="P11" s="122"/>
      <c r="Q11" s="120"/>
      <c r="R11" s="91"/>
      <c r="S11" s="138" t="s">
        <v>115</v>
      </c>
    </row>
    <row r="12" spans="1:19" s="86" customFormat="1" ht="33.75" customHeight="1">
      <c r="A12" s="122">
        <f aca="true" t="shared" si="2" ref="A12:A28">SUM(B12:C12)</f>
        <v>0</v>
      </c>
      <c r="B12" s="120">
        <v>0</v>
      </c>
      <c r="C12" s="121">
        <v>0</v>
      </c>
      <c r="D12" s="122">
        <f aca="true" t="shared" si="3" ref="D12:D28">SUM(E12:F12)</f>
        <v>1</v>
      </c>
      <c r="E12" s="120">
        <v>0</v>
      </c>
      <c r="F12" s="121">
        <v>1</v>
      </c>
      <c r="G12" s="122">
        <f aca="true" t="shared" si="4" ref="G12:G28">SUM(H12:I12)</f>
        <v>0</v>
      </c>
      <c r="H12" s="175">
        <v>0</v>
      </c>
      <c r="I12" s="176">
        <v>0</v>
      </c>
      <c r="J12" s="122">
        <f aca="true" t="shared" si="5" ref="J12:J28">SUM(K12:L12)</f>
        <v>7</v>
      </c>
      <c r="K12" s="175">
        <v>0</v>
      </c>
      <c r="L12" s="176">
        <v>7</v>
      </c>
      <c r="M12" s="122">
        <f aca="true" t="shared" si="6" ref="M12:M28">SUM(N12:O12)</f>
        <v>73</v>
      </c>
      <c r="N12" s="120">
        <v>12</v>
      </c>
      <c r="O12" s="121">
        <v>61</v>
      </c>
      <c r="P12" s="122">
        <f aca="true" t="shared" si="7" ref="P12:P28">SUM(Q12:R12)</f>
        <v>0</v>
      </c>
      <c r="Q12" s="120">
        <v>0</v>
      </c>
      <c r="R12" s="91">
        <v>0</v>
      </c>
      <c r="S12" s="139" t="s">
        <v>116</v>
      </c>
    </row>
    <row r="13" spans="1:19" s="86" customFormat="1" ht="33.75" customHeight="1">
      <c r="A13" s="143">
        <f t="shared" si="2"/>
        <v>2</v>
      </c>
      <c r="B13" s="141">
        <v>2</v>
      </c>
      <c r="C13" s="142">
        <v>0</v>
      </c>
      <c r="D13" s="143">
        <f t="shared" si="3"/>
        <v>0</v>
      </c>
      <c r="E13" s="141">
        <v>0</v>
      </c>
      <c r="F13" s="142">
        <v>0</v>
      </c>
      <c r="G13" s="143">
        <f t="shared" si="4"/>
        <v>0</v>
      </c>
      <c r="H13" s="141">
        <v>0</v>
      </c>
      <c r="I13" s="142">
        <v>0</v>
      </c>
      <c r="J13" s="143">
        <f t="shared" si="5"/>
        <v>1</v>
      </c>
      <c r="K13" s="141">
        <v>0</v>
      </c>
      <c r="L13" s="142">
        <v>1</v>
      </c>
      <c r="M13" s="143">
        <f t="shared" si="6"/>
        <v>15</v>
      </c>
      <c r="N13" s="141">
        <v>3</v>
      </c>
      <c r="O13" s="142">
        <v>12</v>
      </c>
      <c r="P13" s="143">
        <f t="shared" si="7"/>
        <v>0</v>
      </c>
      <c r="Q13" s="141">
        <v>0</v>
      </c>
      <c r="R13" s="106">
        <v>0</v>
      </c>
      <c r="S13" s="144" t="s">
        <v>117</v>
      </c>
    </row>
    <row r="14" spans="1:19" s="86" customFormat="1" ht="33.75" customHeight="1">
      <c r="A14" s="143">
        <f t="shared" si="2"/>
        <v>0</v>
      </c>
      <c r="B14" s="141">
        <v>0</v>
      </c>
      <c r="C14" s="142">
        <v>0</v>
      </c>
      <c r="D14" s="143">
        <f t="shared" si="3"/>
        <v>0</v>
      </c>
      <c r="E14" s="141">
        <v>0</v>
      </c>
      <c r="F14" s="142">
        <v>0</v>
      </c>
      <c r="G14" s="143">
        <f t="shared" si="4"/>
        <v>0</v>
      </c>
      <c r="H14" s="141">
        <v>0</v>
      </c>
      <c r="I14" s="142">
        <v>0</v>
      </c>
      <c r="J14" s="143">
        <f t="shared" si="5"/>
        <v>2</v>
      </c>
      <c r="K14" s="141">
        <v>0</v>
      </c>
      <c r="L14" s="142">
        <v>2</v>
      </c>
      <c r="M14" s="143">
        <f t="shared" si="6"/>
        <v>4</v>
      </c>
      <c r="N14" s="141">
        <v>0</v>
      </c>
      <c r="O14" s="142">
        <v>4</v>
      </c>
      <c r="P14" s="143">
        <f t="shared" si="7"/>
        <v>0</v>
      </c>
      <c r="Q14" s="141">
        <v>0</v>
      </c>
      <c r="R14" s="106">
        <v>0</v>
      </c>
      <c r="S14" s="144" t="s">
        <v>118</v>
      </c>
    </row>
    <row r="15" spans="1:19" s="86" customFormat="1" ht="33.75" customHeight="1">
      <c r="A15" s="143">
        <f t="shared" si="2"/>
        <v>0</v>
      </c>
      <c r="B15" s="141">
        <v>0</v>
      </c>
      <c r="C15" s="142">
        <v>0</v>
      </c>
      <c r="D15" s="143">
        <f t="shared" si="3"/>
        <v>1</v>
      </c>
      <c r="E15" s="141">
        <v>0</v>
      </c>
      <c r="F15" s="142">
        <v>1</v>
      </c>
      <c r="G15" s="143">
        <f t="shared" si="4"/>
        <v>0</v>
      </c>
      <c r="H15" s="141">
        <v>0</v>
      </c>
      <c r="I15" s="142">
        <v>0</v>
      </c>
      <c r="J15" s="143">
        <f t="shared" si="5"/>
        <v>0</v>
      </c>
      <c r="K15" s="141">
        <v>0</v>
      </c>
      <c r="L15" s="142">
        <v>0</v>
      </c>
      <c r="M15" s="143">
        <f t="shared" si="6"/>
        <v>4</v>
      </c>
      <c r="N15" s="141">
        <v>1</v>
      </c>
      <c r="O15" s="142">
        <v>3</v>
      </c>
      <c r="P15" s="143">
        <f t="shared" si="7"/>
        <v>0</v>
      </c>
      <c r="Q15" s="141">
        <v>0</v>
      </c>
      <c r="R15" s="106">
        <v>0</v>
      </c>
      <c r="S15" s="144" t="s">
        <v>119</v>
      </c>
    </row>
    <row r="16" spans="1:19" s="86" customFormat="1" ht="33.75" customHeight="1">
      <c r="A16" s="143">
        <f t="shared" si="2"/>
        <v>0</v>
      </c>
      <c r="B16" s="141">
        <v>0</v>
      </c>
      <c r="C16" s="142">
        <v>0</v>
      </c>
      <c r="D16" s="143">
        <f t="shared" si="3"/>
        <v>0</v>
      </c>
      <c r="E16" s="141">
        <v>0</v>
      </c>
      <c r="F16" s="142">
        <v>0</v>
      </c>
      <c r="G16" s="143">
        <f t="shared" si="4"/>
        <v>0</v>
      </c>
      <c r="H16" s="141">
        <v>0</v>
      </c>
      <c r="I16" s="142">
        <v>0</v>
      </c>
      <c r="J16" s="143">
        <f t="shared" si="5"/>
        <v>4</v>
      </c>
      <c r="K16" s="141">
        <v>0</v>
      </c>
      <c r="L16" s="142">
        <v>4</v>
      </c>
      <c r="M16" s="143">
        <f t="shared" si="6"/>
        <v>7</v>
      </c>
      <c r="N16" s="141">
        <v>0</v>
      </c>
      <c r="O16" s="142">
        <v>7</v>
      </c>
      <c r="P16" s="143">
        <f t="shared" si="7"/>
        <v>0</v>
      </c>
      <c r="Q16" s="141">
        <v>0</v>
      </c>
      <c r="R16" s="106">
        <v>0</v>
      </c>
      <c r="S16" s="144" t="s">
        <v>120</v>
      </c>
    </row>
    <row r="17" spans="1:19" s="86" customFormat="1" ht="33.75" customHeight="1">
      <c r="A17" s="143">
        <f t="shared" si="2"/>
        <v>0</v>
      </c>
      <c r="B17" s="141">
        <v>0</v>
      </c>
      <c r="C17" s="142">
        <v>0</v>
      </c>
      <c r="D17" s="143">
        <f t="shared" si="3"/>
        <v>0</v>
      </c>
      <c r="E17" s="141">
        <v>0</v>
      </c>
      <c r="F17" s="142">
        <v>0</v>
      </c>
      <c r="G17" s="143">
        <f t="shared" si="4"/>
        <v>0</v>
      </c>
      <c r="H17" s="141">
        <v>0</v>
      </c>
      <c r="I17" s="142">
        <v>0</v>
      </c>
      <c r="J17" s="143">
        <f t="shared" si="5"/>
        <v>6</v>
      </c>
      <c r="K17" s="141">
        <v>0</v>
      </c>
      <c r="L17" s="142">
        <v>6</v>
      </c>
      <c r="M17" s="143">
        <f t="shared" si="6"/>
        <v>17</v>
      </c>
      <c r="N17" s="141">
        <v>5</v>
      </c>
      <c r="O17" s="142">
        <v>12</v>
      </c>
      <c r="P17" s="143">
        <f t="shared" si="7"/>
        <v>0</v>
      </c>
      <c r="Q17" s="141">
        <v>0</v>
      </c>
      <c r="R17" s="106">
        <v>0</v>
      </c>
      <c r="S17" s="144" t="s">
        <v>121</v>
      </c>
    </row>
    <row r="18" spans="1:19" s="86" customFormat="1" ht="33.75" customHeight="1">
      <c r="A18" s="143">
        <f t="shared" si="2"/>
        <v>0</v>
      </c>
      <c r="B18" s="141">
        <v>0</v>
      </c>
      <c r="C18" s="142">
        <v>0</v>
      </c>
      <c r="D18" s="143">
        <f>SUM(E18:F18)</f>
        <v>0</v>
      </c>
      <c r="E18" s="141">
        <v>0</v>
      </c>
      <c r="F18" s="142">
        <v>0</v>
      </c>
      <c r="G18" s="143">
        <f>SUM(H18:I18)</f>
        <v>0</v>
      </c>
      <c r="H18" s="141">
        <v>0</v>
      </c>
      <c r="I18" s="142">
        <v>0</v>
      </c>
      <c r="J18" s="143">
        <f>SUM(K18:L18)</f>
        <v>4</v>
      </c>
      <c r="K18" s="141">
        <v>0</v>
      </c>
      <c r="L18" s="142">
        <v>4</v>
      </c>
      <c r="M18" s="143">
        <f>SUM(N18:O18)</f>
        <v>2</v>
      </c>
      <c r="N18" s="141">
        <v>1</v>
      </c>
      <c r="O18" s="142">
        <v>1</v>
      </c>
      <c r="P18" s="143">
        <f>SUM(Q18:R18)</f>
        <v>0</v>
      </c>
      <c r="Q18" s="141">
        <v>0</v>
      </c>
      <c r="R18" s="106">
        <v>0</v>
      </c>
      <c r="S18" s="144" t="s">
        <v>23</v>
      </c>
    </row>
    <row r="19" spans="1:19" s="86" customFormat="1" ht="33.75" customHeight="1">
      <c r="A19" s="143">
        <f t="shared" si="2"/>
        <v>0</v>
      </c>
      <c r="B19" s="141">
        <v>0</v>
      </c>
      <c r="C19" s="142">
        <v>0</v>
      </c>
      <c r="D19" s="143">
        <f>SUM(E19:F19)</f>
        <v>0</v>
      </c>
      <c r="E19" s="141">
        <v>0</v>
      </c>
      <c r="F19" s="142">
        <v>0</v>
      </c>
      <c r="G19" s="143">
        <f>SUM(H19:I19)</f>
        <v>0</v>
      </c>
      <c r="H19" s="141">
        <v>0</v>
      </c>
      <c r="I19" s="142">
        <v>0</v>
      </c>
      <c r="J19" s="143">
        <f>SUM(K19:L19)</f>
        <v>2</v>
      </c>
      <c r="K19" s="141">
        <v>0</v>
      </c>
      <c r="L19" s="142">
        <v>2</v>
      </c>
      <c r="M19" s="143">
        <f>SUM(N19:O19)</f>
        <v>16</v>
      </c>
      <c r="N19" s="141">
        <v>1</v>
      </c>
      <c r="O19" s="142">
        <v>15</v>
      </c>
      <c r="P19" s="143">
        <f>SUM(Q19:R19)</f>
        <v>0</v>
      </c>
      <c r="Q19" s="141">
        <v>0</v>
      </c>
      <c r="R19" s="106">
        <v>0</v>
      </c>
      <c r="S19" s="144" t="s">
        <v>122</v>
      </c>
    </row>
    <row r="20" spans="1:19" s="86" customFormat="1" ht="33.75" customHeight="1">
      <c r="A20" s="143">
        <f t="shared" si="2"/>
        <v>0</v>
      </c>
      <c r="B20" s="141">
        <v>0</v>
      </c>
      <c r="C20" s="142">
        <v>0</v>
      </c>
      <c r="D20" s="143">
        <f>SUM(E20:F20)</f>
        <v>0</v>
      </c>
      <c r="E20" s="141">
        <v>0</v>
      </c>
      <c r="F20" s="142">
        <v>0</v>
      </c>
      <c r="G20" s="143">
        <f>SUM(H20:I20)</f>
        <v>0</v>
      </c>
      <c r="H20" s="141">
        <v>0</v>
      </c>
      <c r="I20" s="142">
        <v>0</v>
      </c>
      <c r="J20" s="143">
        <f>SUM(K20:L20)</f>
        <v>7</v>
      </c>
      <c r="K20" s="141">
        <v>0</v>
      </c>
      <c r="L20" s="142">
        <v>7</v>
      </c>
      <c r="M20" s="143">
        <f>SUM(N20:O20)</f>
        <v>24</v>
      </c>
      <c r="N20" s="141">
        <v>7</v>
      </c>
      <c r="O20" s="142">
        <v>17</v>
      </c>
      <c r="P20" s="143">
        <f>SUM(Q20:R20)</f>
        <v>3</v>
      </c>
      <c r="Q20" s="141">
        <v>1</v>
      </c>
      <c r="R20" s="106">
        <v>2</v>
      </c>
      <c r="S20" s="144" t="s">
        <v>123</v>
      </c>
    </row>
    <row r="21" spans="1:19" s="86" customFormat="1" ht="33.75" customHeight="1">
      <c r="A21" s="143">
        <f t="shared" si="2"/>
        <v>0</v>
      </c>
      <c r="B21" s="141">
        <v>0</v>
      </c>
      <c r="C21" s="142">
        <v>0</v>
      </c>
      <c r="D21" s="143">
        <f t="shared" si="3"/>
        <v>0</v>
      </c>
      <c r="E21" s="141">
        <v>0</v>
      </c>
      <c r="F21" s="142">
        <v>0</v>
      </c>
      <c r="G21" s="143">
        <f t="shared" si="4"/>
        <v>0</v>
      </c>
      <c r="H21" s="141">
        <v>0</v>
      </c>
      <c r="I21" s="142">
        <v>0</v>
      </c>
      <c r="J21" s="143">
        <f t="shared" si="5"/>
        <v>0</v>
      </c>
      <c r="K21" s="141">
        <v>0</v>
      </c>
      <c r="L21" s="142">
        <v>0</v>
      </c>
      <c r="M21" s="143">
        <f t="shared" si="6"/>
        <v>3</v>
      </c>
      <c r="N21" s="141">
        <v>1</v>
      </c>
      <c r="O21" s="142">
        <v>2</v>
      </c>
      <c r="P21" s="143">
        <f t="shared" si="7"/>
        <v>0</v>
      </c>
      <c r="Q21" s="141">
        <v>0</v>
      </c>
      <c r="R21" s="106">
        <v>0</v>
      </c>
      <c r="S21" s="144" t="s">
        <v>124</v>
      </c>
    </row>
    <row r="22" spans="1:19" s="86" customFormat="1" ht="33.75" customHeight="1">
      <c r="A22" s="143">
        <f t="shared" si="2"/>
        <v>0</v>
      </c>
      <c r="B22" s="141">
        <v>0</v>
      </c>
      <c r="C22" s="142">
        <v>0</v>
      </c>
      <c r="D22" s="143">
        <f t="shared" si="3"/>
        <v>0</v>
      </c>
      <c r="E22" s="141">
        <v>0</v>
      </c>
      <c r="F22" s="142">
        <v>0</v>
      </c>
      <c r="G22" s="143">
        <f t="shared" si="4"/>
        <v>0</v>
      </c>
      <c r="H22" s="141">
        <v>0</v>
      </c>
      <c r="I22" s="142">
        <v>0</v>
      </c>
      <c r="J22" s="143">
        <f t="shared" si="5"/>
        <v>2</v>
      </c>
      <c r="K22" s="141">
        <v>0</v>
      </c>
      <c r="L22" s="142">
        <v>2</v>
      </c>
      <c r="M22" s="143">
        <f t="shared" si="6"/>
        <v>0</v>
      </c>
      <c r="N22" s="141">
        <v>0</v>
      </c>
      <c r="O22" s="142">
        <v>0</v>
      </c>
      <c r="P22" s="143">
        <f t="shared" si="7"/>
        <v>0</v>
      </c>
      <c r="Q22" s="141">
        <v>0</v>
      </c>
      <c r="R22" s="106">
        <v>0</v>
      </c>
      <c r="S22" s="144" t="s">
        <v>125</v>
      </c>
    </row>
    <row r="23" spans="1:19" s="86" customFormat="1" ht="33.75" customHeight="1">
      <c r="A23" s="143">
        <f t="shared" si="2"/>
        <v>0</v>
      </c>
      <c r="B23" s="141">
        <v>0</v>
      </c>
      <c r="C23" s="142">
        <v>0</v>
      </c>
      <c r="D23" s="143">
        <f t="shared" si="3"/>
        <v>0</v>
      </c>
      <c r="E23" s="141">
        <v>0</v>
      </c>
      <c r="F23" s="142">
        <v>0</v>
      </c>
      <c r="G23" s="143">
        <f t="shared" si="4"/>
        <v>0</v>
      </c>
      <c r="H23" s="141">
        <v>0</v>
      </c>
      <c r="I23" s="142">
        <v>0</v>
      </c>
      <c r="J23" s="143">
        <f t="shared" si="5"/>
        <v>0</v>
      </c>
      <c r="K23" s="141">
        <v>0</v>
      </c>
      <c r="L23" s="142">
        <v>0</v>
      </c>
      <c r="M23" s="143">
        <f t="shared" si="6"/>
        <v>0</v>
      </c>
      <c r="N23" s="141">
        <v>0</v>
      </c>
      <c r="O23" s="142">
        <v>0</v>
      </c>
      <c r="P23" s="143">
        <f t="shared" si="7"/>
        <v>0</v>
      </c>
      <c r="Q23" s="141"/>
      <c r="R23" s="106">
        <v>0</v>
      </c>
      <c r="S23" s="144" t="s">
        <v>28</v>
      </c>
    </row>
    <row r="24" spans="1:19" s="86" customFormat="1" ht="33.75" customHeight="1">
      <c r="A24" s="143">
        <f t="shared" si="2"/>
        <v>0</v>
      </c>
      <c r="B24" s="141">
        <v>0</v>
      </c>
      <c r="C24" s="142">
        <v>0</v>
      </c>
      <c r="D24" s="143">
        <f t="shared" si="3"/>
        <v>0</v>
      </c>
      <c r="E24" s="141">
        <v>0</v>
      </c>
      <c r="F24" s="142">
        <v>0</v>
      </c>
      <c r="G24" s="143">
        <f t="shared" si="4"/>
        <v>0</v>
      </c>
      <c r="H24" s="141">
        <v>0</v>
      </c>
      <c r="I24" s="142">
        <v>0</v>
      </c>
      <c r="J24" s="143">
        <f t="shared" si="5"/>
        <v>3</v>
      </c>
      <c r="K24" s="141">
        <v>0</v>
      </c>
      <c r="L24" s="142">
        <v>3</v>
      </c>
      <c r="M24" s="143">
        <f t="shared" si="6"/>
        <v>5</v>
      </c>
      <c r="N24" s="141">
        <v>0</v>
      </c>
      <c r="O24" s="142">
        <v>5</v>
      </c>
      <c r="P24" s="143">
        <f t="shared" si="7"/>
        <v>0</v>
      </c>
      <c r="Q24" s="141">
        <v>0</v>
      </c>
      <c r="R24" s="106">
        <v>0</v>
      </c>
      <c r="S24" s="144" t="s">
        <v>126</v>
      </c>
    </row>
    <row r="25" spans="1:19" s="86" customFormat="1" ht="33.75" customHeight="1">
      <c r="A25" s="143">
        <f t="shared" si="2"/>
        <v>0</v>
      </c>
      <c r="B25" s="141">
        <v>0</v>
      </c>
      <c r="C25" s="142">
        <v>0</v>
      </c>
      <c r="D25" s="143">
        <f t="shared" si="3"/>
        <v>0</v>
      </c>
      <c r="E25" s="141">
        <v>0</v>
      </c>
      <c r="F25" s="142">
        <v>0</v>
      </c>
      <c r="G25" s="143">
        <f t="shared" si="4"/>
        <v>0</v>
      </c>
      <c r="H25" s="141">
        <v>0</v>
      </c>
      <c r="I25" s="142">
        <v>0</v>
      </c>
      <c r="J25" s="143">
        <f t="shared" si="5"/>
        <v>7</v>
      </c>
      <c r="K25" s="141">
        <v>0</v>
      </c>
      <c r="L25" s="142">
        <v>7</v>
      </c>
      <c r="M25" s="143">
        <f t="shared" si="6"/>
        <v>1</v>
      </c>
      <c r="N25" s="141">
        <v>0</v>
      </c>
      <c r="O25" s="142">
        <v>1</v>
      </c>
      <c r="P25" s="143">
        <f t="shared" si="7"/>
        <v>0</v>
      </c>
      <c r="Q25" s="141">
        <v>0</v>
      </c>
      <c r="R25" s="106">
        <v>0</v>
      </c>
      <c r="S25" s="144" t="s">
        <v>127</v>
      </c>
    </row>
    <row r="26" spans="1:19" s="86" customFormat="1" ht="33.75" customHeight="1">
      <c r="A26" s="143">
        <f t="shared" si="2"/>
        <v>1</v>
      </c>
      <c r="B26" s="141">
        <v>1</v>
      </c>
      <c r="C26" s="142">
        <v>0</v>
      </c>
      <c r="D26" s="143">
        <f>SUM(E26:F26)</f>
        <v>0</v>
      </c>
      <c r="E26" s="141">
        <v>0</v>
      </c>
      <c r="F26" s="142">
        <v>0</v>
      </c>
      <c r="G26" s="143">
        <f>SUM(H26:I26)</f>
        <v>0</v>
      </c>
      <c r="H26" s="141">
        <v>0</v>
      </c>
      <c r="I26" s="142">
        <v>0</v>
      </c>
      <c r="J26" s="143">
        <f>SUM(K26:L26)</f>
        <v>3</v>
      </c>
      <c r="K26" s="141">
        <v>0</v>
      </c>
      <c r="L26" s="142">
        <v>3</v>
      </c>
      <c r="M26" s="143">
        <f>SUM(N26:O26)</f>
        <v>4</v>
      </c>
      <c r="N26" s="141">
        <v>2</v>
      </c>
      <c r="O26" s="142">
        <v>2</v>
      </c>
      <c r="P26" s="143">
        <f>SUM(Q26:R26)</f>
        <v>0</v>
      </c>
      <c r="Q26" s="141">
        <v>0</v>
      </c>
      <c r="R26" s="106">
        <v>0</v>
      </c>
      <c r="S26" s="144" t="s">
        <v>128</v>
      </c>
    </row>
    <row r="27" spans="1:21" s="86" customFormat="1" ht="33.75" customHeight="1">
      <c r="A27" s="143">
        <f t="shared" si="2"/>
        <v>0</v>
      </c>
      <c r="B27" s="141">
        <v>0</v>
      </c>
      <c r="C27" s="142">
        <v>0</v>
      </c>
      <c r="D27" s="143">
        <f t="shared" si="3"/>
        <v>0</v>
      </c>
      <c r="E27" s="141">
        <v>0</v>
      </c>
      <c r="F27" s="142">
        <v>0</v>
      </c>
      <c r="G27" s="143">
        <f t="shared" si="4"/>
        <v>0</v>
      </c>
      <c r="H27" s="141">
        <v>0</v>
      </c>
      <c r="I27" s="142">
        <v>0</v>
      </c>
      <c r="J27" s="143">
        <f t="shared" si="5"/>
        <v>3</v>
      </c>
      <c r="K27" s="141">
        <v>0</v>
      </c>
      <c r="L27" s="142">
        <v>3</v>
      </c>
      <c r="M27" s="143">
        <f t="shared" si="6"/>
        <v>2</v>
      </c>
      <c r="N27" s="141">
        <v>1</v>
      </c>
      <c r="O27" s="142">
        <v>1</v>
      </c>
      <c r="P27" s="143">
        <f t="shared" si="7"/>
        <v>0</v>
      </c>
      <c r="Q27" s="141">
        <v>0</v>
      </c>
      <c r="R27" s="106">
        <v>0</v>
      </c>
      <c r="S27" s="144" t="s">
        <v>32</v>
      </c>
      <c r="U27" s="177"/>
    </row>
    <row r="28" spans="1:19" s="86" customFormat="1" ht="33.75" customHeight="1" thickBot="1">
      <c r="A28" s="148">
        <f t="shared" si="2"/>
        <v>0</v>
      </c>
      <c r="B28" s="146">
        <v>0</v>
      </c>
      <c r="C28" s="147">
        <v>0</v>
      </c>
      <c r="D28" s="148">
        <f t="shared" si="3"/>
        <v>0</v>
      </c>
      <c r="E28" s="146">
        <v>0</v>
      </c>
      <c r="F28" s="147">
        <v>0</v>
      </c>
      <c r="G28" s="148">
        <f t="shared" si="4"/>
        <v>0</v>
      </c>
      <c r="H28" s="146">
        <v>0</v>
      </c>
      <c r="I28" s="147">
        <v>0</v>
      </c>
      <c r="J28" s="148">
        <f t="shared" si="5"/>
        <v>4</v>
      </c>
      <c r="K28" s="146">
        <v>0</v>
      </c>
      <c r="L28" s="147">
        <v>4</v>
      </c>
      <c r="M28" s="148">
        <f t="shared" si="6"/>
        <v>3</v>
      </c>
      <c r="N28" s="146">
        <v>0</v>
      </c>
      <c r="O28" s="147">
        <v>3</v>
      </c>
      <c r="P28" s="148">
        <f t="shared" si="7"/>
        <v>0</v>
      </c>
      <c r="Q28" s="146">
        <v>0</v>
      </c>
      <c r="R28" s="110">
        <v>0</v>
      </c>
      <c r="S28" s="149" t="s">
        <v>33</v>
      </c>
    </row>
    <row r="29" spans="1:16" ht="20.25" customHeight="1">
      <c r="A29" s="178"/>
      <c r="D29" s="178"/>
      <c r="P29" s="178"/>
    </row>
  </sheetData>
  <sheetProtection/>
  <mergeCells count="7">
    <mergeCell ref="S4:S5"/>
    <mergeCell ref="A4:C4"/>
    <mergeCell ref="D4:F4"/>
    <mergeCell ref="G4:I4"/>
    <mergeCell ref="J4:L4"/>
    <mergeCell ref="M4:O4"/>
    <mergeCell ref="P4:R4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r:id="rId1"/>
  <headerFooter scaleWithDoc="0" alignWithMargins="0">
    <oddHeader>&amp;R&amp;11小学校</oddHeader>
  </headerFooter>
  <ignoredErrors>
    <ignoredError sqref="A7:R11 A21:P28 A12:O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9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1" width="12.421875" style="1" customWidth="1"/>
    <col min="2" max="19" width="4.421875" style="1" customWidth="1"/>
    <col min="20" max="20" width="1.421875" style="1" customWidth="1"/>
    <col min="21" max="21" width="6.421875" style="1" customWidth="1"/>
    <col min="22" max="16384" width="7.421875" style="1" customWidth="1"/>
  </cols>
  <sheetData>
    <row r="1" ht="15.75" customHeight="1"/>
    <row r="2" ht="15.75" customHeight="1"/>
    <row r="3" spans="1:19" s="86" customFormat="1" ht="20.25" customHeight="1" thickBot="1">
      <c r="A3" s="150" t="s">
        <v>210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0" s="86" customFormat="1" ht="18.75" customHeight="1">
      <c r="A4" s="384" t="s">
        <v>147</v>
      </c>
      <c r="B4" s="387" t="s">
        <v>92</v>
      </c>
      <c r="C4" s="388"/>
      <c r="D4" s="379"/>
      <c r="E4" s="151" t="s">
        <v>305</v>
      </c>
      <c r="F4" s="152"/>
      <c r="G4" s="152"/>
      <c r="H4" s="152"/>
      <c r="I4" s="152"/>
      <c r="J4" s="153"/>
      <c r="K4" s="422" t="s">
        <v>211</v>
      </c>
      <c r="L4" s="382"/>
      <c r="M4" s="382"/>
      <c r="N4" s="382"/>
      <c r="O4" s="382"/>
      <c r="P4" s="382"/>
      <c r="Q4" s="382"/>
      <c r="R4" s="382"/>
      <c r="S4" s="382"/>
      <c r="T4" s="87"/>
    </row>
    <row r="5" spans="1:20" s="86" customFormat="1" ht="18.75" customHeight="1">
      <c r="A5" s="385"/>
      <c r="B5" s="402"/>
      <c r="C5" s="407"/>
      <c r="D5" s="408"/>
      <c r="E5" s="423" t="s">
        <v>212</v>
      </c>
      <c r="F5" s="424"/>
      <c r="G5" s="425"/>
      <c r="H5" s="426" t="s">
        <v>213</v>
      </c>
      <c r="I5" s="424"/>
      <c r="J5" s="424"/>
      <c r="K5" s="427" t="s">
        <v>306</v>
      </c>
      <c r="L5" s="428"/>
      <c r="M5" s="429"/>
      <c r="N5" s="426" t="s">
        <v>212</v>
      </c>
      <c r="O5" s="424"/>
      <c r="P5" s="425"/>
      <c r="Q5" s="430" t="s">
        <v>214</v>
      </c>
      <c r="R5" s="428"/>
      <c r="S5" s="428"/>
      <c r="T5" s="87"/>
    </row>
    <row r="6" spans="1:20" s="86" customFormat="1" ht="18.75" customHeight="1" thickBot="1">
      <c r="A6" s="386"/>
      <c r="B6" s="154" t="s">
        <v>92</v>
      </c>
      <c r="C6" s="115" t="s">
        <v>199</v>
      </c>
      <c r="D6" s="115" t="s">
        <v>200</v>
      </c>
      <c r="E6" s="154" t="s">
        <v>92</v>
      </c>
      <c r="F6" s="115" t="s">
        <v>199</v>
      </c>
      <c r="G6" s="115" t="s">
        <v>200</v>
      </c>
      <c r="H6" s="155" t="s">
        <v>92</v>
      </c>
      <c r="I6" s="115" t="s">
        <v>199</v>
      </c>
      <c r="J6" s="115" t="s">
        <v>200</v>
      </c>
      <c r="K6" s="114" t="s">
        <v>92</v>
      </c>
      <c r="L6" s="115" t="s">
        <v>199</v>
      </c>
      <c r="M6" s="115" t="s">
        <v>200</v>
      </c>
      <c r="N6" s="155" t="s">
        <v>92</v>
      </c>
      <c r="O6" s="115" t="s">
        <v>199</v>
      </c>
      <c r="P6" s="115" t="s">
        <v>200</v>
      </c>
      <c r="Q6" s="155" t="s">
        <v>92</v>
      </c>
      <c r="R6" s="115" t="s">
        <v>199</v>
      </c>
      <c r="S6" s="115" t="s">
        <v>200</v>
      </c>
      <c r="T6" s="87"/>
    </row>
    <row r="7" spans="1:20" s="86" customFormat="1" ht="31.5" customHeight="1">
      <c r="A7" s="88" t="s">
        <v>312</v>
      </c>
      <c r="B7" s="89">
        <v>752</v>
      </c>
      <c r="C7" s="120">
        <v>123</v>
      </c>
      <c r="D7" s="120">
        <v>629</v>
      </c>
      <c r="E7" s="89">
        <v>211</v>
      </c>
      <c r="F7" s="120">
        <v>10</v>
      </c>
      <c r="G7" s="120">
        <v>201</v>
      </c>
      <c r="H7" s="120">
        <v>35</v>
      </c>
      <c r="I7" s="120">
        <v>1</v>
      </c>
      <c r="J7" s="120">
        <v>34</v>
      </c>
      <c r="K7" s="119">
        <v>68</v>
      </c>
      <c r="L7" s="120">
        <v>19</v>
      </c>
      <c r="M7" s="120">
        <v>49</v>
      </c>
      <c r="N7" s="120">
        <v>4</v>
      </c>
      <c r="O7" s="120">
        <v>2</v>
      </c>
      <c r="P7" s="120">
        <v>2</v>
      </c>
      <c r="Q7" s="120">
        <v>0</v>
      </c>
      <c r="R7" s="120">
        <v>0</v>
      </c>
      <c r="S7" s="120">
        <v>0</v>
      </c>
      <c r="T7" s="87"/>
    </row>
    <row r="8" spans="1:20" s="86" customFormat="1" ht="31.5" customHeight="1">
      <c r="A8" s="92" t="s">
        <v>314</v>
      </c>
      <c r="B8" s="93">
        <f>SUM(B9:B11)</f>
        <v>735</v>
      </c>
      <c r="C8" s="124">
        <f>SUM(C9:C11)</f>
        <v>119</v>
      </c>
      <c r="D8" s="124">
        <f aca="true" t="shared" si="0" ref="D8:S8">SUM(D9:D11)</f>
        <v>616</v>
      </c>
      <c r="E8" s="93">
        <f t="shared" si="0"/>
        <v>207</v>
      </c>
      <c r="F8" s="124">
        <f t="shared" si="0"/>
        <v>9</v>
      </c>
      <c r="G8" s="124">
        <f t="shared" si="0"/>
        <v>198</v>
      </c>
      <c r="H8" s="124">
        <f t="shared" si="0"/>
        <v>38</v>
      </c>
      <c r="I8" s="124">
        <f t="shared" si="0"/>
        <v>1</v>
      </c>
      <c r="J8" s="124">
        <f t="shared" si="0"/>
        <v>37</v>
      </c>
      <c r="K8" s="123">
        <f t="shared" si="0"/>
        <v>75</v>
      </c>
      <c r="L8" s="124">
        <f t="shared" si="0"/>
        <v>18</v>
      </c>
      <c r="M8" s="94">
        <f t="shared" si="0"/>
        <v>57</v>
      </c>
      <c r="N8" s="126">
        <f t="shared" si="0"/>
        <v>4</v>
      </c>
      <c r="O8" s="124">
        <f t="shared" si="0"/>
        <v>2</v>
      </c>
      <c r="P8" s="94">
        <f t="shared" si="0"/>
        <v>2</v>
      </c>
      <c r="Q8" s="126">
        <f t="shared" si="0"/>
        <v>0</v>
      </c>
      <c r="R8" s="124">
        <f t="shared" si="0"/>
        <v>0</v>
      </c>
      <c r="S8" s="124">
        <f t="shared" si="0"/>
        <v>0</v>
      </c>
      <c r="T8" s="87"/>
    </row>
    <row r="9" spans="1:20" s="86" customFormat="1" ht="31.5" customHeight="1">
      <c r="A9" s="96" t="s">
        <v>112</v>
      </c>
      <c r="B9" s="89">
        <f>SUM(C9:D9)</f>
        <v>3</v>
      </c>
      <c r="C9" s="120">
        <f>SUM(F9,I9,L9,O9,R9,'11-2'!B9,'11-2'!E9,'11-2'!H9,'11-2'!K9,'11-2'!N9)</f>
        <v>2</v>
      </c>
      <c r="D9" s="91">
        <f>SUM(G9,J9,M9,P9,S9,'11-2'!C9,'11-2'!F9,'11-2'!I9,'11-2'!L9,'11-2'!O9)</f>
        <v>1</v>
      </c>
      <c r="E9" s="89">
        <f>SUM(F9:G9)</f>
        <v>0</v>
      </c>
      <c r="F9" s="120">
        <v>0</v>
      </c>
      <c r="G9" s="129">
        <v>0</v>
      </c>
      <c r="H9" s="129">
        <f>SUM(I9:J9)</f>
        <v>0</v>
      </c>
      <c r="I9" s="129">
        <v>0</v>
      </c>
      <c r="J9" s="130">
        <v>0</v>
      </c>
      <c r="K9" s="131">
        <f>SUM(L9:M9)</f>
        <v>0</v>
      </c>
      <c r="L9" s="129">
        <v>0</v>
      </c>
      <c r="M9" s="129">
        <v>0</v>
      </c>
      <c r="N9" s="129">
        <f>SUM(O9:P9)</f>
        <v>3</v>
      </c>
      <c r="O9" s="129">
        <v>2</v>
      </c>
      <c r="P9" s="129">
        <v>1</v>
      </c>
      <c r="Q9" s="129">
        <f>SUM(R9:S9)</f>
        <v>0</v>
      </c>
      <c r="R9" s="129">
        <v>0</v>
      </c>
      <c r="S9" s="120">
        <v>0</v>
      </c>
      <c r="T9" s="87"/>
    </row>
    <row r="10" spans="1:20" s="86" customFormat="1" ht="31.5" customHeight="1">
      <c r="A10" s="96" t="s">
        <v>113</v>
      </c>
      <c r="B10" s="89">
        <f aca="true" t="shared" si="1" ref="B10:N10">SUM(B13:B29)</f>
        <v>730</v>
      </c>
      <c r="C10" s="120">
        <f t="shared" si="1"/>
        <v>117</v>
      </c>
      <c r="D10" s="91">
        <f t="shared" si="1"/>
        <v>613</v>
      </c>
      <c r="E10" s="89">
        <f t="shared" si="1"/>
        <v>207</v>
      </c>
      <c r="F10" s="120">
        <f t="shared" si="1"/>
        <v>9</v>
      </c>
      <c r="G10" s="120">
        <f t="shared" si="1"/>
        <v>198</v>
      </c>
      <c r="H10" s="120">
        <f t="shared" si="1"/>
        <v>38</v>
      </c>
      <c r="I10" s="120">
        <f t="shared" si="1"/>
        <v>1</v>
      </c>
      <c r="J10" s="120">
        <f t="shared" si="1"/>
        <v>37</v>
      </c>
      <c r="K10" s="119">
        <f t="shared" si="1"/>
        <v>75</v>
      </c>
      <c r="L10" s="120">
        <f t="shared" si="1"/>
        <v>18</v>
      </c>
      <c r="M10" s="120">
        <f t="shared" si="1"/>
        <v>57</v>
      </c>
      <c r="N10" s="120">
        <f t="shared" si="1"/>
        <v>0</v>
      </c>
      <c r="O10" s="120">
        <f>SUM(O13:O29)</f>
        <v>0</v>
      </c>
      <c r="P10" s="120">
        <f>SUM(P13:P29)</f>
        <v>0</v>
      </c>
      <c r="Q10" s="120">
        <f>SUM(Q13:Q29)</f>
        <v>0</v>
      </c>
      <c r="R10" s="120">
        <f>SUM(R13:R29)</f>
        <v>0</v>
      </c>
      <c r="S10" s="120">
        <f>SUM(S13:S29)</f>
        <v>0</v>
      </c>
      <c r="T10" s="87"/>
    </row>
    <row r="11" spans="1:20" s="86" customFormat="1" ht="31.5" customHeight="1" thickBot="1">
      <c r="A11" s="97" t="s">
        <v>114</v>
      </c>
      <c r="B11" s="98">
        <f>SUM(C11:D11)</f>
        <v>2</v>
      </c>
      <c r="C11" s="156" t="s">
        <v>44</v>
      </c>
      <c r="D11" s="100">
        <f>SUM(G11,J11,M11,P11,S11,'11-2'!C11,'11-2'!F11,'11-2'!I11,'11-2'!L11,'11-2'!O11)</f>
        <v>2</v>
      </c>
      <c r="E11" s="89">
        <f>SUM(F11:G11)</f>
        <v>0</v>
      </c>
      <c r="F11" s="120">
        <v>0</v>
      </c>
      <c r="G11" s="90">
        <v>0</v>
      </c>
      <c r="H11" s="90">
        <f>SUM(I11:J11)</f>
        <v>0</v>
      </c>
      <c r="I11" s="90">
        <v>0</v>
      </c>
      <c r="J11" s="121">
        <v>0</v>
      </c>
      <c r="K11" s="134">
        <f>SUM(L11:M11)</f>
        <v>0</v>
      </c>
      <c r="L11" s="99">
        <v>0</v>
      </c>
      <c r="M11" s="99">
        <v>0</v>
      </c>
      <c r="N11" s="99">
        <f>SUM(O11:P11)</f>
        <v>1</v>
      </c>
      <c r="O11" s="99">
        <v>0</v>
      </c>
      <c r="P11" s="99">
        <v>1</v>
      </c>
      <c r="Q11" s="99">
        <f>SUM(R11:S11)</f>
        <v>0</v>
      </c>
      <c r="R11" s="99">
        <v>0</v>
      </c>
      <c r="S11" s="156">
        <v>0</v>
      </c>
      <c r="T11" s="87"/>
    </row>
    <row r="12" spans="1:20" s="86" customFormat="1" ht="12.75">
      <c r="A12" s="101" t="s">
        <v>115</v>
      </c>
      <c r="B12" s="89"/>
      <c r="C12" s="120"/>
      <c r="D12" s="157"/>
      <c r="E12" s="158"/>
      <c r="F12" s="159"/>
      <c r="G12" s="159"/>
      <c r="H12" s="159"/>
      <c r="I12" s="159"/>
      <c r="J12" s="160"/>
      <c r="K12" s="161"/>
      <c r="L12" s="120"/>
      <c r="M12" s="120"/>
      <c r="N12" s="120"/>
      <c r="O12" s="120"/>
      <c r="P12" s="120"/>
      <c r="Q12" s="120"/>
      <c r="R12" s="120"/>
      <c r="S12" s="120"/>
      <c r="T12" s="87"/>
    </row>
    <row r="13" spans="1:20" s="86" customFormat="1" ht="31.5" customHeight="1">
      <c r="A13" s="102" t="s">
        <v>187</v>
      </c>
      <c r="B13" s="89">
        <f>SUM(C13:D13)</f>
        <v>178</v>
      </c>
      <c r="C13" s="120">
        <f>SUM(F13,I13,L13,O13,R13,'11-2'!B13,'11-2'!E13,'11-2'!H13,'11-2'!K13,'11-2'!N13)</f>
        <v>51</v>
      </c>
      <c r="D13" s="91">
        <f>SUM(G13,J13,M13,P13,S13,'11-2'!C13,'11-2'!F13,'11-2'!I13,'11-2'!L13,'11-2'!O13)</f>
        <v>127</v>
      </c>
      <c r="E13" s="89">
        <f>SUM(F13:G13)</f>
        <v>52</v>
      </c>
      <c r="F13" s="120">
        <v>2</v>
      </c>
      <c r="G13" s="120">
        <v>50</v>
      </c>
      <c r="H13" s="120">
        <f>SUM(I13:J13)</f>
        <v>10</v>
      </c>
      <c r="I13" s="120">
        <v>0</v>
      </c>
      <c r="J13" s="121">
        <v>10</v>
      </c>
      <c r="K13" s="122">
        <f aca="true" t="shared" si="2" ref="K13:K20">SUM(L13:M13)</f>
        <v>0</v>
      </c>
      <c r="L13" s="120">
        <v>0</v>
      </c>
      <c r="M13" s="120">
        <v>0</v>
      </c>
      <c r="N13" s="120">
        <f aca="true" t="shared" si="3" ref="N13:N29">SUM(O13:P13)</f>
        <v>0</v>
      </c>
      <c r="O13" s="120">
        <v>0</v>
      </c>
      <c r="P13" s="120">
        <v>0</v>
      </c>
      <c r="Q13" s="120">
        <f aca="true" t="shared" si="4" ref="Q13:Q29">SUM(R13:S13)</f>
        <v>0</v>
      </c>
      <c r="R13" s="120">
        <v>0</v>
      </c>
      <c r="S13" s="120">
        <v>0</v>
      </c>
      <c r="T13" s="87"/>
    </row>
    <row r="14" spans="1:20" s="86" customFormat="1" ht="31.5" customHeight="1">
      <c r="A14" s="103" t="s">
        <v>117</v>
      </c>
      <c r="B14" s="104">
        <f aca="true" t="shared" si="5" ref="B14:B29">SUM(C14:D14)</f>
        <v>54</v>
      </c>
      <c r="C14" s="141">
        <f>SUM(F14,I14,L14,O14,R14,'11-2'!B14,'11-2'!E14,'11-2'!H14,'11-2'!K14,'11-2'!N14)</f>
        <v>9</v>
      </c>
      <c r="D14" s="141">
        <f>SUM(G14,J14,M14,P14,S14,'11-2'!C14,'11-2'!F14,'11-2'!I14,'11-2'!L14,'11-2'!O14)</f>
        <v>45</v>
      </c>
      <c r="E14" s="104">
        <f aca="true" t="shared" si="6" ref="E14:E29">SUM(F14:G14)</f>
        <v>12</v>
      </c>
      <c r="F14" s="141">
        <v>0</v>
      </c>
      <c r="G14" s="141">
        <v>12</v>
      </c>
      <c r="H14" s="141">
        <f aca="true" t="shared" si="7" ref="H14:H29">SUM(I14:J14)</f>
        <v>4</v>
      </c>
      <c r="I14" s="141">
        <v>1</v>
      </c>
      <c r="J14" s="142">
        <v>3</v>
      </c>
      <c r="K14" s="143">
        <f t="shared" si="2"/>
        <v>0</v>
      </c>
      <c r="L14" s="141">
        <v>0</v>
      </c>
      <c r="M14" s="141">
        <v>0</v>
      </c>
      <c r="N14" s="141">
        <f t="shared" si="3"/>
        <v>0</v>
      </c>
      <c r="O14" s="141">
        <v>0</v>
      </c>
      <c r="P14" s="141">
        <v>0</v>
      </c>
      <c r="Q14" s="141">
        <f t="shared" si="4"/>
        <v>0</v>
      </c>
      <c r="R14" s="141">
        <v>0</v>
      </c>
      <c r="S14" s="141">
        <v>0</v>
      </c>
      <c r="T14" s="87"/>
    </row>
    <row r="15" spans="1:20" s="86" customFormat="1" ht="31.5" customHeight="1">
      <c r="A15" s="103" t="s">
        <v>118</v>
      </c>
      <c r="B15" s="104">
        <f t="shared" si="5"/>
        <v>26</v>
      </c>
      <c r="C15" s="141">
        <f>SUM(F15,I15,L15,O15,R15,'11-2'!B15,'11-2'!E15,'11-2'!H15,'11-2'!K15,'11-2'!N15)</f>
        <v>2</v>
      </c>
      <c r="D15" s="141">
        <f>SUM(G15,J15,M15,P15,S15,'11-2'!C15,'11-2'!F15,'11-2'!I15,'11-2'!L15,'11-2'!O15)</f>
        <v>24</v>
      </c>
      <c r="E15" s="104">
        <f t="shared" si="6"/>
        <v>13</v>
      </c>
      <c r="F15" s="141">
        <v>2</v>
      </c>
      <c r="G15" s="141">
        <v>11</v>
      </c>
      <c r="H15" s="141">
        <f t="shared" si="7"/>
        <v>2</v>
      </c>
      <c r="I15" s="141">
        <v>0</v>
      </c>
      <c r="J15" s="142">
        <v>2</v>
      </c>
      <c r="K15" s="143">
        <f t="shared" si="2"/>
        <v>0</v>
      </c>
      <c r="L15" s="141">
        <v>0</v>
      </c>
      <c r="M15" s="141">
        <v>0</v>
      </c>
      <c r="N15" s="141">
        <f t="shared" si="3"/>
        <v>0</v>
      </c>
      <c r="O15" s="141">
        <v>0</v>
      </c>
      <c r="P15" s="141">
        <v>0</v>
      </c>
      <c r="Q15" s="141">
        <f t="shared" si="4"/>
        <v>0</v>
      </c>
      <c r="R15" s="141">
        <v>0</v>
      </c>
      <c r="S15" s="141">
        <v>0</v>
      </c>
      <c r="T15" s="87"/>
    </row>
    <row r="16" spans="1:20" s="86" customFormat="1" ht="31.5" customHeight="1">
      <c r="A16" s="103" t="s">
        <v>119</v>
      </c>
      <c r="B16" s="104">
        <f t="shared" si="5"/>
        <v>34</v>
      </c>
      <c r="C16" s="141">
        <f>SUM(F16,I16,L16,O16,R16,'11-2'!B16,'11-2'!E16,'11-2'!H16,'11-2'!K16,'11-2'!N16)</f>
        <v>10</v>
      </c>
      <c r="D16" s="141">
        <f>SUM(G16,J16,M16,P16,S16,'11-2'!C16,'11-2'!F16,'11-2'!I16,'11-2'!L16,'11-2'!O16)</f>
        <v>24</v>
      </c>
      <c r="E16" s="104">
        <f t="shared" si="6"/>
        <v>11</v>
      </c>
      <c r="F16" s="141">
        <v>1</v>
      </c>
      <c r="G16" s="141">
        <v>10</v>
      </c>
      <c r="H16" s="141">
        <f t="shared" si="7"/>
        <v>4</v>
      </c>
      <c r="I16" s="141">
        <v>0</v>
      </c>
      <c r="J16" s="142">
        <v>4</v>
      </c>
      <c r="K16" s="143">
        <f t="shared" si="2"/>
        <v>0</v>
      </c>
      <c r="L16" s="141">
        <v>0</v>
      </c>
      <c r="M16" s="141">
        <v>0</v>
      </c>
      <c r="N16" s="141">
        <f t="shared" si="3"/>
        <v>0</v>
      </c>
      <c r="O16" s="141">
        <v>0</v>
      </c>
      <c r="P16" s="141">
        <v>0</v>
      </c>
      <c r="Q16" s="141">
        <f t="shared" si="4"/>
        <v>0</v>
      </c>
      <c r="R16" s="141">
        <v>0</v>
      </c>
      <c r="S16" s="141">
        <v>0</v>
      </c>
      <c r="T16" s="87"/>
    </row>
    <row r="17" spans="1:20" s="86" customFormat="1" ht="31.5" customHeight="1">
      <c r="A17" s="103" t="s">
        <v>120</v>
      </c>
      <c r="B17" s="104">
        <f t="shared" si="5"/>
        <v>39</v>
      </c>
      <c r="C17" s="141">
        <f>SUM(F17,I17,L17,O17,R17,'11-2'!B17,'11-2'!E17,'11-2'!H17,'11-2'!K17,'11-2'!N17)</f>
        <v>1</v>
      </c>
      <c r="D17" s="141">
        <f>SUM(G17,J17,M17,P17,S17,'11-2'!C17,'11-2'!F17,'11-2'!I17,'11-2'!L17,'11-2'!O17)</f>
        <v>38</v>
      </c>
      <c r="E17" s="104">
        <f t="shared" si="6"/>
        <v>9</v>
      </c>
      <c r="F17" s="141">
        <v>0</v>
      </c>
      <c r="G17" s="141">
        <v>9</v>
      </c>
      <c r="H17" s="141">
        <f t="shared" si="7"/>
        <v>1</v>
      </c>
      <c r="I17" s="141">
        <v>0</v>
      </c>
      <c r="J17" s="142">
        <v>1</v>
      </c>
      <c r="K17" s="143">
        <f t="shared" si="2"/>
        <v>0</v>
      </c>
      <c r="L17" s="141">
        <v>0</v>
      </c>
      <c r="M17" s="141">
        <v>0</v>
      </c>
      <c r="N17" s="141">
        <f t="shared" si="3"/>
        <v>0</v>
      </c>
      <c r="O17" s="141">
        <v>0</v>
      </c>
      <c r="P17" s="141">
        <v>0</v>
      </c>
      <c r="Q17" s="141">
        <f t="shared" si="4"/>
        <v>0</v>
      </c>
      <c r="R17" s="141">
        <v>0</v>
      </c>
      <c r="S17" s="141">
        <v>0</v>
      </c>
      <c r="T17" s="87"/>
    </row>
    <row r="18" spans="1:20" s="86" customFormat="1" ht="31.5" customHeight="1">
      <c r="A18" s="103" t="s">
        <v>121</v>
      </c>
      <c r="B18" s="104">
        <f t="shared" si="5"/>
        <v>32</v>
      </c>
      <c r="C18" s="141">
        <f>SUM(F18,I18,L18,O18,R18,'11-2'!B18,'11-2'!E18,'11-2'!H18,'11-2'!K18,'11-2'!N18)</f>
        <v>3</v>
      </c>
      <c r="D18" s="141">
        <f>SUM(G18,J18,M18,P18,S18,'11-2'!C18,'11-2'!F18,'11-2'!I18,'11-2'!L18,'11-2'!O18)</f>
        <v>29</v>
      </c>
      <c r="E18" s="104">
        <f t="shared" si="6"/>
        <v>12</v>
      </c>
      <c r="F18" s="141">
        <v>0</v>
      </c>
      <c r="G18" s="141">
        <v>12</v>
      </c>
      <c r="H18" s="141">
        <f t="shared" si="7"/>
        <v>1</v>
      </c>
      <c r="I18" s="141">
        <v>0</v>
      </c>
      <c r="J18" s="142">
        <v>1</v>
      </c>
      <c r="K18" s="143">
        <f t="shared" si="2"/>
        <v>0</v>
      </c>
      <c r="L18" s="141">
        <v>0</v>
      </c>
      <c r="M18" s="141">
        <v>0</v>
      </c>
      <c r="N18" s="141">
        <f t="shared" si="3"/>
        <v>0</v>
      </c>
      <c r="O18" s="141">
        <v>0</v>
      </c>
      <c r="P18" s="141">
        <v>0</v>
      </c>
      <c r="Q18" s="141">
        <f t="shared" si="4"/>
        <v>0</v>
      </c>
      <c r="R18" s="141">
        <v>0</v>
      </c>
      <c r="S18" s="141">
        <v>0</v>
      </c>
      <c r="T18" s="87"/>
    </row>
    <row r="19" spans="1:20" s="86" customFormat="1" ht="31.5" customHeight="1">
      <c r="A19" s="103" t="s">
        <v>23</v>
      </c>
      <c r="B19" s="104">
        <f>SUM(C19:D19)</f>
        <v>49</v>
      </c>
      <c r="C19" s="141">
        <f>SUM(F19,I19,L19,O19,R19,'11-2'!B19,'11-2'!E19,'11-2'!H19,'11-2'!K19,'11-2'!N19)</f>
        <v>10</v>
      </c>
      <c r="D19" s="141">
        <f>SUM(G19,J19,M19,P19,S19,'11-2'!C19,'11-2'!F19,'11-2'!I19,'11-2'!L19,'11-2'!O19)</f>
        <v>39</v>
      </c>
      <c r="E19" s="104">
        <f>SUM(F19:G19)</f>
        <v>10</v>
      </c>
      <c r="F19" s="141">
        <v>0</v>
      </c>
      <c r="G19" s="141">
        <v>10</v>
      </c>
      <c r="H19" s="141">
        <f>SUM(I19:J19)</f>
        <v>1</v>
      </c>
      <c r="I19" s="141">
        <v>0</v>
      </c>
      <c r="J19" s="142">
        <v>1</v>
      </c>
      <c r="K19" s="143">
        <f t="shared" si="2"/>
        <v>14</v>
      </c>
      <c r="L19" s="141">
        <v>5</v>
      </c>
      <c r="M19" s="141">
        <v>9</v>
      </c>
      <c r="N19" s="141">
        <f t="shared" si="3"/>
        <v>0</v>
      </c>
      <c r="O19" s="141">
        <v>0</v>
      </c>
      <c r="P19" s="141">
        <v>0</v>
      </c>
      <c r="Q19" s="141">
        <f t="shared" si="4"/>
        <v>0</v>
      </c>
      <c r="R19" s="141">
        <v>0</v>
      </c>
      <c r="S19" s="141">
        <v>0</v>
      </c>
      <c r="T19" s="87"/>
    </row>
    <row r="20" spans="1:20" s="86" customFormat="1" ht="31.5" customHeight="1">
      <c r="A20" s="103" t="s">
        <v>122</v>
      </c>
      <c r="B20" s="104">
        <f>SUM(C20:D20)</f>
        <v>91</v>
      </c>
      <c r="C20" s="141">
        <f>SUM(F20,I20,L20,O20,R20,'11-2'!B20,'11-2'!E20,'11-2'!H20,'11-2'!K20,'11-2'!N20)</f>
        <v>8</v>
      </c>
      <c r="D20" s="141">
        <f>SUM(G20,J20,M20,P20,S20,'11-2'!C20,'11-2'!F20,'11-2'!I20,'11-2'!L20,'11-2'!O20)</f>
        <v>83</v>
      </c>
      <c r="E20" s="104">
        <f>SUM(F20:G20)</f>
        <v>19</v>
      </c>
      <c r="F20" s="141">
        <v>0</v>
      </c>
      <c r="G20" s="141">
        <v>19</v>
      </c>
      <c r="H20" s="141">
        <f>SUM(I20:J20)</f>
        <v>5</v>
      </c>
      <c r="I20" s="141">
        <v>0</v>
      </c>
      <c r="J20" s="142">
        <v>5</v>
      </c>
      <c r="K20" s="143">
        <f t="shared" si="2"/>
        <v>11</v>
      </c>
      <c r="L20" s="141">
        <v>1</v>
      </c>
      <c r="M20" s="141">
        <v>10</v>
      </c>
      <c r="N20" s="141">
        <f t="shared" si="3"/>
        <v>0</v>
      </c>
      <c r="O20" s="141">
        <v>0</v>
      </c>
      <c r="P20" s="141">
        <v>0</v>
      </c>
      <c r="Q20" s="141">
        <f t="shared" si="4"/>
        <v>0</v>
      </c>
      <c r="R20" s="141">
        <v>0</v>
      </c>
      <c r="S20" s="141">
        <v>0</v>
      </c>
      <c r="T20" s="87"/>
    </row>
    <row r="21" spans="1:20" s="86" customFormat="1" ht="31.5" customHeight="1">
      <c r="A21" s="103" t="s">
        <v>123</v>
      </c>
      <c r="B21" s="104">
        <f>SUM(C21:D21)</f>
        <v>57</v>
      </c>
      <c r="C21" s="141">
        <f>SUM(F21,I21,L21,O21,R21,'11-2'!B21,'11-2'!E21,'11-2'!H21,'11-2'!K21,'11-2'!N21)</f>
        <v>1</v>
      </c>
      <c r="D21" s="141">
        <f>SUM(G21,J21,M21,P21,S21,'11-2'!C21,'11-2'!F21,'11-2'!I21,'11-2'!L21,'11-2'!O21)</f>
        <v>56</v>
      </c>
      <c r="E21" s="104">
        <f>SUM(F21:G21)</f>
        <v>21</v>
      </c>
      <c r="F21" s="141">
        <v>0</v>
      </c>
      <c r="G21" s="141">
        <v>21</v>
      </c>
      <c r="H21" s="141">
        <f>SUM(I21:J21)</f>
        <v>3</v>
      </c>
      <c r="I21" s="141">
        <v>0</v>
      </c>
      <c r="J21" s="142">
        <v>3</v>
      </c>
      <c r="K21" s="143">
        <f aca="true" t="shared" si="8" ref="K21:K28">SUM(L21:M21)</f>
        <v>2</v>
      </c>
      <c r="L21" s="141">
        <v>1</v>
      </c>
      <c r="M21" s="141">
        <v>1</v>
      </c>
      <c r="N21" s="141">
        <f t="shared" si="3"/>
        <v>0</v>
      </c>
      <c r="O21" s="141">
        <v>0</v>
      </c>
      <c r="P21" s="141">
        <v>0</v>
      </c>
      <c r="Q21" s="141">
        <f t="shared" si="4"/>
        <v>0</v>
      </c>
      <c r="R21" s="141">
        <v>0</v>
      </c>
      <c r="S21" s="141">
        <v>0</v>
      </c>
      <c r="T21" s="87"/>
    </row>
    <row r="22" spans="1:20" s="86" customFormat="1" ht="31.5" customHeight="1">
      <c r="A22" s="103" t="s">
        <v>124</v>
      </c>
      <c r="B22" s="104">
        <f t="shared" si="5"/>
        <v>38</v>
      </c>
      <c r="C22" s="141">
        <f>SUM(F22,I22,L22,O22,R22,'11-2'!B22,'11-2'!E22,'11-2'!H22,'11-2'!K22,'11-2'!N22)</f>
        <v>7</v>
      </c>
      <c r="D22" s="141">
        <f>SUM(G22,J22,M22,P22,S22,'11-2'!C22,'11-2'!F22,'11-2'!I22,'11-2'!L22,'11-2'!O22)</f>
        <v>31</v>
      </c>
      <c r="E22" s="104">
        <f t="shared" si="6"/>
        <v>7</v>
      </c>
      <c r="F22" s="141">
        <v>0</v>
      </c>
      <c r="G22" s="141">
        <v>7</v>
      </c>
      <c r="H22" s="141">
        <f t="shared" si="7"/>
        <v>1</v>
      </c>
      <c r="I22" s="141">
        <v>0</v>
      </c>
      <c r="J22" s="142">
        <v>1</v>
      </c>
      <c r="K22" s="143">
        <f t="shared" si="8"/>
        <v>12</v>
      </c>
      <c r="L22" s="141">
        <v>1</v>
      </c>
      <c r="M22" s="141">
        <v>11</v>
      </c>
      <c r="N22" s="141">
        <f t="shared" si="3"/>
        <v>0</v>
      </c>
      <c r="O22" s="141">
        <v>0</v>
      </c>
      <c r="P22" s="141">
        <v>0</v>
      </c>
      <c r="Q22" s="141">
        <f t="shared" si="4"/>
        <v>0</v>
      </c>
      <c r="R22" s="141">
        <v>0</v>
      </c>
      <c r="S22" s="141">
        <v>0</v>
      </c>
      <c r="T22" s="87"/>
    </row>
    <row r="23" spans="1:20" s="86" customFormat="1" ht="31.5" customHeight="1">
      <c r="A23" s="103" t="s">
        <v>125</v>
      </c>
      <c r="B23" s="104">
        <f t="shared" si="5"/>
        <v>6</v>
      </c>
      <c r="C23" s="141">
        <f>SUM(F23,I23,L23,O23,R23,'11-2'!B23,'11-2'!E23,'11-2'!H23,'11-2'!K23,'11-2'!N23)</f>
        <v>1</v>
      </c>
      <c r="D23" s="141">
        <f>SUM(G23,J23,M23,P23,S23,'11-2'!C23,'11-2'!F23,'11-2'!I23,'11-2'!L23,'11-2'!O23)</f>
        <v>5</v>
      </c>
      <c r="E23" s="104">
        <f t="shared" si="6"/>
        <v>2</v>
      </c>
      <c r="F23" s="141">
        <v>0</v>
      </c>
      <c r="G23" s="141">
        <v>2</v>
      </c>
      <c r="H23" s="141" t="s">
        <v>44</v>
      </c>
      <c r="I23" s="141">
        <v>0</v>
      </c>
      <c r="J23" s="142">
        <v>0</v>
      </c>
      <c r="K23" s="143">
        <f t="shared" si="8"/>
        <v>2</v>
      </c>
      <c r="L23" s="141">
        <v>1</v>
      </c>
      <c r="M23" s="141">
        <v>1</v>
      </c>
      <c r="N23" s="141">
        <f t="shared" si="3"/>
        <v>0</v>
      </c>
      <c r="O23" s="141">
        <v>0</v>
      </c>
      <c r="P23" s="141">
        <v>0</v>
      </c>
      <c r="Q23" s="141"/>
      <c r="R23" s="141">
        <v>0</v>
      </c>
      <c r="S23" s="141">
        <v>0</v>
      </c>
      <c r="T23" s="87"/>
    </row>
    <row r="24" spans="1:20" s="86" customFormat="1" ht="31.5" customHeight="1">
      <c r="A24" s="103" t="s">
        <v>28</v>
      </c>
      <c r="B24" s="104">
        <f t="shared" si="5"/>
        <v>16</v>
      </c>
      <c r="C24" s="141">
        <f>SUM(F24,I24,L24,O24,R24,'11-2'!B24,'11-2'!E24,'11-2'!H24,'11-2'!K24,'11-2'!N24)</f>
        <v>0</v>
      </c>
      <c r="D24" s="141">
        <f>SUM(G24,J24,M24,P24,S24,'11-2'!C24,'11-2'!F24,'11-2'!I24,'11-2'!L24,'11-2'!O24)</f>
        <v>16</v>
      </c>
      <c r="E24" s="104">
        <f t="shared" si="6"/>
        <v>4</v>
      </c>
      <c r="F24" s="141">
        <v>0</v>
      </c>
      <c r="G24" s="141">
        <v>4</v>
      </c>
      <c r="H24" s="141">
        <f t="shared" si="7"/>
        <v>3</v>
      </c>
      <c r="I24" s="141">
        <v>0</v>
      </c>
      <c r="J24" s="142">
        <v>3</v>
      </c>
      <c r="K24" s="143">
        <f t="shared" si="8"/>
        <v>5</v>
      </c>
      <c r="L24" s="141">
        <v>0</v>
      </c>
      <c r="M24" s="141">
        <v>5</v>
      </c>
      <c r="N24" s="141">
        <f t="shared" si="3"/>
        <v>0</v>
      </c>
      <c r="O24" s="141">
        <v>0</v>
      </c>
      <c r="P24" s="141">
        <v>0</v>
      </c>
      <c r="Q24" s="141">
        <f t="shared" si="4"/>
        <v>0</v>
      </c>
      <c r="R24" s="141">
        <v>0</v>
      </c>
      <c r="S24" s="141">
        <v>0</v>
      </c>
      <c r="T24" s="87"/>
    </row>
    <row r="25" spans="1:20" s="86" customFormat="1" ht="31.5" customHeight="1">
      <c r="A25" s="103" t="s">
        <v>126</v>
      </c>
      <c r="B25" s="104">
        <f t="shared" si="5"/>
        <v>21</v>
      </c>
      <c r="C25" s="141">
        <f>SUM(F25,I25,L25,O25,R25,'11-2'!B25,'11-2'!E25,'11-2'!H25,'11-2'!K25,'11-2'!N25)</f>
        <v>2</v>
      </c>
      <c r="D25" s="141">
        <f>SUM(G25,J25,M25,P25,S25,'11-2'!C25,'11-2'!F25,'11-2'!I25,'11-2'!L25,'11-2'!O25)</f>
        <v>19</v>
      </c>
      <c r="E25" s="104">
        <f t="shared" si="6"/>
        <v>9</v>
      </c>
      <c r="F25" s="141">
        <v>0</v>
      </c>
      <c r="G25" s="141">
        <v>9</v>
      </c>
      <c r="H25" s="141">
        <f t="shared" si="7"/>
        <v>2</v>
      </c>
      <c r="I25" s="141">
        <v>0</v>
      </c>
      <c r="J25" s="142">
        <v>2</v>
      </c>
      <c r="K25" s="143">
        <f t="shared" si="8"/>
        <v>2</v>
      </c>
      <c r="L25" s="141">
        <v>2</v>
      </c>
      <c r="M25" s="141">
        <v>0</v>
      </c>
      <c r="N25" s="141">
        <f t="shared" si="3"/>
        <v>0</v>
      </c>
      <c r="O25" s="141">
        <v>0</v>
      </c>
      <c r="P25" s="141">
        <v>0</v>
      </c>
      <c r="Q25" s="141">
        <f t="shared" si="4"/>
        <v>0</v>
      </c>
      <c r="R25" s="141">
        <v>0</v>
      </c>
      <c r="S25" s="141">
        <v>0</v>
      </c>
      <c r="T25" s="87"/>
    </row>
    <row r="26" spans="1:20" s="86" customFormat="1" ht="31.5" customHeight="1">
      <c r="A26" s="103" t="s">
        <v>127</v>
      </c>
      <c r="B26" s="104">
        <f t="shared" si="5"/>
        <v>23</v>
      </c>
      <c r="C26" s="141">
        <f>SUM(F26,I26,L26,O26,R26,'11-2'!B26,'11-2'!E26,'11-2'!H26,'11-2'!K26,'11-2'!N26)</f>
        <v>2</v>
      </c>
      <c r="D26" s="141">
        <f>SUM(G26,J26,M26,P26,S26,'11-2'!C26,'11-2'!F26,'11-2'!I26,'11-2'!L26,'11-2'!O26)</f>
        <v>21</v>
      </c>
      <c r="E26" s="104">
        <f t="shared" si="6"/>
        <v>6</v>
      </c>
      <c r="F26" s="141">
        <v>0</v>
      </c>
      <c r="G26" s="141">
        <v>6</v>
      </c>
      <c r="H26" s="141" t="s">
        <v>44</v>
      </c>
      <c r="I26" s="141">
        <v>0</v>
      </c>
      <c r="J26" s="142">
        <v>0</v>
      </c>
      <c r="K26" s="143">
        <f t="shared" si="8"/>
        <v>7</v>
      </c>
      <c r="L26" s="141">
        <v>2</v>
      </c>
      <c r="M26" s="105">
        <v>5</v>
      </c>
      <c r="N26" s="141">
        <f t="shared" si="3"/>
        <v>0</v>
      </c>
      <c r="O26" s="141">
        <v>0</v>
      </c>
      <c r="P26" s="105">
        <v>0</v>
      </c>
      <c r="Q26" s="141">
        <f t="shared" si="4"/>
        <v>0</v>
      </c>
      <c r="R26" s="141">
        <v>0</v>
      </c>
      <c r="S26" s="105">
        <v>0</v>
      </c>
      <c r="T26" s="87"/>
    </row>
    <row r="27" spans="1:20" s="86" customFormat="1" ht="31.5" customHeight="1">
      <c r="A27" s="103" t="s">
        <v>128</v>
      </c>
      <c r="B27" s="104">
        <f>SUM(C27:D27)</f>
        <v>12</v>
      </c>
      <c r="C27" s="141">
        <f>SUM(F27,I27,L27,O27,R27,'11-2'!B27,'11-2'!E27,'11-2'!H27,'11-2'!K27,'11-2'!N27)</f>
        <v>2</v>
      </c>
      <c r="D27" s="141">
        <f>SUM(G27,J27,M27,P27,S27,'11-2'!C27,'11-2'!F27,'11-2'!I27,'11-2'!L27,'11-2'!O27)</f>
        <v>10</v>
      </c>
      <c r="E27" s="104">
        <f>SUM(F27:G27)</f>
        <v>4</v>
      </c>
      <c r="F27" s="141">
        <v>2</v>
      </c>
      <c r="G27" s="141">
        <v>2</v>
      </c>
      <c r="H27" s="141" t="s">
        <v>44</v>
      </c>
      <c r="I27" s="141">
        <v>0</v>
      </c>
      <c r="J27" s="142">
        <v>0</v>
      </c>
      <c r="K27" s="143">
        <f t="shared" si="8"/>
        <v>4</v>
      </c>
      <c r="L27" s="141">
        <v>0</v>
      </c>
      <c r="M27" s="141">
        <v>4</v>
      </c>
      <c r="N27" s="141">
        <f t="shared" si="3"/>
        <v>0</v>
      </c>
      <c r="O27" s="141">
        <v>0</v>
      </c>
      <c r="P27" s="141">
        <v>0</v>
      </c>
      <c r="Q27" s="141">
        <f t="shared" si="4"/>
        <v>0</v>
      </c>
      <c r="R27" s="141">
        <v>0</v>
      </c>
      <c r="S27" s="141">
        <v>0</v>
      </c>
      <c r="T27" s="87"/>
    </row>
    <row r="28" spans="1:20" s="86" customFormat="1" ht="31.5" customHeight="1">
      <c r="A28" s="103" t="s">
        <v>32</v>
      </c>
      <c r="B28" s="104">
        <f t="shared" si="5"/>
        <v>15</v>
      </c>
      <c r="C28" s="141">
        <f>SUM(F28,I28,L28,O28,R28,'11-2'!B28,'11-2'!E28,'11-2'!H28,'11-2'!K28,'11-2'!N28)</f>
        <v>2</v>
      </c>
      <c r="D28" s="141">
        <f>SUM(G28,J28,M28,P28,S28,'11-2'!C28,'11-2'!F28,'11-2'!I28,'11-2'!L28,'11-2'!O28)</f>
        <v>13</v>
      </c>
      <c r="E28" s="104">
        <f t="shared" si="6"/>
        <v>4</v>
      </c>
      <c r="F28" s="141">
        <v>0</v>
      </c>
      <c r="G28" s="141">
        <v>4</v>
      </c>
      <c r="H28" s="141" t="s">
        <v>44</v>
      </c>
      <c r="I28" s="141">
        <v>0</v>
      </c>
      <c r="J28" s="142">
        <v>0</v>
      </c>
      <c r="K28" s="143">
        <f t="shared" si="8"/>
        <v>6</v>
      </c>
      <c r="L28" s="141">
        <v>2</v>
      </c>
      <c r="M28" s="141">
        <v>4</v>
      </c>
      <c r="N28" s="141">
        <f t="shared" si="3"/>
        <v>0</v>
      </c>
      <c r="O28" s="141">
        <v>0</v>
      </c>
      <c r="P28" s="141">
        <v>0</v>
      </c>
      <c r="Q28" s="141">
        <f t="shared" si="4"/>
        <v>0</v>
      </c>
      <c r="R28" s="141">
        <v>0</v>
      </c>
      <c r="S28" s="141">
        <v>0</v>
      </c>
      <c r="T28" s="87"/>
    </row>
    <row r="29" spans="1:20" s="86" customFormat="1" ht="31.5" customHeight="1" thickBot="1">
      <c r="A29" s="107" t="s">
        <v>33</v>
      </c>
      <c r="B29" s="108">
        <f t="shared" si="5"/>
        <v>39</v>
      </c>
      <c r="C29" s="109">
        <f>SUM(F29,I29,L29,O29,R29,'11-2'!B29,'11-2'!E29,'11-2'!H29,'11-2'!K29,'11-2'!N29)</f>
        <v>6</v>
      </c>
      <c r="D29" s="146">
        <f>SUM(G29,J29,M29,P29,S29,'11-2'!C29,'11-2'!F29,'11-2'!I29,'11-2'!L29,'11-2'!O29)</f>
        <v>33</v>
      </c>
      <c r="E29" s="108">
        <f t="shared" si="6"/>
        <v>12</v>
      </c>
      <c r="F29" s="146">
        <v>2</v>
      </c>
      <c r="G29" s="146">
        <v>10</v>
      </c>
      <c r="H29" s="146">
        <f t="shared" si="7"/>
        <v>1</v>
      </c>
      <c r="I29" s="146">
        <v>0</v>
      </c>
      <c r="J29" s="147">
        <v>1</v>
      </c>
      <c r="K29" s="148">
        <f>SUM(L29:M29)</f>
        <v>10</v>
      </c>
      <c r="L29" s="146">
        <v>3</v>
      </c>
      <c r="M29" s="146">
        <v>7</v>
      </c>
      <c r="N29" s="146">
        <f t="shared" si="3"/>
        <v>0</v>
      </c>
      <c r="O29" s="146">
        <v>0</v>
      </c>
      <c r="P29" s="146">
        <v>0</v>
      </c>
      <c r="Q29" s="146">
        <f t="shared" si="4"/>
        <v>0</v>
      </c>
      <c r="R29" s="146">
        <v>0</v>
      </c>
      <c r="S29" s="146">
        <v>0</v>
      </c>
      <c r="T29" s="87"/>
    </row>
  </sheetData>
  <sheetProtection/>
  <mergeCells count="8">
    <mergeCell ref="A4:A6"/>
    <mergeCell ref="B4:D5"/>
    <mergeCell ref="K4:S4"/>
    <mergeCell ref="E5:G5"/>
    <mergeCell ref="H5:J5"/>
    <mergeCell ref="K5:M5"/>
    <mergeCell ref="N5:P5"/>
    <mergeCell ref="Q5:S5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r:id="rId1"/>
  <headerFooter scaleWithDoc="0" alignWithMargins="0">
    <oddHeader>&amp;L小学校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9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3" width="5.421875" style="1" customWidth="1"/>
    <col min="4" max="6" width="5.00390625" style="1" customWidth="1"/>
    <col min="7" max="9" width="6.00390625" style="1" customWidth="1"/>
    <col min="10" max="12" width="5.421875" style="1" customWidth="1"/>
    <col min="13" max="15" width="4.421875" style="1" customWidth="1"/>
    <col min="16" max="16" width="10.421875" style="1" bestFit="1" customWidth="1"/>
    <col min="17" max="16384" width="7.421875" style="1" customWidth="1"/>
  </cols>
  <sheetData>
    <row r="1" ht="15.75" customHeight="1"/>
    <row r="2" ht="15.75" customHeight="1"/>
    <row r="3" spans="1:16" ht="20.25" customHeight="1" thickBot="1">
      <c r="A3" s="112" t="s">
        <v>192</v>
      </c>
      <c r="B3" s="5"/>
      <c r="C3" s="5"/>
      <c r="D3" s="5" t="s">
        <v>215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/>
    </row>
    <row r="4" spans="1:16" s="86" customFormat="1" ht="18.75" customHeight="1">
      <c r="A4" s="388" t="s">
        <v>216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79"/>
      <c r="P4" s="413" t="s">
        <v>147</v>
      </c>
    </row>
    <row r="5" spans="1:16" s="86" customFormat="1" ht="18.75" customHeight="1">
      <c r="A5" s="431" t="s">
        <v>217</v>
      </c>
      <c r="B5" s="424"/>
      <c r="C5" s="424"/>
      <c r="D5" s="432" t="s">
        <v>218</v>
      </c>
      <c r="E5" s="424"/>
      <c r="F5" s="433"/>
      <c r="G5" s="431" t="s">
        <v>302</v>
      </c>
      <c r="H5" s="424"/>
      <c r="I5" s="424"/>
      <c r="J5" s="432" t="s">
        <v>303</v>
      </c>
      <c r="K5" s="424"/>
      <c r="L5" s="433"/>
      <c r="M5" s="431" t="s">
        <v>304</v>
      </c>
      <c r="N5" s="424"/>
      <c r="O5" s="434"/>
      <c r="P5" s="414"/>
    </row>
    <row r="6" spans="1:16" s="86" customFormat="1" ht="18.75" customHeight="1" thickBot="1">
      <c r="A6" s="244" t="s">
        <v>46</v>
      </c>
      <c r="B6" s="115" t="s">
        <v>201</v>
      </c>
      <c r="C6" s="115" t="s">
        <v>202</v>
      </c>
      <c r="D6" s="114" t="s">
        <v>46</v>
      </c>
      <c r="E6" s="115" t="s">
        <v>201</v>
      </c>
      <c r="F6" s="116" t="s">
        <v>202</v>
      </c>
      <c r="G6" s="244" t="s">
        <v>46</v>
      </c>
      <c r="H6" s="115" t="s">
        <v>201</v>
      </c>
      <c r="I6" s="115" t="s">
        <v>202</v>
      </c>
      <c r="J6" s="114" t="s">
        <v>46</v>
      </c>
      <c r="K6" s="115" t="s">
        <v>201</v>
      </c>
      <c r="L6" s="116" t="s">
        <v>202</v>
      </c>
      <c r="M6" s="244" t="s">
        <v>46</v>
      </c>
      <c r="N6" s="115" t="s">
        <v>201</v>
      </c>
      <c r="O6" s="118" t="s">
        <v>202</v>
      </c>
      <c r="P6" s="415"/>
    </row>
    <row r="7" spans="1:16" s="86" customFormat="1" ht="31.5" customHeight="1">
      <c r="A7" s="122">
        <v>0</v>
      </c>
      <c r="B7" s="120">
        <v>0</v>
      </c>
      <c r="C7" s="120">
        <v>0</v>
      </c>
      <c r="D7" s="119">
        <v>2</v>
      </c>
      <c r="E7" s="120">
        <v>0</v>
      </c>
      <c r="F7" s="121">
        <v>2</v>
      </c>
      <c r="G7" s="122">
        <v>248</v>
      </c>
      <c r="H7" s="120">
        <v>5</v>
      </c>
      <c r="I7" s="120">
        <v>243</v>
      </c>
      <c r="J7" s="119">
        <v>179</v>
      </c>
      <c r="K7" s="120">
        <v>86</v>
      </c>
      <c r="L7" s="121">
        <v>93</v>
      </c>
      <c r="M7" s="122">
        <v>5</v>
      </c>
      <c r="N7" s="120">
        <v>0</v>
      </c>
      <c r="O7" s="91">
        <v>5</v>
      </c>
      <c r="P7" s="335" t="s">
        <v>288</v>
      </c>
    </row>
    <row r="8" spans="1:16" s="86" customFormat="1" ht="31.5" customHeight="1">
      <c r="A8" s="126">
        <f aca="true" t="shared" si="0" ref="A8:O8">SUM(A9:A11)</f>
        <v>0</v>
      </c>
      <c r="B8" s="124">
        <f t="shared" si="0"/>
        <v>0</v>
      </c>
      <c r="C8" s="125">
        <f t="shared" si="0"/>
        <v>0</v>
      </c>
      <c r="D8" s="126">
        <f t="shared" si="0"/>
        <v>3</v>
      </c>
      <c r="E8" s="124">
        <f t="shared" si="0"/>
        <v>0</v>
      </c>
      <c r="F8" s="125">
        <f t="shared" si="0"/>
        <v>3</v>
      </c>
      <c r="G8" s="126">
        <f t="shared" si="0"/>
        <v>236</v>
      </c>
      <c r="H8" s="124">
        <f t="shared" si="0"/>
        <v>7</v>
      </c>
      <c r="I8" s="124">
        <f t="shared" si="0"/>
        <v>229</v>
      </c>
      <c r="J8" s="123">
        <f t="shared" si="0"/>
        <v>169</v>
      </c>
      <c r="K8" s="124">
        <f t="shared" si="0"/>
        <v>82</v>
      </c>
      <c r="L8" s="125">
        <f t="shared" si="0"/>
        <v>87</v>
      </c>
      <c r="M8" s="123">
        <f t="shared" si="0"/>
        <v>3</v>
      </c>
      <c r="N8" s="124">
        <f t="shared" si="0"/>
        <v>0</v>
      </c>
      <c r="O8" s="95">
        <f t="shared" si="0"/>
        <v>3</v>
      </c>
      <c r="P8" s="127" t="s">
        <v>315</v>
      </c>
    </row>
    <row r="9" spans="1:16" s="86" customFormat="1" ht="31.5" customHeight="1">
      <c r="A9" s="131">
        <f>SUM(B9:C9)</f>
        <v>0</v>
      </c>
      <c r="B9" s="129">
        <v>0</v>
      </c>
      <c r="C9" s="130">
        <v>0</v>
      </c>
      <c r="D9" s="131">
        <f>SUM(E9:F9)</f>
        <v>0</v>
      </c>
      <c r="E9" s="129">
        <v>0</v>
      </c>
      <c r="F9" s="130">
        <v>0</v>
      </c>
      <c r="G9" s="131">
        <f>SUM(H9:I9)</f>
        <v>0</v>
      </c>
      <c r="H9" s="129">
        <v>0</v>
      </c>
      <c r="I9" s="130">
        <v>0</v>
      </c>
      <c r="J9" s="131">
        <f>SUM(K9:L9)</f>
        <v>0</v>
      </c>
      <c r="K9" s="129">
        <v>0</v>
      </c>
      <c r="L9" s="130">
        <v>0</v>
      </c>
      <c r="M9" s="131">
        <f>SUM(N9:O9)</f>
        <v>0</v>
      </c>
      <c r="N9" s="129">
        <v>0</v>
      </c>
      <c r="O9" s="91">
        <v>0</v>
      </c>
      <c r="P9" s="132" t="s">
        <v>112</v>
      </c>
    </row>
    <row r="10" spans="1:16" s="86" customFormat="1" ht="31.5" customHeight="1">
      <c r="A10" s="122">
        <f>SUM(A13:A29)</f>
        <v>0</v>
      </c>
      <c r="B10" s="120" t="s">
        <v>12</v>
      </c>
      <c r="C10" s="120">
        <f>SUM(C13:C29)</f>
        <v>0</v>
      </c>
      <c r="D10" s="119">
        <f>SUM(D13:D29)</f>
        <v>3</v>
      </c>
      <c r="E10" s="120" t="s">
        <v>12</v>
      </c>
      <c r="F10" s="121">
        <f aca="true" t="shared" si="1" ref="F10:M10">SUM(F13:F29)</f>
        <v>3</v>
      </c>
      <c r="G10" s="122">
        <f t="shared" si="1"/>
        <v>236</v>
      </c>
      <c r="H10" s="120">
        <f t="shared" si="1"/>
        <v>7</v>
      </c>
      <c r="I10" s="120">
        <f t="shared" si="1"/>
        <v>229</v>
      </c>
      <c r="J10" s="119">
        <f t="shared" si="1"/>
        <v>169</v>
      </c>
      <c r="K10" s="120">
        <f t="shared" si="1"/>
        <v>82</v>
      </c>
      <c r="L10" s="121">
        <f t="shared" si="1"/>
        <v>87</v>
      </c>
      <c r="M10" s="120">
        <f t="shared" si="1"/>
        <v>2</v>
      </c>
      <c r="N10" s="90" t="s">
        <v>12</v>
      </c>
      <c r="O10" s="133">
        <f>SUM(O13:O29)</f>
        <v>2</v>
      </c>
      <c r="P10" s="132" t="s">
        <v>113</v>
      </c>
    </row>
    <row r="11" spans="1:16" s="86" customFormat="1" ht="31.5" customHeight="1" thickBot="1">
      <c r="A11" s="136">
        <f>SUM(B11:C11)</f>
        <v>0</v>
      </c>
      <c r="B11" s="99">
        <v>0</v>
      </c>
      <c r="C11" s="135">
        <v>0</v>
      </c>
      <c r="D11" s="136">
        <f>SUM(E11:F11)</f>
        <v>0</v>
      </c>
      <c r="E11" s="99">
        <v>0</v>
      </c>
      <c r="F11" s="135">
        <v>0</v>
      </c>
      <c r="G11" s="136">
        <f>SUM(H11:I11)</f>
        <v>0</v>
      </c>
      <c r="H11" s="99">
        <v>0</v>
      </c>
      <c r="I11" s="135">
        <v>0</v>
      </c>
      <c r="J11" s="136">
        <f>SUM(K11:L11)</f>
        <v>0</v>
      </c>
      <c r="K11" s="99">
        <v>0</v>
      </c>
      <c r="L11" s="135">
        <v>0</v>
      </c>
      <c r="M11" s="136">
        <f>SUM(N11:O11)</f>
        <v>1</v>
      </c>
      <c r="N11" s="99">
        <v>0</v>
      </c>
      <c r="O11" s="100">
        <v>1</v>
      </c>
      <c r="P11" s="137" t="s">
        <v>114</v>
      </c>
    </row>
    <row r="12" spans="1:16" s="86" customFormat="1" ht="12.75">
      <c r="A12" s="122"/>
      <c r="B12" s="120"/>
      <c r="C12" s="121"/>
      <c r="D12" s="119"/>
      <c r="E12" s="120"/>
      <c r="F12" s="121"/>
      <c r="G12" s="122"/>
      <c r="H12" s="120"/>
      <c r="I12" s="120"/>
      <c r="J12" s="119"/>
      <c r="K12" s="120"/>
      <c r="L12" s="121"/>
      <c r="M12" s="122"/>
      <c r="N12" s="120"/>
      <c r="O12" s="91"/>
      <c r="P12" s="138" t="s">
        <v>115</v>
      </c>
    </row>
    <row r="13" spans="1:16" s="86" customFormat="1" ht="31.5" customHeight="1">
      <c r="A13" s="122">
        <f aca="true" t="shared" si="2" ref="A13:A27">SUM(B13:C13)</f>
        <v>0</v>
      </c>
      <c r="B13" s="120">
        <v>0</v>
      </c>
      <c r="C13" s="121">
        <v>0</v>
      </c>
      <c r="D13" s="122">
        <f aca="true" t="shared" si="3" ref="D13:D27">SUM(E13:F13)</f>
        <v>0</v>
      </c>
      <c r="E13" s="120">
        <v>0</v>
      </c>
      <c r="F13" s="121">
        <v>0</v>
      </c>
      <c r="G13" s="122">
        <f aca="true" t="shared" si="4" ref="G13:G27">SUM(H13:I13)</f>
        <v>67</v>
      </c>
      <c r="H13" s="120">
        <v>7</v>
      </c>
      <c r="I13" s="120">
        <v>60</v>
      </c>
      <c r="J13" s="119">
        <f>SUM(K13:L13)</f>
        <v>49</v>
      </c>
      <c r="K13" s="120">
        <v>42</v>
      </c>
      <c r="L13" s="121">
        <v>7</v>
      </c>
      <c r="M13" s="122" t="s">
        <v>13</v>
      </c>
      <c r="N13" s="120">
        <v>0</v>
      </c>
      <c r="O13" s="91">
        <v>0</v>
      </c>
      <c r="P13" s="139" t="s">
        <v>17</v>
      </c>
    </row>
    <row r="14" spans="1:16" s="86" customFormat="1" ht="31.5" customHeight="1">
      <c r="A14" s="143">
        <f t="shared" si="2"/>
        <v>0</v>
      </c>
      <c r="B14" s="141">
        <v>0</v>
      </c>
      <c r="C14" s="142">
        <v>0</v>
      </c>
      <c r="D14" s="143">
        <f t="shared" si="3"/>
        <v>0</v>
      </c>
      <c r="E14" s="141">
        <v>0</v>
      </c>
      <c r="F14" s="142">
        <v>0</v>
      </c>
      <c r="G14" s="143">
        <f t="shared" si="4"/>
        <v>22</v>
      </c>
      <c r="H14" s="141">
        <v>0</v>
      </c>
      <c r="I14" s="141">
        <v>22</v>
      </c>
      <c r="J14" s="140">
        <f aca="true" t="shared" si="5" ref="J14:J29">SUM(K14:L14)</f>
        <v>16</v>
      </c>
      <c r="K14" s="141">
        <v>8</v>
      </c>
      <c r="L14" s="142">
        <v>8</v>
      </c>
      <c r="M14" s="143" t="s">
        <v>13</v>
      </c>
      <c r="N14" s="141">
        <v>0</v>
      </c>
      <c r="O14" s="106">
        <v>0</v>
      </c>
      <c r="P14" s="144" t="s">
        <v>165</v>
      </c>
    </row>
    <row r="15" spans="1:16" s="86" customFormat="1" ht="31.5" customHeight="1">
      <c r="A15" s="143">
        <f t="shared" si="2"/>
        <v>0</v>
      </c>
      <c r="B15" s="141">
        <v>0</v>
      </c>
      <c r="C15" s="142">
        <v>0</v>
      </c>
      <c r="D15" s="143">
        <f t="shared" si="3"/>
        <v>0</v>
      </c>
      <c r="E15" s="141">
        <v>0</v>
      </c>
      <c r="F15" s="142">
        <v>0</v>
      </c>
      <c r="G15" s="143">
        <f t="shared" si="4"/>
        <v>11</v>
      </c>
      <c r="H15" s="141">
        <v>0</v>
      </c>
      <c r="I15" s="141">
        <v>11</v>
      </c>
      <c r="J15" s="140" t="s">
        <v>12</v>
      </c>
      <c r="K15" s="141">
        <v>0</v>
      </c>
      <c r="L15" s="142">
        <v>0</v>
      </c>
      <c r="M15" s="143" t="s">
        <v>13</v>
      </c>
      <c r="N15" s="141">
        <v>0</v>
      </c>
      <c r="O15" s="106">
        <v>0</v>
      </c>
      <c r="P15" s="144" t="s">
        <v>166</v>
      </c>
    </row>
    <row r="16" spans="1:16" s="86" customFormat="1" ht="31.5" customHeight="1">
      <c r="A16" s="143">
        <f t="shared" si="2"/>
        <v>0</v>
      </c>
      <c r="B16" s="141">
        <v>0</v>
      </c>
      <c r="C16" s="142">
        <v>0</v>
      </c>
      <c r="D16" s="143">
        <f t="shared" si="3"/>
        <v>0</v>
      </c>
      <c r="E16" s="141">
        <v>0</v>
      </c>
      <c r="F16" s="142">
        <v>0</v>
      </c>
      <c r="G16" s="143">
        <f t="shared" si="4"/>
        <v>10</v>
      </c>
      <c r="H16" s="141">
        <v>0</v>
      </c>
      <c r="I16" s="141">
        <v>10</v>
      </c>
      <c r="J16" s="140">
        <f t="shared" si="5"/>
        <v>9</v>
      </c>
      <c r="K16" s="141">
        <v>9</v>
      </c>
      <c r="L16" s="142">
        <v>0</v>
      </c>
      <c r="M16" s="143" t="s">
        <v>13</v>
      </c>
      <c r="N16" s="141">
        <v>0</v>
      </c>
      <c r="O16" s="106">
        <v>0</v>
      </c>
      <c r="P16" s="144" t="s">
        <v>167</v>
      </c>
    </row>
    <row r="17" spans="1:16" s="86" customFormat="1" ht="31.5" customHeight="1">
      <c r="A17" s="143">
        <f t="shared" si="2"/>
        <v>0</v>
      </c>
      <c r="B17" s="141">
        <v>0</v>
      </c>
      <c r="C17" s="142">
        <v>0</v>
      </c>
      <c r="D17" s="143">
        <f t="shared" si="3"/>
        <v>0</v>
      </c>
      <c r="E17" s="141">
        <v>0</v>
      </c>
      <c r="F17" s="142">
        <v>0</v>
      </c>
      <c r="G17" s="143">
        <f t="shared" si="4"/>
        <v>20</v>
      </c>
      <c r="H17" s="141">
        <v>0</v>
      </c>
      <c r="I17" s="141">
        <v>20</v>
      </c>
      <c r="J17" s="140">
        <f t="shared" si="5"/>
        <v>9</v>
      </c>
      <c r="K17" s="141">
        <v>1</v>
      </c>
      <c r="L17" s="142">
        <v>8</v>
      </c>
      <c r="M17" s="143" t="s">
        <v>13</v>
      </c>
      <c r="N17" s="141">
        <v>0</v>
      </c>
      <c r="O17" s="106">
        <v>0</v>
      </c>
      <c r="P17" s="144" t="s">
        <v>168</v>
      </c>
    </row>
    <row r="18" spans="1:16" s="86" customFormat="1" ht="31.5" customHeight="1">
      <c r="A18" s="143">
        <f t="shared" si="2"/>
        <v>0</v>
      </c>
      <c r="B18" s="141">
        <v>0</v>
      </c>
      <c r="C18" s="142">
        <v>0</v>
      </c>
      <c r="D18" s="143">
        <f t="shared" si="3"/>
        <v>0</v>
      </c>
      <c r="E18" s="141">
        <v>0</v>
      </c>
      <c r="F18" s="142">
        <v>0</v>
      </c>
      <c r="G18" s="143">
        <f t="shared" si="4"/>
        <v>14</v>
      </c>
      <c r="H18" s="141">
        <v>0</v>
      </c>
      <c r="I18" s="141">
        <v>14</v>
      </c>
      <c r="J18" s="140">
        <f t="shared" si="5"/>
        <v>3</v>
      </c>
      <c r="K18" s="141">
        <v>3</v>
      </c>
      <c r="L18" s="142">
        <v>0</v>
      </c>
      <c r="M18" s="140">
        <f>SUM(N18:O18)</f>
        <v>2</v>
      </c>
      <c r="N18" s="141">
        <v>0</v>
      </c>
      <c r="O18" s="106">
        <v>2</v>
      </c>
      <c r="P18" s="144" t="s">
        <v>169</v>
      </c>
    </row>
    <row r="19" spans="1:16" s="86" customFormat="1" ht="31.5" customHeight="1">
      <c r="A19" s="143">
        <f t="shared" si="2"/>
        <v>0</v>
      </c>
      <c r="B19" s="141">
        <v>0</v>
      </c>
      <c r="C19" s="142">
        <v>0</v>
      </c>
      <c r="D19" s="143">
        <f t="shared" si="3"/>
        <v>0</v>
      </c>
      <c r="E19" s="141">
        <v>0</v>
      </c>
      <c r="F19" s="142">
        <v>0</v>
      </c>
      <c r="G19" s="143">
        <f t="shared" si="4"/>
        <v>12</v>
      </c>
      <c r="H19" s="141">
        <v>0</v>
      </c>
      <c r="I19" s="141">
        <v>12</v>
      </c>
      <c r="J19" s="140">
        <f>SUM(K19:L19)</f>
        <v>12</v>
      </c>
      <c r="K19" s="141">
        <v>5</v>
      </c>
      <c r="L19" s="142">
        <v>7</v>
      </c>
      <c r="M19" s="143" t="s">
        <v>13</v>
      </c>
      <c r="N19" s="141">
        <v>0</v>
      </c>
      <c r="O19" s="106">
        <v>0</v>
      </c>
      <c r="P19" s="144" t="s">
        <v>23</v>
      </c>
    </row>
    <row r="20" spans="1:16" s="86" customFormat="1" ht="31.5" customHeight="1">
      <c r="A20" s="143">
        <f t="shared" si="2"/>
        <v>0</v>
      </c>
      <c r="B20" s="141">
        <v>0</v>
      </c>
      <c r="C20" s="142">
        <v>0</v>
      </c>
      <c r="D20" s="143">
        <f t="shared" si="3"/>
        <v>0</v>
      </c>
      <c r="E20" s="141">
        <v>0</v>
      </c>
      <c r="F20" s="142">
        <v>0</v>
      </c>
      <c r="G20" s="143">
        <f t="shared" si="4"/>
        <v>46</v>
      </c>
      <c r="H20" s="141">
        <v>0</v>
      </c>
      <c r="I20" s="141">
        <v>46</v>
      </c>
      <c r="J20" s="140">
        <f>SUM(K20:L20)</f>
        <v>10</v>
      </c>
      <c r="K20" s="141">
        <v>7</v>
      </c>
      <c r="L20" s="142">
        <v>3</v>
      </c>
      <c r="M20" s="143" t="s">
        <v>13</v>
      </c>
      <c r="N20" s="141">
        <v>0</v>
      </c>
      <c r="O20" s="106">
        <v>0</v>
      </c>
      <c r="P20" s="144" t="s">
        <v>122</v>
      </c>
    </row>
    <row r="21" spans="1:16" s="86" customFormat="1" ht="31.5" customHeight="1">
      <c r="A21" s="143">
        <f t="shared" si="2"/>
        <v>0</v>
      </c>
      <c r="B21" s="141">
        <v>0</v>
      </c>
      <c r="C21" s="142">
        <v>0</v>
      </c>
      <c r="D21" s="143">
        <f t="shared" si="3"/>
        <v>3</v>
      </c>
      <c r="E21" s="141">
        <v>0</v>
      </c>
      <c r="F21" s="142">
        <v>3</v>
      </c>
      <c r="G21" s="143">
        <f t="shared" si="4"/>
        <v>17</v>
      </c>
      <c r="H21" s="141">
        <v>0</v>
      </c>
      <c r="I21" s="141">
        <v>17</v>
      </c>
      <c r="J21" s="140">
        <f>SUM(K21:L21)</f>
        <v>11</v>
      </c>
      <c r="K21" s="141">
        <v>0</v>
      </c>
      <c r="L21" s="142">
        <v>11</v>
      </c>
      <c r="M21" s="143" t="s">
        <v>13</v>
      </c>
      <c r="N21" s="141">
        <v>0</v>
      </c>
      <c r="O21" s="106">
        <v>0</v>
      </c>
      <c r="P21" s="144" t="s">
        <v>123</v>
      </c>
    </row>
    <row r="22" spans="1:16" s="86" customFormat="1" ht="31.5" customHeight="1">
      <c r="A22" s="143">
        <f t="shared" si="2"/>
        <v>0</v>
      </c>
      <c r="B22" s="141">
        <v>0</v>
      </c>
      <c r="C22" s="142">
        <v>0</v>
      </c>
      <c r="D22" s="143">
        <f t="shared" si="3"/>
        <v>0</v>
      </c>
      <c r="E22" s="141">
        <v>0</v>
      </c>
      <c r="F22" s="142">
        <v>0</v>
      </c>
      <c r="G22" s="143">
        <f t="shared" si="4"/>
        <v>11</v>
      </c>
      <c r="H22" s="141">
        <v>0</v>
      </c>
      <c r="I22" s="141">
        <v>11</v>
      </c>
      <c r="J22" s="140">
        <f t="shared" si="5"/>
        <v>7</v>
      </c>
      <c r="K22" s="141">
        <v>6</v>
      </c>
      <c r="L22" s="142">
        <v>1</v>
      </c>
      <c r="M22" s="143" t="s">
        <v>13</v>
      </c>
      <c r="N22" s="141">
        <v>0</v>
      </c>
      <c r="O22" s="106">
        <v>0</v>
      </c>
      <c r="P22" s="144" t="s">
        <v>170</v>
      </c>
    </row>
    <row r="23" spans="1:16" s="86" customFormat="1" ht="31.5" customHeight="1">
      <c r="A23" s="143">
        <f t="shared" si="2"/>
        <v>0</v>
      </c>
      <c r="B23" s="141">
        <v>0</v>
      </c>
      <c r="C23" s="142">
        <v>0</v>
      </c>
      <c r="D23" s="143">
        <f t="shared" si="3"/>
        <v>0</v>
      </c>
      <c r="E23" s="141">
        <v>0</v>
      </c>
      <c r="F23" s="142">
        <v>0</v>
      </c>
      <c r="G23" s="143">
        <f t="shared" si="4"/>
        <v>0</v>
      </c>
      <c r="H23" s="141">
        <v>0</v>
      </c>
      <c r="I23" s="141">
        <v>0</v>
      </c>
      <c r="J23" s="140">
        <f t="shared" si="5"/>
        <v>2</v>
      </c>
      <c r="K23" s="141">
        <v>0</v>
      </c>
      <c r="L23" s="142">
        <v>2</v>
      </c>
      <c r="M23" s="143" t="s">
        <v>13</v>
      </c>
      <c r="N23" s="141">
        <v>0</v>
      </c>
      <c r="O23" s="106">
        <v>0</v>
      </c>
      <c r="P23" s="144" t="s">
        <v>27</v>
      </c>
    </row>
    <row r="24" spans="1:16" s="86" customFormat="1" ht="31.5" customHeight="1">
      <c r="A24" s="143">
        <f t="shared" si="2"/>
        <v>0</v>
      </c>
      <c r="B24" s="141">
        <v>0</v>
      </c>
      <c r="C24" s="142">
        <v>0</v>
      </c>
      <c r="D24" s="143">
        <f t="shared" si="3"/>
        <v>0</v>
      </c>
      <c r="E24" s="141">
        <v>0</v>
      </c>
      <c r="F24" s="142">
        <v>0</v>
      </c>
      <c r="G24" s="143">
        <f t="shared" si="4"/>
        <v>0</v>
      </c>
      <c r="H24" s="141">
        <v>0</v>
      </c>
      <c r="I24" s="141">
        <v>0</v>
      </c>
      <c r="J24" s="140">
        <f t="shared" si="5"/>
        <v>4</v>
      </c>
      <c r="K24" s="141">
        <v>0</v>
      </c>
      <c r="L24" s="142">
        <v>4</v>
      </c>
      <c r="M24" s="143" t="s">
        <v>13</v>
      </c>
      <c r="N24" s="141">
        <v>0</v>
      </c>
      <c r="O24" s="106">
        <v>0</v>
      </c>
      <c r="P24" s="144" t="s">
        <v>28</v>
      </c>
    </row>
    <row r="25" spans="1:16" s="86" customFormat="1" ht="31.5" customHeight="1">
      <c r="A25" s="143">
        <f t="shared" si="2"/>
        <v>0</v>
      </c>
      <c r="B25" s="141">
        <v>0</v>
      </c>
      <c r="C25" s="142">
        <v>0</v>
      </c>
      <c r="D25" s="143">
        <f t="shared" si="3"/>
        <v>0</v>
      </c>
      <c r="E25" s="141">
        <v>0</v>
      </c>
      <c r="F25" s="142">
        <v>0</v>
      </c>
      <c r="G25" s="143">
        <f t="shared" si="4"/>
        <v>0</v>
      </c>
      <c r="H25" s="141">
        <v>0</v>
      </c>
      <c r="I25" s="141">
        <v>0</v>
      </c>
      <c r="J25" s="140">
        <f t="shared" si="5"/>
        <v>8</v>
      </c>
      <c r="K25" s="141">
        <v>0</v>
      </c>
      <c r="L25" s="142">
        <v>8</v>
      </c>
      <c r="M25" s="143" t="s">
        <v>12</v>
      </c>
      <c r="N25" s="141">
        <v>0</v>
      </c>
      <c r="O25" s="106">
        <v>0</v>
      </c>
      <c r="P25" s="144" t="s">
        <v>171</v>
      </c>
    </row>
    <row r="26" spans="1:16" s="86" customFormat="1" ht="31.5" customHeight="1">
      <c r="A26" s="143">
        <f t="shared" si="2"/>
        <v>0</v>
      </c>
      <c r="B26" s="141">
        <v>0</v>
      </c>
      <c r="C26" s="142">
        <v>0</v>
      </c>
      <c r="D26" s="143">
        <f t="shared" si="3"/>
        <v>0</v>
      </c>
      <c r="E26" s="141">
        <v>0</v>
      </c>
      <c r="F26" s="142">
        <v>0</v>
      </c>
      <c r="G26" s="143">
        <f t="shared" si="4"/>
        <v>0</v>
      </c>
      <c r="H26" s="141">
        <v>0</v>
      </c>
      <c r="I26" s="141">
        <v>0</v>
      </c>
      <c r="J26" s="140">
        <f t="shared" si="5"/>
        <v>10</v>
      </c>
      <c r="K26" s="141">
        <v>0</v>
      </c>
      <c r="L26" s="142">
        <v>10</v>
      </c>
      <c r="M26" s="143" t="s">
        <v>12</v>
      </c>
      <c r="N26" s="141">
        <v>0</v>
      </c>
      <c r="O26" s="106">
        <v>0</v>
      </c>
      <c r="P26" s="144" t="s">
        <v>30</v>
      </c>
    </row>
    <row r="27" spans="1:16" s="86" customFormat="1" ht="31.5" customHeight="1">
      <c r="A27" s="143">
        <f t="shared" si="2"/>
        <v>0</v>
      </c>
      <c r="B27" s="141">
        <v>0</v>
      </c>
      <c r="C27" s="142">
        <v>0</v>
      </c>
      <c r="D27" s="143">
        <f t="shared" si="3"/>
        <v>0</v>
      </c>
      <c r="E27" s="141">
        <v>0</v>
      </c>
      <c r="F27" s="142">
        <v>0</v>
      </c>
      <c r="G27" s="143">
        <f t="shared" si="4"/>
        <v>0</v>
      </c>
      <c r="H27" s="141">
        <v>0</v>
      </c>
      <c r="I27" s="141">
        <v>0</v>
      </c>
      <c r="J27" s="140">
        <f>SUM(K27:L27)</f>
        <v>4</v>
      </c>
      <c r="K27" s="141">
        <v>0</v>
      </c>
      <c r="L27" s="142">
        <v>4</v>
      </c>
      <c r="M27" s="143" t="s">
        <v>13</v>
      </c>
      <c r="N27" s="141">
        <v>0</v>
      </c>
      <c r="O27" s="106">
        <v>0</v>
      </c>
      <c r="P27" s="144" t="s">
        <v>31</v>
      </c>
    </row>
    <row r="28" spans="1:16" s="86" customFormat="1" ht="31.5" customHeight="1">
      <c r="A28" s="143">
        <f>SUM(B28:C28)</f>
        <v>0</v>
      </c>
      <c r="B28" s="141">
        <v>0</v>
      </c>
      <c r="C28" s="142">
        <v>0</v>
      </c>
      <c r="D28" s="143">
        <f>SUM(E28:F28)</f>
        <v>0</v>
      </c>
      <c r="E28" s="141">
        <v>0</v>
      </c>
      <c r="F28" s="142">
        <v>0</v>
      </c>
      <c r="G28" s="143">
        <f>SUM(H28:I28)</f>
        <v>1</v>
      </c>
      <c r="H28" s="141">
        <v>0</v>
      </c>
      <c r="I28" s="141">
        <v>1</v>
      </c>
      <c r="J28" s="140">
        <f t="shared" si="5"/>
        <v>4</v>
      </c>
      <c r="K28" s="141">
        <v>0</v>
      </c>
      <c r="L28" s="142">
        <v>4</v>
      </c>
      <c r="M28" s="143" t="s">
        <v>13</v>
      </c>
      <c r="N28" s="141">
        <v>0</v>
      </c>
      <c r="O28" s="106">
        <v>0</v>
      </c>
      <c r="P28" s="144" t="s">
        <v>32</v>
      </c>
    </row>
    <row r="29" spans="1:16" s="86" customFormat="1" ht="31.5" customHeight="1" thickBot="1">
      <c r="A29" s="148">
        <f>SUM(B29:C29)</f>
        <v>0</v>
      </c>
      <c r="B29" s="146">
        <v>0</v>
      </c>
      <c r="C29" s="147">
        <v>0</v>
      </c>
      <c r="D29" s="148">
        <f>SUM(E29:F29)</f>
        <v>0</v>
      </c>
      <c r="E29" s="146">
        <v>0</v>
      </c>
      <c r="F29" s="147">
        <v>0</v>
      </c>
      <c r="G29" s="148">
        <f>SUM(H29:I29)</f>
        <v>5</v>
      </c>
      <c r="H29" s="146">
        <v>0</v>
      </c>
      <c r="I29" s="146">
        <v>5</v>
      </c>
      <c r="J29" s="145">
        <f t="shared" si="5"/>
        <v>11</v>
      </c>
      <c r="K29" s="146">
        <v>1</v>
      </c>
      <c r="L29" s="147">
        <v>10</v>
      </c>
      <c r="M29" s="148" t="s">
        <v>12</v>
      </c>
      <c r="N29" s="146">
        <v>0</v>
      </c>
      <c r="O29" s="110">
        <v>0</v>
      </c>
      <c r="P29" s="149" t="s">
        <v>33</v>
      </c>
    </row>
  </sheetData>
  <sheetProtection/>
  <mergeCells count="7">
    <mergeCell ref="A4:O4"/>
    <mergeCell ref="P4:P6"/>
    <mergeCell ref="A5:C5"/>
    <mergeCell ref="D5:F5"/>
    <mergeCell ref="G5:I5"/>
    <mergeCell ref="J5:L5"/>
    <mergeCell ref="M5:O5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r:id="rId1"/>
  <headerFooter scaleWithDoc="0" alignWithMargins="0">
    <oddHeader>&amp;R&amp;11小学校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1" width="12.57421875" style="1" customWidth="1"/>
    <col min="2" max="7" width="11.140625" style="1" customWidth="1"/>
    <col min="8" max="8" width="3.28125" style="1" customWidth="1"/>
    <col min="9" max="16384" width="7.421875" style="1" customWidth="1"/>
  </cols>
  <sheetData>
    <row r="1" spans="1:2" ht="15" customHeight="1">
      <c r="A1" s="435"/>
      <c r="B1" s="435"/>
    </row>
    <row r="2" ht="15" customHeight="1"/>
    <row r="3" spans="1:7" s="86" customFormat="1" ht="19.5" customHeight="1" thickBot="1">
      <c r="A3" s="4" t="s">
        <v>292</v>
      </c>
      <c r="B3" s="85"/>
      <c r="C3" s="85"/>
      <c r="D3" s="85"/>
      <c r="E3" s="85"/>
      <c r="F3" s="85"/>
      <c r="G3" s="85"/>
    </row>
    <row r="4" spans="1:8" s="86" customFormat="1" ht="20.25" customHeight="1">
      <c r="A4" s="384" t="s">
        <v>147</v>
      </c>
      <c r="B4" s="387" t="s">
        <v>219</v>
      </c>
      <c r="C4" s="388"/>
      <c r="D4" s="388"/>
      <c r="E4" s="388"/>
      <c r="F4" s="379"/>
      <c r="G4" s="387" t="s">
        <v>289</v>
      </c>
      <c r="H4" s="87"/>
    </row>
    <row r="5" spans="1:8" s="86" customFormat="1" ht="17.25" customHeight="1">
      <c r="A5" s="385"/>
      <c r="B5" s="402" t="s">
        <v>46</v>
      </c>
      <c r="C5" s="398" t="s">
        <v>220</v>
      </c>
      <c r="D5" s="398" t="s">
        <v>221</v>
      </c>
      <c r="E5" s="398" t="s">
        <v>222</v>
      </c>
      <c r="F5" s="436" t="s">
        <v>223</v>
      </c>
      <c r="G5" s="402"/>
      <c r="H5" s="87"/>
    </row>
    <row r="6" spans="1:8" s="86" customFormat="1" ht="17.25" customHeight="1" thickBot="1">
      <c r="A6" s="386"/>
      <c r="B6" s="403"/>
      <c r="C6" s="399"/>
      <c r="D6" s="399"/>
      <c r="E6" s="399"/>
      <c r="F6" s="437"/>
      <c r="G6" s="403"/>
      <c r="H6" s="87"/>
    </row>
    <row r="7" spans="1:8" s="86" customFormat="1" ht="33.75" customHeight="1">
      <c r="A7" s="88" t="s">
        <v>290</v>
      </c>
      <c r="B7" s="89">
        <v>347</v>
      </c>
      <c r="C7" s="90">
        <v>95</v>
      </c>
      <c r="D7" s="90">
        <v>0</v>
      </c>
      <c r="E7" s="90">
        <v>183</v>
      </c>
      <c r="F7" s="91">
        <v>69</v>
      </c>
      <c r="G7" s="89">
        <v>22</v>
      </c>
      <c r="H7" s="87"/>
    </row>
    <row r="8" spans="1:8" s="86" customFormat="1" ht="33.75" customHeight="1">
      <c r="A8" s="92" t="s">
        <v>316</v>
      </c>
      <c r="B8" s="93">
        <f aca="true" t="shared" si="0" ref="B8:G8">SUM(B9:B11)</f>
        <v>299</v>
      </c>
      <c r="C8" s="94">
        <f t="shared" si="0"/>
        <v>72</v>
      </c>
      <c r="D8" s="94">
        <f>SUM(D9:D11)</f>
        <v>1</v>
      </c>
      <c r="E8" s="94">
        <f t="shared" si="0"/>
        <v>153</v>
      </c>
      <c r="F8" s="95">
        <f t="shared" si="0"/>
        <v>73</v>
      </c>
      <c r="G8" s="93">
        <f t="shared" si="0"/>
        <v>22</v>
      </c>
      <c r="H8" s="87"/>
    </row>
    <row r="9" spans="1:8" s="86" customFormat="1" ht="33.75" customHeight="1">
      <c r="A9" s="96" t="s">
        <v>112</v>
      </c>
      <c r="B9" s="89">
        <f>SUM(C9:F9)</f>
        <v>3</v>
      </c>
      <c r="C9" s="90">
        <v>2</v>
      </c>
      <c r="D9" s="90">
        <v>0</v>
      </c>
      <c r="E9" s="90">
        <v>1</v>
      </c>
      <c r="F9" s="91">
        <v>0</v>
      </c>
      <c r="G9" s="89">
        <v>0</v>
      </c>
      <c r="H9" s="87"/>
    </row>
    <row r="10" spans="1:8" s="86" customFormat="1" ht="33.75" customHeight="1">
      <c r="A10" s="96" t="s">
        <v>113</v>
      </c>
      <c r="B10" s="89">
        <f aca="true" t="shared" si="1" ref="B10:G10">SUM(B13:B29)</f>
        <v>296</v>
      </c>
      <c r="C10" s="90">
        <f t="shared" si="1"/>
        <v>70</v>
      </c>
      <c r="D10" s="90">
        <f t="shared" si="1"/>
        <v>1</v>
      </c>
      <c r="E10" s="90">
        <f t="shared" si="1"/>
        <v>152</v>
      </c>
      <c r="F10" s="91">
        <f t="shared" si="1"/>
        <v>73</v>
      </c>
      <c r="G10" s="89">
        <f t="shared" si="1"/>
        <v>22</v>
      </c>
      <c r="H10" s="87"/>
    </row>
    <row r="11" spans="1:8" s="86" customFormat="1" ht="33.75" customHeight="1" thickBot="1">
      <c r="A11" s="97" t="s">
        <v>114</v>
      </c>
      <c r="B11" s="98">
        <v>0</v>
      </c>
      <c r="C11" s="99">
        <v>0</v>
      </c>
      <c r="D11" s="99">
        <v>0</v>
      </c>
      <c r="E11" s="99">
        <v>0</v>
      </c>
      <c r="F11" s="100">
        <v>0</v>
      </c>
      <c r="G11" s="98">
        <v>0</v>
      </c>
      <c r="H11" s="87"/>
    </row>
    <row r="12" spans="1:8" s="86" customFormat="1" ht="12.75">
      <c r="A12" s="101" t="s">
        <v>115</v>
      </c>
      <c r="B12" s="89"/>
      <c r="C12" s="90"/>
      <c r="D12" s="90"/>
      <c r="E12" s="90"/>
      <c r="F12" s="91"/>
      <c r="G12" s="89"/>
      <c r="H12" s="87"/>
    </row>
    <row r="13" spans="1:8" s="86" customFormat="1" ht="33.75" customHeight="1">
      <c r="A13" s="102" t="s">
        <v>187</v>
      </c>
      <c r="B13" s="89">
        <f>SUM(C13:F13)</f>
        <v>118</v>
      </c>
      <c r="C13" s="90">
        <v>19</v>
      </c>
      <c r="D13" s="90">
        <v>1</v>
      </c>
      <c r="E13" s="90">
        <v>49</v>
      </c>
      <c r="F13" s="91">
        <v>49</v>
      </c>
      <c r="G13" s="89">
        <v>10</v>
      </c>
      <c r="H13" s="87"/>
    </row>
    <row r="14" spans="1:8" s="86" customFormat="1" ht="33.75" customHeight="1">
      <c r="A14" s="103" t="s">
        <v>165</v>
      </c>
      <c r="B14" s="104">
        <f aca="true" t="shared" si="2" ref="B14:B29">SUM(C14:F14)</f>
        <v>33</v>
      </c>
      <c r="C14" s="105">
        <v>10</v>
      </c>
      <c r="D14" s="105">
        <v>0</v>
      </c>
      <c r="E14" s="105">
        <v>19</v>
      </c>
      <c r="F14" s="106">
        <v>4</v>
      </c>
      <c r="G14" s="104">
        <v>4</v>
      </c>
      <c r="H14" s="87"/>
    </row>
    <row r="15" spans="1:8" s="86" customFormat="1" ht="33.75" customHeight="1">
      <c r="A15" s="103" t="s">
        <v>166</v>
      </c>
      <c r="B15" s="104">
        <f t="shared" si="2"/>
        <v>13</v>
      </c>
      <c r="C15" s="105">
        <v>1</v>
      </c>
      <c r="D15" s="105">
        <v>0</v>
      </c>
      <c r="E15" s="105">
        <v>5</v>
      </c>
      <c r="F15" s="106">
        <v>7</v>
      </c>
      <c r="G15" s="104">
        <v>0</v>
      </c>
      <c r="H15" s="87"/>
    </row>
    <row r="16" spans="1:8" s="86" customFormat="1" ht="33.75" customHeight="1">
      <c r="A16" s="103" t="s">
        <v>167</v>
      </c>
      <c r="B16" s="104">
        <f t="shared" si="2"/>
        <v>8</v>
      </c>
      <c r="C16" s="105">
        <v>2</v>
      </c>
      <c r="D16" s="105">
        <v>0</v>
      </c>
      <c r="E16" s="105">
        <v>6</v>
      </c>
      <c r="F16" s="106">
        <v>0</v>
      </c>
      <c r="G16" s="104">
        <v>0</v>
      </c>
      <c r="H16" s="87"/>
    </row>
    <row r="17" spans="1:8" s="86" customFormat="1" ht="33.75" customHeight="1">
      <c r="A17" s="103" t="s">
        <v>168</v>
      </c>
      <c r="B17" s="104">
        <f t="shared" si="2"/>
        <v>5</v>
      </c>
      <c r="C17" s="105">
        <v>1</v>
      </c>
      <c r="D17" s="105">
        <v>0</v>
      </c>
      <c r="E17" s="105">
        <v>4</v>
      </c>
      <c r="F17" s="106">
        <v>0</v>
      </c>
      <c r="G17" s="104">
        <v>0</v>
      </c>
      <c r="H17" s="87"/>
    </row>
    <row r="18" spans="1:8" s="86" customFormat="1" ht="33.75" customHeight="1">
      <c r="A18" s="103" t="s">
        <v>169</v>
      </c>
      <c r="B18" s="104">
        <f t="shared" si="2"/>
        <v>25</v>
      </c>
      <c r="C18" s="105">
        <v>11</v>
      </c>
      <c r="D18" s="105">
        <v>0</v>
      </c>
      <c r="E18" s="105">
        <v>12</v>
      </c>
      <c r="F18" s="106">
        <v>2</v>
      </c>
      <c r="G18" s="104">
        <v>1</v>
      </c>
      <c r="H18" s="87"/>
    </row>
    <row r="19" spans="1:8" s="86" customFormat="1" ht="33.75" customHeight="1">
      <c r="A19" s="103" t="s">
        <v>23</v>
      </c>
      <c r="B19" s="104">
        <f>SUM(C19:F19)</f>
        <v>16</v>
      </c>
      <c r="C19" s="105">
        <v>4</v>
      </c>
      <c r="D19" s="105">
        <v>0</v>
      </c>
      <c r="E19" s="105">
        <v>10</v>
      </c>
      <c r="F19" s="106">
        <v>2</v>
      </c>
      <c r="G19" s="104">
        <v>3</v>
      </c>
      <c r="H19" s="87"/>
    </row>
    <row r="20" spans="1:8" s="86" customFormat="1" ht="33.75" customHeight="1">
      <c r="A20" s="103" t="s">
        <v>122</v>
      </c>
      <c r="B20" s="104">
        <f>SUM(C20:F20)</f>
        <v>21</v>
      </c>
      <c r="C20" s="105">
        <v>8</v>
      </c>
      <c r="D20" s="105">
        <v>0</v>
      </c>
      <c r="E20" s="105">
        <v>10</v>
      </c>
      <c r="F20" s="106">
        <v>3</v>
      </c>
      <c r="G20" s="104">
        <v>1</v>
      </c>
      <c r="H20" s="87"/>
    </row>
    <row r="21" spans="1:8" s="86" customFormat="1" ht="33.75" customHeight="1">
      <c r="A21" s="103" t="s">
        <v>123</v>
      </c>
      <c r="B21" s="104">
        <f>SUM(C21:F21)</f>
        <v>27</v>
      </c>
      <c r="C21" s="105">
        <v>6</v>
      </c>
      <c r="D21" s="105">
        <v>0</v>
      </c>
      <c r="E21" s="105">
        <v>17</v>
      </c>
      <c r="F21" s="106">
        <v>4</v>
      </c>
      <c r="G21" s="104">
        <v>2</v>
      </c>
      <c r="H21" s="87"/>
    </row>
    <row r="22" spans="1:8" s="86" customFormat="1" ht="33.75" customHeight="1">
      <c r="A22" s="103" t="s">
        <v>170</v>
      </c>
      <c r="B22" s="104">
        <f t="shared" si="2"/>
        <v>3</v>
      </c>
      <c r="C22" s="105">
        <v>0</v>
      </c>
      <c r="D22" s="105">
        <v>0</v>
      </c>
      <c r="E22" s="105">
        <v>3</v>
      </c>
      <c r="F22" s="106">
        <v>0</v>
      </c>
      <c r="G22" s="104">
        <v>0</v>
      </c>
      <c r="H22" s="87"/>
    </row>
    <row r="23" spans="1:8" s="86" customFormat="1" ht="33.75" customHeight="1">
      <c r="A23" s="103" t="s">
        <v>27</v>
      </c>
      <c r="B23" s="104">
        <f t="shared" si="2"/>
        <v>0</v>
      </c>
      <c r="C23" s="105">
        <v>0</v>
      </c>
      <c r="D23" s="105">
        <v>0</v>
      </c>
      <c r="E23" s="105">
        <v>0</v>
      </c>
      <c r="F23" s="106">
        <v>0</v>
      </c>
      <c r="G23" s="104">
        <v>0</v>
      </c>
      <c r="H23" s="87"/>
    </row>
    <row r="24" spans="1:8" s="86" customFormat="1" ht="33.75" customHeight="1">
      <c r="A24" s="103" t="s">
        <v>28</v>
      </c>
      <c r="B24" s="104">
        <f t="shared" si="2"/>
        <v>3</v>
      </c>
      <c r="C24" s="105">
        <v>0</v>
      </c>
      <c r="D24" s="105">
        <v>0</v>
      </c>
      <c r="E24" s="105">
        <v>2</v>
      </c>
      <c r="F24" s="106">
        <v>1</v>
      </c>
      <c r="G24" s="104">
        <v>0</v>
      </c>
      <c r="H24" s="87"/>
    </row>
    <row r="25" spans="1:8" s="86" customFormat="1" ht="33.75" customHeight="1">
      <c r="A25" s="103" t="s">
        <v>171</v>
      </c>
      <c r="B25" s="104">
        <f t="shared" si="2"/>
        <v>7</v>
      </c>
      <c r="C25" s="105">
        <v>3</v>
      </c>
      <c r="D25" s="105">
        <v>0</v>
      </c>
      <c r="E25" s="105">
        <v>4</v>
      </c>
      <c r="F25" s="106">
        <v>0</v>
      </c>
      <c r="G25" s="104">
        <v>1</v>
      </c>
      <c r="H25" s="87"/>
    </row>
    <row r="26" spans="1:8" s="86" customFormat="1" ht="33.75" customHeight="1">
      <c r="A26" s="103" t="s">
        <v>30</v>
      </c>
      <c r="B26" s="104">
        <f>SUM(C26:F26)</f>
        <v>1</v>
      </c>
      <c r="C26" s="105">
        <v>0</v>
      </c>
      <c r="D26" s="105">
        <v>0</v>
      </c>
      <c r="E26" s="105">
        <v>1</v>
      </c>
      <c r="F26" s="106">
        <v>0</v>
      </c>
      <c r="G26" s="104">
        <v>0</v>
      </c>
      <c r="H26" s="87"/>
    </row>
    <row r="27" spans="1:8" s="86" customFormat="1" ht="33.75" customHeight="1">
      <c r="A27" s="103" t="s">
        <v>31</v>
      </c>
      <c r="B27" s="104">
        <f>SUM(C27:F27)</f>
        <v>6</v>
      </c>
      <c r="C27" s="105">
        <v>2</v>
      </c>
      <c r="D27" s="105">
        <v>0</v>
      </c>
      <c r="E27" s="105">
        <v>3</v>
      </c>
      <c r="F27" s="106">
        <v>1</v>
      </c>
      <c r="G27" s="104">
        <v>0</v>
      </c>
      <c r="H27" s="87"/>
    </row>
    <row r="28" spans="1:8" s="86" customFormat="1" ht="33.75" customHeight="1">
      <c r="A28" s="103" t="s">
        <v>32</v>
      </c>
      <c r="B28" s="104">
        <f>SUM(C28:F28)</f>
        <v>6</v>
      </c>
      <c r="C28" s="105">
        <v>1</v>
      </c>
      <c r="D28" s="105">
        <v>0</v>
      </c>
      <c r="E28" s="105">
        <v>5</v>
      </c>
      <c r="F28" s="106">
        <v>0</v>
      </c>
      <c r="G28" s="104">
        <v>0</v>
      </c>
      <c r="H28" s="87"/>
    </row>
    <row r="29" spans="1:8" s="86" customFormat="1" ht="33.75" customHeight="1" thickBot="1">
      <c r="A29" s="107" t="s">
        <v>33</v>
      </c>
      <c r="B29" s="108">
        <f t="shared" si="2"/>
        <v>4</v>
      </c>
      <c r="C29" s="109">
        <v>2</v>
      </c>
      <c r="D29" s="109">
        <v>0</v>
      </c>
      <c r="E29" s="109">
        <v>2</v>
      </c>
      <c r="F29" s="110">
        <v>0</v>
      </c>
      <c r="G29" s="108">
        <v>0</v>
      </c>
      <c r="H29" s="87"/>
    </row>
    <row r="30" ht="20.25" customHeight="1">
      <c r="D30" s="111"/>
    </row>
  </sheetData>
  <sheetProtection/>
  <mergeCells count="9">
    <mergeCell ref="A1:B1"/>
    <mergeCell ref="A4:A6"/>
    <mergeCell ref="B4:F4"/>
    <mergeCell ref="G4:G6"/>
    <mergeCell ref="B5:B6"/>
    <mergeCell ref="C5:C6"/>
    <mergeCell ref="D5:D6"/>
    <mergeCell ref="E5:E6"/>
    <mergeCell ref="F5:F6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6" r:id="rId1"/>
  <headerFooter scaleWithDoc="0" alignWithMargins="0">
    <oddHeader>&amp;L小学校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W604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13.5" customHeight="1"/>
  <cols>
    <col min="1" max="47" width="2.140625" style="63" customWidth="1"/>
    <col min="48" max="48" width="1.8515625" style="63" customWidth="1"/>
    <col min="49" max="49" width="4.28125" style="63" customWidth="1"/>
    <col min="50" max="50" width="0.85546875" style="63" customWidth="1"/>
    <col min="51" max="16384" width="7.421875" style="63" customWidth="1"/>
  </cols>
  <sheetData>
    <row r="1" ht="15" customHeight="1"/>
    <row r="2" spans="1:44" ht="13.5" customHeight="1" thickBot="1">
      <c r="A2" s="64" t="s">
        <v>224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7" ht="8.25" customHeight="1">
      <c r="A3" s="455" t="s">
        <v>130</v>
      </c>
      <c r="B3" s="455"/>
      <c r="C3" s="455"/>
      <c r="D3" s="455"/>
      <c r="E3" s="455"/>
      <c r="F3" s="456"/>
      <c r="G3" s="569" t="s">
        <v>46</v>
      </c>
      <c r="H3" s="575"/>
      <c r="I3" s="575"/>
      <c r="J3" s="575"/>
      <c r="K3" s="575"/>
      <c r="L3" s="57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5"/>
      <c r="AC3" s="65"/>
      <c r="AD3" s="65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65"/>
      <c r="AS3" s="65"/>
      <c r="AT3" s="65"/>
      <c r="AU3" s="65"/>
    </row>
    <row r="4" spans="1:47" ht="18" customHeight="1">
      <c r="A4" s="457"/>
      <c r="B4" s="457"/>
      <c r="C4" s="457"/>
      <c r="D4" s="457"/>
      <c r="E4" s="457"/>
      <c r="F4" s="458"/>
      <c r="G4" s="576"/>
      <c r="H4" s="577"/>
      <c r="I4" s="577"/>
      <c r="J4" s="577"/>
      <c r="K4" s="577"/>
      <c r="L4" s="577"/>
      <c r="M4" s="559" t="s">
        <v>37</v>
      </c>
      <c r="N4" s="559"/>
      <c r="O4" s="559"/>
      <c r="P4" s="559"/>
      <c r="Q4" s="559"/>
      <c r="R4" s="559" t="s">
        <v>225</v>
      </c>
      <c r="S4" s="559"/>
      <c r="T4" s="559"/>
      <c r="U4" s="559"/>
      <c r="V4" s="559"/>
      <c r="W4" s="559" t="s">
        <v>226</v>
      </c>
      <c r="X4" s="559"/>
      <c r="Y4" s="559"/>
      <c r="Z4" s="559"/>
      <c r="AA4" s="561"/>
      <c r="AB4" s="65"/>
      <c r="AC4" s="65"/>
      <c r="AD4" s="65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5"/>
      <c r="AS4" s="65"/>
      <c r="AT4" s="65"/>
      <c r="AU4" s="65"/>
    </row>
    <row r="5" spans="1:47" ht="26.25" customHeight="1" thickBot="1">
      <c r="A5" s="438" t="s">
        <v>227</v>
      </c>
      <c r="B5" s="438"/>
      <c r="C5" s="438"/>
      <c r="D5" s="438"/>
      <c r="E5" s="438"/>
      <c r="F5" s="439"/>
      <c r="G5" s="448">
        <f>SUM(M5:AA5)</f>
        <v>257</v>
      </c>
      <c r="H5" s="574"/>
      <c r="I5" s="574"/>
      <c r="J5" s="574"/>
      <c r="K5" s="574"/>
      <c r="L5" s="574"/>
      <c r="M5" s="441">
        <v>3</v>
      </c>
      <c r="N5" s="441"/>
      <c r="O5" s="441"/>
      <c r="P5" s="441"/>
      <c r="Q5" s="441"/>
      <c r="R5" s="441">
        <v>254</v>
      </c>
      <c r="S5" s="441"/>
      <c r="T5" s="441"/>
      <c r="U5" s="441"/>
      <c r="V5" s="441"/>
      <c r="W5" s="441">
        <v>0</v>
      </c>
      <c r="X5" s="441"/>
      <c r="Y5" s="441"/>
      <c r="Z5" s="441"/>
      <c r="AA5" s="442"/>
      <c r="AB5" s="65"/>
      <c r="AC5" s="65"/>
      <c r="AD5" s="65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65"/>
      <c r="AS5" s="65"/>
      <c r="AT5" s="65"/>
      <c r="AU5" s="65"/>
    </row>
    <row r="6" spans="1:47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3.5" customHeight="1" thickBot="1">
      <c r="A7" s="64" t="s">
        <v>228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3.5" customHeight="1">
      <c r="A8" s="68"/>
      <c r="B8" s="68"/>
      <c r="C8" s="68"/>
      <c r="D8" s="68"/>
      <c r="E8" s="68"/>
      <c r="F8" s="69"/>
      <c r="G8" s="565" t="s">
        <v>229</v>
      </c>
      <c r="H8" s="460"/>
      <c r="I8" s="460"/>
      <c r="J8" s="460"/>
      <c r="K8" s="460"/>
      <c r="L8" s="460"/>
      <c r="M8" s="460"/>
      <c r="N8" s="566"/>
      <c r="O8" s="483" t="s">
        <v>230</v>
      </c>
      <c r="P8" s="483"/>
      <c r="Q8" s="483"/>
      <c r="R8" s="483"/>
      <c r="S8" s="483"/>
      <c r="T8" s="483"/>
      <c r="U8" s="483"/>
      <c r="V8" s="483"/>
      <c r="W8" s="569" t="s">
        <v>231</v>
      </c>
      <c r="X8" s="483"/>
      <c r="Y8" s="483"/>
      <c r="Z8" s="483"/>
      <c r="AA8" s="483"/>
      <c r="AB8" s="483"/>
      <c r="AC8" s="483"/>
      <c r="AD8" s="570"/>
      <c r="AE8" s="572" t="s">
        <v>232</v>
      </c>
      <c r="AF8" s="548"/>
      <c r="AG8" s="548"/>
      <c r="AH8" s="548"/>
      <c r="AI8" s="548"/>
      <c r="AJ8" s="548"/>
      <c r="AK8" s="548"/>
      <c r="AL8" s="548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2" customHeight="1">
      <c r="A9" s="443" t="s">
        <v>233</v>
      </c>
      <c r="B9" s="443"/>
      <c r="C9" s="443"/>
      <c r="D9" s="443"/>
      <c r="E9" s="443"/>
      <c r="F9" s="444"/>
      <c r="G9" s="567"/>
      <c r="H9" s="529"/>
      <c r="I9" s="529"/>
      <c r="J9" s="529"/>
      <c r="K9" s="529"/>
      <c r="L9" s="529"/>
      <c r="M9" s="529"/>
      <c r="N9" s="568"/>
      <c r="O9" s="484"/>
      <c r="P9" s="484"/>
      <c r="Q9" s="484"/>
      <c r="R9" s="484"/>
      <c r="S9" s="484"/>
      <c r="T9" s="484"/>
      <c r="U9" s="484"/>
      <c r="V9" s="484"/>
      <c r="W9" s="550"/>
      <c r="X9" s="484"/>
      <c r="Y9" s="484"/>
      <c r="Z9" s="484"/>
      <c r="AA9" s="484"/>
      <c r="AB9" s="484"/>
      <c r="AC9" s="484"/>
      <c r="AD9" s="571"/>
      <c r="AE9" s="573"/>
      <c r="AF9" s="573"/>
      <c r="AG9" s="573"/>
      <c r="AH9" s="573"/>
      <c r="AI9" s="573"/>
      <c r="AJ9" s="573"/>
      <c r="AK9" s="573"/>
      <c r="AL9" s="573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.75" customHeight="1">
      <c r="A10" s="70"/>
      <c r="B10" s="70"/>
      <c r="C10" s="70"/>
      <c r="D10" s="70"/>
      <c r="E10" s="70"/>
      <c r="F10" s="71"/>
      <c r="G10" s="558" t="s">
        <v>45</v>
      </c>
      <c r="H10" s="559"/>
      <c r="I10" s="559"/>
      <c r="J10" s="559"/>
      <c r="K10" s="559" t="s">
        <v>234</v>
      </c>
      <c r="L10" s="559"/>
      <c r="M10" s="559"/>
      <c r="N10" s="560"/>
      <c r="O10" s="557" t="s">
        <v>45</v>
      </c>
      <c r="P10" s="557"/>
      <c r="Q10" s="557"/>
      <c r="R10" s="557"/>
      <c r="S10" s="561" t="s">
        <v>234</v>
      </c>
      <c r="T10" s="557"/>
      <c r="U10" s="557"/>
      <c r="V10" s="557"/>
      <c r="W10" s="562" t="s">
        <v>45</v>
      </c>
      <c r="X10" s="557"/>
      <c r="Y10" s="557"/>
      <c r="Z10" s="558"/>
      <c r="AA10" s="557" t="s">
        <v>234</v>
      </c>
      <c r="AB10" s="557"/>
      <c r="AC10" s="557"/>
      <c r="AD10" s="563"/>
      <c r="AE10" s="557" t="s">
        <v>45</v>
      </c>
      <c r="AF10" s="557"/>
      <c r="AG10" s="557"/>
      <c r="AH10" s="558"/>
      <c r="AI10" s="557" t="s">
        <v>234</v>
      </c>
      <c r="AJ10" s="557"/>
      <c r="AK10" s="557"/>
      <c r="AL10" s="557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8" customHeight="1">
      <c r="A11" s="477" t="s">
        <v>235</v>
      </c>
      <c r="B11" s="477"/>
      <c r="C11" s="477"/>
      <c r="D11" s="477"/>
      <c r="E11" s="477"/>
      <c r="F11" s="478"/>
      <c r="G11" s="497">
        <v>1</v>
      </c>
      <c r="H11" s="449"/>
      <c r="I11" s="449"/>
      <c r="J11" s="449"/>
      <c r="K11" s="449">
        <v>0</v>
      </c>
      <c r="L11" s="449"/>
      <c r="M11" s="449"/>
      <c r="N11" s="492"/>
      <c r="O11" s="451">
        <v>15</v>
      </c>
      <c r="P11" s="451"/>
      <c r="Q11" s="451"/>
      <c r="R11" s="451"/>
      <c r="S11" s="450">
        <v>0</v>
      </c>
      <c r="T11" s="451"/>
      <c r="U11" s="451"/>
      <c r="V11" s="451"/>
      <c r="W11" s="496">
        <v>6</v>
      </c>
      <c r="X11" s="451"/>
      <c r="Y11" s="451"/>
      <c r="Z11" s="497"/>
      <c r="AA11" s="451">
        <v>0</v>
      </c>
      <c r="AB11" s="451"/>
      <c r="AC11" s="451"/>
      <c r="AD11" s="556"/>
      <c r="AE11" s="451">
        <v>0</v>
      </c>
      <c r="AF11" s="451"/>
      <c r="AG11" s="451"/>
      <c r="AH11" s="497"/>
      <c r="AI11" s="451">
        <v>0</v>
      </c>
      <c r="AJ11" s="451"/>
      <c r="AK11" s="451"/>
      <c r="AL11" s="451"/>
      <c r="AM11" s="72"/>
      <c r="AN11" s="65"/>
      <c r="AO11" s="65"/>
      <c r="AP11" s="65"/>
      <c r="AQ11" s="72"/>
      <c r="AR11" s="72"/>
      <c r="AS11" s="72"/>
      <c r="AT11" s="72"/>
      <c r="AU11" s="65"/>
    </row>
    <row r="12" spans="1:47" ht="18" customHeight="1">
      <c r="A12" s="443" t="s">
        <v>236</v>
      </c>
      <c r="B12" s="443"/>
      <c r="C12" s="443"/>
      <c r="D12" s="443"/>
      <c r="E12" s="443"/>
      <c r="F12" s="444"/>
      <c r="G12" s="497">
        <v>9</v>
      </c>
      <c r="H12" s="449"/>
      <c r="I12" s="449"/>
      <c r="J12" s="449"/>
      <c r="K12" s="449">
        <v>0</v>
      </c>
      <c r="L12" s="449"/>
      <c r="M12" s="449"/>
      <c r="N12" s="492"/>
      <c r="O12" s="451">
        <v>432</v>
      </c>
      <c r="P12" s="451"/>
      <c r="Q12" s="451"/>
      <c r="R12" s="451"/>
      <c r="S12" s="450">
        <v>0</v>
      </c>
      <c r="T12" s="451"/>
      <c r="U12" s="451"/>
      <c r="V12" s="451"/>
      <c r="W12" s="496">
        <v>71</v>
      </c>
      <c r="X12" s="451"/>
      <c r="Y12" s="451"/>
      <c r="Z12" s="497"/>
      <c r="AA12" s="451">
        <v>0</v>
      </c>
      <c r="AB12" s="451"/>
      <c r="AC12" s="451"/>
      <c r="AD12" s="556"/>
      <c r="AE12" s="451">
        <v>8</v>
      </c>
      <c r="AF12" s="451"/>
      <c r="AG12" s="451"/>
      <c r="AH12" s="497"/>
      <c r="AI12" s="451">
        <v>0</v>
      </c>
      <c r="AJ12" s="451"/>
      <c r="AK12" s="451"/>
      <c r="AL12" s="451"/>
      <c r="AM12" s="72"/>
      <c r="AN12" s="65"/>
      <c r="AO12" s="65"/>
      <c r="AP12" s="65"/>
      <c r="AQ12" s="72"/>
      <c r="AR12" s="72"/>
      <c r="AS12" s="72"/>
      <c r="AT12" s="72"/>
      <c r="AU12" s="65"/>
    </row>
    <row r="13" spans="1:47" ht="18" customHeight="1">
      <c r="A13" s="443" t="s">
        <v>237</v>
      </c>
      <c r="B13" s="443"/>
      <c r="C13" s="443"/>
      <c r="D13" s="443"/>
      <c r="E13" s="443"/>
      <c r="F13" s="444"/>
      <c r="G13" s="497">
        <v>10</v>
      </c>
      <c r="H13" s="449"/>
      <c r="I13" s="449"/>
      <c r="J13" s="449"/>
      <c r="K13" s="449">
        <v>1</v>
      </c>
      <c r="L13" s="449"/>
      <c r="M13" s="449"/>
      <c r="N13" s="492"/>
      <c r="O13" s="451">
        <v>456</v>
      </c>
      <c r="P13" s="451"/>
      <c r="Q13" s="451"/>
      <c r="R13" s="451"/>
      <c r="S13" s="450">
        <v>0</v>
      </c>
      <c r="T13" s="451"/>
      <c r="U13" s="451"/>
      <c r="V13" s="451"/>
      <c r="W13" s="496">
        <v>80</v>
      </c>
      <c r="X13" s="451"/>
      <c r="Y13" s="451"/>
      <c r="Z13" s="497"/>
      <c r="AA13" s="451">
        <v>0</v>
      </c>
      <c r="AB13" s="451"/>
      <c r="AC13" s="451"/>
      <c r="AD13" s="556"/>
      <c r="AE13" s="451">
        <v>10</v>
      </c>
      <c r="AF13" s="451"/>
      <c r="AG13" s="451"/>
      <c r="AH13" s="497"/>
      <c r="AI13" s="451">
        <v>0</v>
      </c>
      <c r="AJ13" s="451"/>
      <c r="AK13" s="451"/>
      <c r="AL13" s="451"/>
      <c r="AM13" s="72"/>
      <c r="AN13" s="65"/>
      <c r="AO13" s="65"/>
      <c r="AP13" s="65"/>
      <c r="AQ13" s="72"/>
      <c r="AR13" s="72"/>
      <c r="AS13" s="72"/>
      <c r="AT13" s="72"/>
      <c r="AU13" s="65"/>
    </row>
    <row r="14" spans="1:47" ht="18" customHeight="1">
      <c r="A14" s="443" t="s">
        <v>238</v>
      </c>
      <c r="B14" s="443"/>
      <c r="C14" s="443"/>
      <c r="D14" s="443"/>
      <c r="E14" s="443"/>
      <c r="F14" s="444"/>
      <c r="G14" s="497">
        <v>4</v>
      </c>
      <c r="H14" s="449"/>
      <c r="I14" s="449"/>
      <c r="J14" s="449"/>
      <c r="K14" s="449">
        <v>0</v>
      </c>
      <c r="L14" s="449"/>
      <c r="M14" s="449"/>
      <c r="N14" s="492"/>
      <c r="O14" s="451">
        <v>25</v>
      </c>
      <c r="P14" s="451"/>
      <c r="Q14" s="451"/>
      <c r="R14" s="451"/>
      <c r="S14" s="450">
        <v>0</v>
      </c>
      <c r="T14" s="451"/>
      <c r="U14" s="451"/>
      <c r="V14" s="451"/>
      <c r="W14" s="496">
        <v>14</v>
      </c>
      <c r="X14" s="451"/>
      <c r="Y14" s="451"/>
      <c r="Z14" s="497"/>
      <c r="AA14" s="451">
        <v>0</v>
      </c>
      <c r="AB14" s="451"/>
      <c r="AC14" s="451"/>
      <c r="AD14" s="556"/>
      <c r="AE14" s="451">
        <v>0</v>
      </c>
      <c r="AF14" s="451"/>
      <c r="AG14" s="451"/>
      <c r="AH14" s="497"/>
      <c r="AI14" s="451">
        <v>0</v>
      </c>
      <c r="AJ14" s="451"/>
      <c r="AK14" s="451"/>
      <c r="AL14" s="451"/>
      <c r="AM14" s="72"/>
      <c r="AN14" s="65"/>
      <c r="AO14" s="65"/>
      <c r="AP14" s="65"/>
      <c r="AQ14" s="72"/>
      <c r="AR14" s="72"/>
      <c r="AS14" s="72"/>
      <c r="AT14" s="72"/>
      <c r="AU14" s="65"/>
    </row>
    <row r="15" spans="1:47" ht="18" customHeight="1">
      <c r="A15" s="443" t="s">
        <v>239</v>
      </c>
      <c r="B15" s="443"/>
      <c r="C15" s="443"/>
      <c r="D15" s="443"/>
      <c r="E15" s="443"/>
      <c r="F15" s="444"/>
      <c r="G15" s="497">
        <v>1</v>
      </c>
      <c r="H15" s="449"/>
      <c r="I15" s="449"/>
      <c r="J15" s="449"/>
      <c r="K15" s="449">
        <v>0</v>
      </c>
      <c r="L15" s="449"/>
      <c r="M15" s="449"/>
      <c r="N15" s="492"/>
      <c r="O15" s="451">
        <v>26</v>
      </c>
      <c r="P15" s="451"/>
      <c r="Q15" s="451"/>
      <c r="R15" s="451"/>
      <c r="S15" s="450">
        <v>0</v>
      </c>
      <c r="T15" s="451"/>
      <c r="U15" s="451"/>
      <c r="V15" s="451"/>
      <c r="W15" s="496">
        <v>7</v>
      </c>
      <c r="X15" s="451"/>
      <c r="Y15" s="451"/>
      <c r="Z15" s="497"/>
      <c r="AA15" s="451">
        <v>0</v>
      </c>
      <c r="AB15" s="451"/>
      <c r="AC15" s="451"/>
      <c r="AD15" s="556"/>
      <c r="AE15" s="451">
        <v>1</v>
      </c>
      <c r="AF15" s="451"/>
      <c r="AG15" s="451"/>
      <c r="AH15" s="497"/>
      <c r="AI15" s="451">
        <v>0</v>
      </c>
      <c r="AJ15" s="451"/>
      <c r="AK15" s="451"/>
      <c r="AL15" s="451"/>
      <c r="AM15" s="72"/>
      <c r="AN15" s="65"/>
      <c r="AO15" s="65"/>
      <c r="AP15" s="65"/>
      <c r="AQ15" s="72"/>
      <c r="AR15" s="72"/>
      <c r="AS15" s="72"/>
      <c r="AT15" s="72"/>
      <c r="AU15" s="65"/>
    </row>
    <row r="16" spans="1:47" ht="18" customHeight="1">
      <c r="A16" s="457" t="s">
        <v>240</v>
      </c>
      <c r="B16" s="457"/>
      <c r="C16" s="457"/>
      <c r="D16" s="457"/>
      <c r="E16" s="457"/>
      <c r="F16" s="458"/>
      <c r="G16" s="497">
        <v>0</v>
      </c>
      <c r="H16" s="449"/>
      <c r="I16" s="449"/>
      <c r="J16" s="449"/>
      <c r="K16" s="449">
        <v>0</v>
      </c>
      <c r="L16" s="449"/>
      <c r="M16" s="449"/>
      <c r="N16" s="492"/>
      <c r="O16" s="451">
        <v>0</v>
      </c>
      <c r="P16" s="451"/>
      <c r="Q16" s="451"/>
      <c r="R16" s="451"/>
      <c r="S16" s="450">
        <v>0</v>
      </c>
      <c r="T16" s="451"/>
      <c r="U16" s="451"/>
      <c r="V16" s="451"/>
      <c r="W16" s="496">
        <v>0</v>
      </c>
      <c r="X16" s="451"/>
      <c r="Y16" s="451"/>
      <c r="Z16" s="497"/>
      <c r="AA16" s="451">
        <v>0</v>
      </c>
      <c r="AB16" s="451"/>
      <c r="AC16" s="451"/>
      <c r="AD16" s="556"/>
      <c r="AE16" s="451">
        <v>0</v>
      </c>
      <c r="AF16" s="451"/>
      <c r="AG16" s="451"/>
      <c r="AH16" s="497"/>
      <c r="AI16" s="451">
        <v>0</v>
      </c>
      <c r="AJ16" s="451"/>
      <c r="AK16" s="451"/>
      <c r="AL16" s="451"/>
      <c r="AM16" s="72"/>
      <c r="AN16" s="72"/>
      <c r="AO16" s="72"/>
      <c r="AP16" s="72"/>
      <c r="AQ16" s="72"/>
      <c r="AR16" s="72"/>
      <c r="AS16" s="72"/>
      <c r="AT16" s="72"/>
      <c r="AU16" s="65"/>
    </row>
    <row r="17" spans="1:47" ht="18" customHeight="1" thickBot="1">
      <c r="A17" s="552" t="s">
        <v>92</v>
      </c>
      <c r="B17" s="552"/>
      <c r="C17" s="552"/>
      <c r="D17" s="552"/>
      <c r="E17" s="552"/>
      <c r="F17" s="553"/>
      <c r="G17" s="547">
        <f>SUM(G11:J16)</f>
        <v>25</v>
      </c>
      <c r="H17" s="441"/>
      <c r="I17" s="441"/>
      <c r="J17" s="441"/>
      <c r="K17" s="441">
        <f>SUM(K11:N16)</f>
        <v>1</v>
      </c>
      <c r="L17" s="441"/>
      <c r="M17" s="441"/>
      <c r="N17" s="554"/>
      <c r="O17" s="555">
        <f>SUM(O11:R16)</f>
        <v>954</v>
      </c>
      <c r="P17" s="555"/>
      <c r="Q17" s="555"/>
      <c r="R17" s="555"/>
      <c r="S17" s="442">
        <f>SUM(S11:V16)</f>
        <v>0</v>
      </c>
      <c r="T17" s="448"/>
      <c r="U17" s="448"/>
      <c r="V17" s="448"/>
      <c r="W17" s="490">
        <f>SUM(W11:Z16)</f>
        <v>178</v>
      </c>
      <c r="X17" s="448"/>
      <c r="Y17" s="448"/>
      <c r="Z17" s="547"/>
      <c r="AA17" s="448">
        <f>SUM(AA11:AD16)</f>
        <v>0</v>
      </c>
      <c r="AB17" s="448"/>
      <c r="AC17" s="448"/>
      <c r="AD17" s="546"/>
      <c r="AE17" s="448">
        <f>SUM(AE11:AH16)</f>
        <v>19</v>
      </c>
      <c r="AF17" s="448"/>
      <c r="AG17" s="448"/>
      <c r="AH17" s="547"/>
      <c r="AI17" s="442">
        <f>SUM(AI11:AL16)</f>
        <v>0</v>
      </c>
      <c r="AJ17" s="448"/>
      <c r="AK17" s="448"/>
      <c r="AL17" s="448"/>
      <c r="AM17" s="72"/>
      <c r="AN17" s="65"/>
      <c r="AO17" s="65"/>
      <c r="AP17" s="65"/>
      <c r="AQ17" s="72"/>
      <c r="AR17" s="72"/>
      <c r="AS17" s="72"/>
      <c r="AT17" s="72"/>
      <c r="AU17" s="65"/>
    </row>
    <row r="18" spans="1:47" ht="16.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</row>
    <row r="19" spans="1:48" ht="13.5" customHeight="1" thickBot="1">
      <c r="A19" s="64" t="s">
        <v>241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</row>
    <row r="20" spans="1:49" ht="17.25" customHeight="1">
      <c r="A20" s="455" t="s">
        <v>147</v>
      </c>
      <c r="B20" s="455"/>
      <c r="C20" s="456"/>
      <c r="D20" s="548" t="s">
        <v>242</v>
      </c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9" t="s">
        <v>243</v>
      </c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67"/>
      <c r="AW20" s="65"/>
    </row>
    <row r="21" spans="1:49" ht="15" customHeight="1">
      <c r="A21" s="443"/>
      <c r="B21" s="443"/>
      <c r="C21" s="444"/>
      <c r="D21" s="484" t="s">
        <v>46</v>
      </c>
      <c r="E21" s="484"/>
      <c r="F21" s="484"/>
      <c r="G21" s="537" t="s">
        <v>244</v>
      </c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8" t="s">
        <v>245</v>
      </c>
      <c r="X21" s="538"/>
      <c r="Y21" s="539"/>
      <c r="Z21" s="550" t="s">
        <v>46</v>
      </c>
      <c r="AA21" s="484"/>
      <c r="AB21" s="484"/>
      <c r="AC21" s="537" t="s">
        <v>244</v>
      </c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8" t="s">
        <v>245</v>
      </c>
      <c r="AT21" s="538"/>
      <c r="AU21" s="539"/>
      <c r="AV21" s="67"/>
      <c r="AW21" s="65"/>
    </row>
    <row r="22" spans="1:49" ht="12" customHeight="1">
      <c r="A22" s="443"/>
      <c r="B22" s="443"/>
      <c r="C22" s="444"/>
      <c r="D22" s="484"/>
      <c r="E22" s="484"/>
      <c r="F22" s="484"/>
      <c r="G22" s="542" t="s">
        <v>246</v>
      </c>
      <c r="H22" s="543"/>
      <c r="I22" s="543"/>
      <c r="J22" s="543"/>
      <c r="K22" s="542" t="s">
        <v>247</v>
      </c>
      <c r="L22" s="543"/>
      <c r="M22" s="543"/>
      <c r="N22" s="543"/>
      <c r="O22" s="537" t="s">
        <v>248</v>
      </c>
      <c r="P22" s="537"/>
      <c r="Q22" s="537"/>
      <c r="R22" s="537"/>
      <c r="S22" s="537" t="s">
        <v>249</v>
      </c>
      <c r="T22" s="537"/>
      <c r="U22" s="537"/>
      <c r="V22" s="537"/>
      <c r="W22" s="538"/>
      <c r="X22" s="538"/>
      <c r="Y22" s="539"/>
      <c r="Z22" s="550"/>
      <c r="AA22" s="484"/>
      <c r="AB22" s="484"/>
      <c r="AC22" s="542" t="s">
        <v>246</v>
      </c>
      <c r="AD22" s="543"/>
      <c r="AE22" s="543"/>
      <c r="AF22" s="543"/>
      <c r="AG22" s="542" t="s">
        <v>247</v>
      </c>
      <c r="AH22" s="543"/>
      <c r="AI22" s="543"/>
      <c r="AJ22" s="543"/>
      <c r="AK22" s="537" t="s">
        <v>248</v>
      </c>
      <c r="AL22" s="537"/>
      <c r="AM22" s="537"/>
      <c r="AN22" s="537"/>
      <c r="AO22" s="537" t="s">
        <v>249</v>
      </c>
      <c r="AP22" s="537"/>
      <c r="AQ22" s="537"/>
      <c r="AR22" s="537"/>
      <c r="AS22" s="538"/>
      <c r="AT22" s="538"/>
      <c r="AU22" s="539"/>
      <c r="AV22" s="67"/>
      <c r="AW22" s="65"/>
    </row>
    <row r="23" spans="1:49" ht="12" customHeight="1">
      <c r="A23" s="443"/>
      <c r="B23" s="443"/>
      <c r="C23" s="444"/>
      <c r="D23" s="484"/>
      <c r="E23" s="484"/>
      <c r="F23" s="484"/>
      <c r="G23" s="543"/>
      <c r="H23" s="543"/>
      <c r="I23" s="543"/>
      <c r="J23" s="543"/>
      <c r="K23" s="543"/>
      <c r="L23" s="543"/>
      <c r="M23" s="543"/>
      <c r="N23" s="543"/>
      <c r="O23" s="537"/>
      <c r="P23" s="537"/>
      <c r="Q23" s="537"/>
      <c r="R23" s="537"/>
      <c r="S23" s="537"/>
      <c r="T23" s="537"/>
      <c r="U23" s="537"/>
      <c r="V23" s="537"/>
      <c r="W23" s="538"/>
      <c r="X23" s="538"/>
      <c r="Y23" s="539"/>
      <c r="Z23" s="550"/>
      <c r="AA23" s="484"/>
      <c r="AB23" s="484"/>
      <c r="AC23" s="543"/>
      <c r="AD23" s="543"/>
      <c r="AE23" s="543"/>
      <c r="AF23" s="543"/>
      <c r="AG23" s="543"/>
      <c r="AH23" s="543"/>
      <c r="AI23" s="543"/>
      <c r="AJ23" s="543"/>
      <c r="AK23" s="537"/>
      <c r="AL23" s="537"/>
      <c r="AM23" s="537"/>
      <c r="AN23" s="537"/>
      <c r="AO23" s="537"/>
      <c r="AP23" s="537"/>
      <c r="AQ23" s="537"/>
      <c r="AR23" s="537"/>
      <c r="AS23" s="538"/>
      <c r="AT23" s="538"/>
      <c r="AU23" s="539"/>
      <c r="AV23" s="67"/>
      <c r="AW23" s="65"/>
    </row>
    <row r="24" spans="1:49" ht="12" customHeight="1">
      <c r="A24" s="457"/>
      <c r="B24" s="457"/>
      <c r="C24" s="458"/>
      <c r="D24" s="485"/>
      <c r="E24" s="485"/>
      <c r="F24" s="485"/>
      <c r="G24" s="544"/>
      <c r="H24" s="544"/>
      <c r="I24" s="544"/>
      <c r="J24" s="544"/>
      <c r="K24" s="544"/>
      <c r="L24" s="544"/>
      <c r="M24" s="544"/>
      <c r="N24" s="544"/>
      <c r="O24" s="545"/>
      <c r="P24" s="545"/>
      <c r="Q24" s="545"/>
      <c r="R24" s="545"/>
      <c r="S24" s="545"/>
      <c r="T24" s="545"/>
      <c r="U24" s="545"/>
      <c r="V24" s="545"/>
      <c r="W24" s="540"/>
      <c r="X24" s="540"/>
      <c r="Y24" s="541"/>
      <c r="Z24" s="551"/>
      <c r="AA24" s="485"/>
      <c r="AB24" s="485"/>
      <c r="AC24" s="544"/>
      <c r="AD24" s="544"/>
      <c r="AE24" s="544"/>
      <c r="AF24" s="544"/>
      <c r="AG24" s="544"/>
      <c r="AH24" s="544"/>
      <c r="AI24" s="544"/>
      <c r="AJ24" s="544"/>
      <c r="AK24" s="545"/>
      <c r="AL24" s="545"/>
      <c r="AM24" s="545"/>
      <c r="AN24" s="545"/>
      <c r="AO24" s="545"/>
      <c r="AP24" s="545"/>
      <c r="AQ24" s="545"/>
      <c r="AR24" s="545"/>
      <c r="AS24" s="540"/>
      <c r="AT24" s="540"/>
      <c r="AU24" s="541"/>
      <c r="AV24" s="67"/>
      <c r="AW24" s="65"/>
    </row>
    <row r="25" spans="1:49" ht="18" customHeight="1">
      <c r="A25" s="443" t="s">
        <v>41</v>
      </c>
      <c r="B25" s="443"/>
      <c r="C25" s="444"/>
      <c r="D25" s="451">
        <f>SUM(G25:Y25)</f>
        <v>0</v>
      </c>
      <c r="E25" s="451"/>
      <c r="F25" s="451"/>
      <c r="G25" s="449">
        <v>0</v>
      </c>
      <c r="H25" s="449"/>
      <c r="I25" s="449"/>
      <c r="J25" s="449"/>
      <c r="K25" s="449">
        <v>0</v>
      </c>
      <c r="L25" s="449"/>
      <c r="M25" s="449"/>
      <c r="N25" s="449"/>
      <c r="O25" s="449">
        <v>0</v>
      </c>
      <c r="P25" s="449"/>
      <c r="Q25" s="449"/>
      <c r="R25" s="449"/>
      <c r="S25" s="449">
        <v>0</v>
      </c>
      <c r="T25" s="449"/>
      <c r="U25" s="449"/>
      <c r="V25" s="449"/>
      <c r="W25" s="451">
        <v>0</v>
      </c>
      <c r="X25" s="451"/>
      <c r="Y25" s="451"/>
      <c r="Z25" s="496">
        <f>SUM(AC25:AU25)</f>
        <v>0</v>
      </c>
      <c r="AA25" s="451"/>
      <c r="AB25" s="451"/>
      <c r="AC25" s="449">
        <v>0</v>
      </c>
      <c r="AD25" s="449"/>
      <c r="AE25" s="449"/>
      <c r="AF25" s="449"/>
      <c r="AG25" s="449">
        <v>0</v>
      </c>
      <c r="AH25" s="449"/>
      <c r="AI25" s="449"/>
      <c r="AJ25" s="449"/>
      <c r="AK25" s="449">
        <v>0</v>
      </c>
      <c r="AL25" s="449"/>
      <c r="AM25" s="449"/>
      <c r="AN25" s="449"/>
      <c r="AO25" s="449">
        <v>0</v>
      </c>
      <c r="AP25" s="449"/>
      <c r="AQ25" s="449"/>
      <c r="AR25" s="449"/>
      <c r="AS25" s="451">
        <v>0</v>
      </c>
      <c r="AT25" s="451"/>
      <c r="AU25" s="451"/>
      <c r="AV25" s="72"/>
      <c r="AW25" s="65"/>
    </row>
    <row r="26" spans="1:49" ht="18" customHeight="1">
      <c r="A26" s="443" t="s">
        <v>225</v>
      </c>
      <c r="B26" s="443"/>
      <c r="C26" s="444"/>
      <c r="D26" s="451">
        <f>SUM(G26:Y26)</f>
        <v>91</v>
      </c>
      <c r="E26" s="451"/>
      <c r="F26" s="451"/>
      <c r="G26" s="449">
        <v>8</v>
      </c>
      <c r="H26" s="449"/>
      <c r="I26" s="449"/>
      <c r="J26" s="449"/>
      <c r="K26" s="449">
        <v>0</v>
      </c>
      <c r="L26" s="449"/>
      <c r="M26" s="449"/>
      <c r="N26" s="449"/>
      <c r="O26" s="449">
        <v>0</v>
      </c>
      <c r="P26" s="449"/>
      <c r="Q26" s="449"/>
      <c r="R26" s="449"/>
      <c r="S26" s="449">
        <v>8</v>
      </c>
      <c r="T26" s="449"/>
      <c r="U26" s="449"/>
      <c r="V26" s="449"/>
      <c r="W26" s="451">
        <v>75</v>
      </c>
      <c r="X26" s="451"/>
      <c r="Y26" s="451"/>
      <c r="Z26" s="496">
        <f>SUM(AC26:AU26)</f>
        <v>9</v>
      </c>
      <c r="AA26" s="451"/>
      <c r="AB26" s="451"/>
      <c r="AC26" s="449" t="s">
        <v>44</v>
      </c>
      <c r="AD26" s="449"/>
      <c r="AE26" s="449"/>
      <c r="AF26" s="449"/>
      <c r="AG26" s="449" t="s">
        <v>44</v>
      </c>
      <c r="AH26" s="449"/>
      <c r="AI26" s="449"/>
      <c r="AJ26" s="449"/>
      <c r="AK26" s="449" t="s">
        <v>44</v>
      </c>
      <c r="AL26" s="449"/>
      <c r="AM26" s="449"/>
      <c r="AN26" s="449"/>
      <c r="AO26" s="449" t="s">
        <v>44</v>
      </c>
      <c r="AP26" s="449"/>
      <c r="AQ26" s="449"/>
      <c r="AR26" s="449"/>
      <c r="AS26" s="451">
        <v>9</v>
      </c>
      <c r="AT26" s="451"/>
      <c r="AU26" s="451"/>
      <c r="AV26" s="72"/>
      <c r="AW26" s="65"/>
    </row>
    <row r="27" spans="1:49" ht="18" customHeight="1">
      <c r="A27" s="457" t="s">
        <v>226</v>
      </c>
      <c r="B27" s="457"/>
      <c r="C27" s="458"/>
      <c r="D27" s="451">
        <f>SUM(G27:Y27)</f>
        <v>0</v>
      </c>
      <c r="E27" s="451"/>
      <c r="F27" s="451"/>
      <c r="G27" s="446">
        <v>0</v>
      </c>
      <c r="H27" s="446"/>
      <c r="I27" s="446"/>
      <c r="J27" s="446"/>
      <c r="K27" s="446">
        <v>0</v>
      </c>
      <c r="L27" s="446"/>
      <c r="M27" s="446"/>
      <c r="N27" s="446"/>
      <c r="O27" s="446">
        <v>0</v>
      </c>
      <c r="P27" s="446"/>
      <c r="Q27" s="446"/>
      <c r="R27" s="446"/>
      <c r="S27" s="446">
        <v>0</v>
      </c>
      <c r="T27" s="446"/>
      <c r="U27" s="446"/>
      <c r="V27" s="446"/>
      <c r="W27" s="488">
        <v>0</v>
      </c>
      <c r="X27" s="488"/>
      <c r="Y27" s="488"/>
      <c r="Z27" s="487">
        <f>SUM(AC27:AU27)</f>
        <v>0</v>
      </c>
      <c r="AA27" s="488"/>
      <c r="AB27" s="488"/>
      <c r="AC27" s="446">
        <v>0</v>
      </c>
      <c r="AD27" s="446"/>
      <c r="AE27" s="446"/>
      <c r="AF27" s="446"/>
      <c r="AG27" s="446">
        <v>0</v>
      </c>
      <c r="AH27" s="446"/>
      <c r="AI27" s="446"/>
      <c r="AJ27" s="446"/>
      <c r="AK27" s="446">
        <v>0</v>
      </c>
      <c r="AL27" s="446"/>
      <c r="AM27" s="446"/>
      <c r="AN27" s="446"/>
      <c r="AO27" s="446">
        <v>0</v>
      </c>
      <c r="AP27" s="446"/>
      <c r="AQ27" s="446"/>
      <c r="AR27" s="446"/>
      <c r="AS27" s="488">
        <v>0</v>
      </c>
      <c r="AT27" s="488"/>
      <c r="AU27" s="488"/>
      <c r="AV27" s="72"/>
      <c r="AW27" s="65"/>
    </row>
    <row r="28" spans="1:49" ht="18" customHeight="1" thickBot="1">
      <c r="A28" s="480" t="s">
        <v>46</v>
      </c>
      <c r="B28" s="480"/>
      <c r="C28" s="481"/>
      <c r="D28" s="448">
        <f>SUM(D25:F27)</f>
        <v>91</v>
      </c>
      <c r="E28" s="448"/>
      <c r="F28" s="448"/>
      <c r="G28" s="482">
        <f>SUM(G25:J27)</f>
        <v>8</v>
      </c>
      <c r="H28" s="482"/>
      <c r="I28" s="482"/>
      <c r="J28" s="482"/>
      <c r="K28" s="482">
        <f>SUM(K25:N27)</f>
        <v>0</v>
      </c>
      <c r="L28" s="482"/>
      <c r="M28" s="482"/>
      <c r="N28" s="482"/>
      <c r="O28" s="482">
        <f>SUM(O25:R27)</f>
        <v>0</v>
      </c>
      <c r="P28" s="482"/>
      <c r="Q28" s="482"/>
      <c r="R28" s="482"/>
      <c r="S28" s="482">
        <f>SUM(S25:V27)</f>
        <v>8</v>
      </c>
      <c r="T28" s="482"/>
      <c r="U28" s="482"/>
      <c r="V28" s="482"/>
      <c r="W28" s="531">
        <f>SUM(W25:Y27)</f>
        <v>75</v>
      </c>
      <c r="X28" s="531"/>
      <c r="Y28" s="531"/>
      <c r="Z28" s="490">
        <f>SUM(Z25:AB27)</f>
        <v>9</v>
      </c>
      <c r="AA28" s="448"/>
      <c r="AB28" s="448"/>
      <c r="AC28" s="482">
        <f>SUM(AC25:AF27)</f>
        <v>0</v>
      </c>
      <c r="AD28" s="482"/>
      <c r="AE28" s="482"/>
      <c r="AF28" s="482"/>
      <c r="AG28" s="482">
        <f>SUM(AG25:AJ27)</f>
        <v>0</v>
      </c>
      <c r="AH28" s="482"/>
      <c r="AI28" s="482"/>
      <c r="AJ28" s="482"/>
      <c r="AK28" s="482">
        <f>SUM(AK25:AN27)</f>
        <v>0</v>
      </c>
      <c r="AL28" s="482"/>
      <c r="AM28" s="482"/>
      <c r="AN28" s="482"/>
      <c r="AO28" s="482">
        <f>SUM(AO25:AR27)</f>
        <v>0</v>
      </c>
      <c r="AP28" s="482"/>
      <c r="AQ28" s="482"/>
      <c r="AR28" s="482"/>
      <c r="AS28" s="531">
        <f>SUM(AS25:AU27)</f>
        <v>9</v>
      </c>
      <c r="AT28" s="531"/>
      <c r="AU28" s="531"/>
      <c r="AV28" s="72"/>
      <c r="AW28" s="65"/>
    </row>
    <row r="29" spans="1:49" ht="16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1:47" ht="13.5" customHeight="1" thickBot="1">
      <c r="A30" s="64" t="s">
        <v>250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</row>
    <row r="31" spans="1:47" ht="13.5" customHeight="1">
      <c r="A31" s="455" t="s">
        <v>251</v>
      </c>
      <c r="B31" s="455"/>
      <c r="C31" s="456"/>
      <c r="D31" s="459" t="s">
        <v>252</v>
      </c>
      <c r="E31" s="460"/>
      <c r="F31" s="460"/>
      <c r="G31" s="460"/>
      <c r="H31" s="460"/>
      <c r="I31" s="460"/>
      <c r="J31" s="460"/>
      <c r="K31" s="460"/>
      <c r="L31" s="460"/>
      <c r="M31" s="532" t="s">
        <v>253</v>
      </c>
      <c r="N31" s="533"/>
      <c r="O31" s="533"/>
      <c r="P31" s="533"/>
      <c r="Q31" s="533"/>
      <c r="R31" s="533"/>
      <c r="S31" s="533"/>
      <c r="T31" s="533"/>
      <c r="U31" s="533"/>
      <c r="V31" s="532" t="s">
        <v>254</v>
      </c>
      <c r="W31" s="533"/>
      <c r="X31" s="533"/>
      <c r="Y31" s="533"/>
      <c r="Z31" s="533"/>
      <c r="AA31" s="533"/>
      <c r="AB31" s="533"/>
      <c r="AC31" s="533"/>
      <c r="AD31" s="53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</row>
    <row r="32" spans="1:47" ht="13.5" customHeight="1">
      <c r="A32" s="457"/>
      <c r="B32" s="457"/>
      <c r="C32" s="458"/>
      <c r="D32" s="461"/>
      <c r="E32" s="462"/>
      <c r="F32" s="462"/>
      <c r="G32" s="462"/>
      <c r="H32" s="462"/>
      <c r="I32" s="462"/>
      <c r="J32" s="462"/>
      <c r="K32" s="462"/>
      <c r="L32" s="462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6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</row>
    <row r="33" spans="1:47" ht="3.75" customHeight="1">
      <c r="A33" s="73"/>
      <c r="B33" s="73"/>
      <c r="C33" s="74"/>
      <c r="D33" s="479">
        <v>10</v>
      </c>
      <c r="E33" s="452"/>
      <c r="F33" s="452"/>
      <c r="G33" s="452"/>
      <c r="H33" s="452"/>
      <c r="I33" s="452"/>
      <c r="J33" s="452"/>
      <c r="K33" s="452"/>
      <c r="L33" s="452"/>
      <c r="M33" s="452">
        <v>24</v>
      </c>
      <c r="N33" s="452"/>
      <c r="O33" s="452"/>
      <c r="P33" s="452"/>
      <c r="Q33" s="452"/>
      <c r="R33" s="452"/>
      <c r="S33" s="452"/>
      <c r="T33" s="452"/>
      <c r="U33" s="452"/>
      <c r="V33" s="452">
        <v>28</v>
      </c>
      <c r="W33" s="452"/>
      <c r="X33" s="452"/>
      <c r="Y33" s="452"/>
      <c r="Z33" s="452"/>
      <c r="AA33" s="452"/>
      <c r="AB33" s="452"/>
      <c r="AC33" s="452"/>
      <c r="AD33" s="453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</row>
    <row r="34" spans="1:47" ht="17.25" customHeight="1">
      <c r="A34" s="443" t="s">
        <v>38</v>
      </c>
      <c r="B34" s="443"/>
      <c r="C34" s="444"/>
      <c r="D34" s="454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50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</row>
    <row r="35" spans="1:47" ht="5.25" customHeight="1" thickBot="1">
      <c r="A35" s="75"/>
      <c r="B35" s="75"/>
      <c r="C35" s="76"/>
      <c r="D35" s="525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526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</row>
    <row r="36" spans="1:47" ht="16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</row>
    <row r="37" spans="1:47" ht="13.5" customHeight="1" thickBot="1">
      <c r="A37" s="64" t="s">
        <v>255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</row>
    <row r="38" spans="1:45" ht="13.5" customHeight="1">
      <c r="A38" s="455" t="s">
        <v>251</v>
      </c>
      <c r="B38" s="455"/>
      <c r="C38" s="456"/>
      <c r="D38" s="527" t="s">
        <v>256</v>
      </c>
      <c r="E38" s="460"/>
      <c r="F38" s="460"/>
      <c r="G38" s="460"/>
      <c r="H38" s="530" t="s">
        <v>257</v>
      </c>
      <c r="I38" s="460"/>
      <c r="J38" s="460"/>
      <c r="K38" s="460"/>
      <c r="L38" s="530" t="s">
        <v>258</v>
      </c>
      <c r="M38" s="460"/>
      <c r="N38" s="460"/>
      <c r="O38" s="460"/>
      <c r="P38" s="530" t="s">
        <v>259</v>
      </c>
      <c r="Q38" s="460"/>
      <c r="R38" s="460"/>
      <c r="S38" s="460"/>
      <c r="T38" s="460" t="s">
        <v>260</v>
      </c>
      <c r="U38" s="460"/>
      <c r="V38" s="460"/>
      <c r="W38" s="460"/>
      <c r="X38" s="520" t="s">
        <v>261</v>
      </c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1"/>
      <c r="AL38" s="67"/>
      <c r="AM38" s="67"/>
      <c r="AN38" s="65"/>
      <c r="AO38" s="65"/>
      <c r="AP38" s="65"/>
      <c r="AQ38" s="65"/>
      <c r="AR38" s="65"/>
      <c r="AS38" s="65"/>
    </row>
    <row r="39" spans="1:45" ht="12" customHeight="1">
      <c r="A39" s="443"/>
      <c r="B39" s="443"/>
      <c r="C39" s="444"/>
      <c r="D39" s="528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77"/>
      <c r="Y39" s="522" t="s">
        <v>262</v>
      </c>
      <c r="Z39" s="523"/>
      <c r="AA39" s="523"/>
      <c r="AB39" s="523"/>
      <c r="AC39" s="523"/>
      <c r="AD39" s="78"/>
      <c r="AE39" s="79"/>
      <c r="AF39" s="522" t="s">
        <v>263</v>
      </c>
      <c r="AG39" s="523"/>
      <c r="AH39" s="523"/>
      <c r="AI39" s="523"/>
      <c r="AJ39" s="523"/>
      <c r="AK39" s="80"/>
      <c r="AL39" s="67"/>
      <c r="AM39" s="67"/>
      <c r="AN39" s="65"/>
      <c r="AO39" s="65"/>
      <c r="AP39" s="65"/>
      <c r="AQ39" s="65"/>
      <c r="AR39" s="65"/>
      <c r="AS39" s="65"/>
    </row>
    <row r="40" spans="1:45" ht="12" customHeight="1">
      <c r="A40" s="443"/>
      <c r="B40" s="443"/>
      <c r="C40" s="444"/>
      <c r="D40" s="528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79"/>
      <c r="Y40" s="523"/>
      <c r="Z40" s="523"/>
      <c r="AA40" s="523"/>
      <c r="AB40" s="523"/>
      <c r="AC40" s="523"/>
      <c r="AD40" s="78"/>
      <c r="AE40" s="79"/>
      <c r="AF40" s="523"/>
      <c r="AG40" s="523"/>
      <c r="AH40" s="523"/>
      <c r="AI40" s="523"/>
      <c r="AJ40" s="523"/>
      <c r="AK40" s="80"/>
      <c r="AL40" s="67"/>
      <c r="AM40" s="67"/>
      <c r="AN40" s="65"/>
      <c r="AO40" s="65"/>
      <c r="AP40" s="65"/>
      <c r="AQ40" s="65"/>
      <c r="AR40" s="65"/>
      <c r="AS40" s="65"/>
    </row>
    <row r="41" spans="1:45" ht="12" customHeight="1">
      <c r="A41" s="457"/>
      <c r="B41" s="457"/>
      <c r="C41" s="458"/>
      <c r="D41" s="461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81"/>
      <c r="Y41" s="524"/>
      <c r="Z41" s="524"/>
      <c r="AA41" s="524"/>
      <c r="AB41" s="524"/>
      <c r="AC41" s="524"/>
      <c r="AD41" s="82"/>
      <c r="AE41" s="81"/>
      <c r="AF41" s="524"/>
      <c r="AG41" s="524"/>
      <c r="AH41" s="524"/>
      <c r="AI41" s="524"/>
      <c r="AJ41" s="524"/>
      <c r="AK41" s="83"/>
      <c r="AL41" s="67"/>
      <c r="AM41" s="67"/>
      <c r="AN41" s="65"/>
      <c r="AO41" s="65"/>
      <c r="AP41" s="65"/>
      <c r="AQ41" s="65"/>
      <c r="AR41" s="65"/>
      <c r="AS41" s="65"/>
    </row>
    <row r="42" spans="1:45" ht="18" customHeight="1">
      <c r="A42" s="443" t="s">
        <v>37</v>
      </c>
      <c r="B42" s="443"/>
      <c r="C42" s="444"/>
      <c r="D42" s="454">
        <v>1</v>
      </c>
      <c r="E42" s="449"/>
      <c r="F42" s="449"/>
      <c r="G42" s="449"/>
      <c r="H42" s="449">
        <v>6</v>
      </c>
      <c r="I42" s="449"/>
      <c r="J42" s="449"/>
      <c r="K42" s="449"/>
      <c r="L42" s="449">
        <v>1</v>
      </c>
      <c r="M42" s="449"/>
      <c r="N42" s="449"/>
      <c r="O42" s="449"/>
      <c r="P42" s="449">
        <v>1</v>
      </c>
      <c r="Q42" s="449"/>
      <c r="R42" s="449"/>
      <c r="S42" s="449"/>
      <c r="T42" s="449">
        <v>0</v>
      </c>
      <c r="U42" s="449"/>
      <c r="V42" s="449"/>
      <c r="W42" s="449"/>
      <c r="X42" s="449">
        <v>0</v>
      </c>
      <c r="Y42" s="449"/>
      <c r="Z42" s="449"/>
      <c r="AA42" s="449"/>
      <c r="AB42" s="449"/>
      <c r="AC42" s="449"/>
      <c r="AD42" s="449"/>
      <c r="AE42" s="449">
        <v>0</v>
      </c>
      <c r="AF42" s="449"/>
      <c r="AG42" s="449"/>
      <c r="AH42" s="449"/>
      <c r="AI42" s="449"/>
      <c r="AJ42" s="449"/>
      <c r="AK42" s="450"/>
      <c r="AL42" s="72"/>
      <c r="AM42" s="72"/>
      <c r="AN42" s="65"/>
      <c r="AO42" s="65"/>
      <c r="AP42" s="65"/>
      <c r="AQ42" s="65"/>
      <c r="AR42" s="65"/>
      <c r="AS42" s="65"/>
    </row>
    <row r="43" spans="1:45" ht="18" customHeight="1">
      <c r="A43" s="443" t="s">
        <v>38</v>
      </c>
      <c r="B43" s="443"/>
      <c r="C43" s="444"/>
      <c r="D43" s="454">
        <v>205</v>
      </c>
      <c r="E43" s="449"/>
      <c r="F43" s="449"/>
      <c r="G43" s="449"/>
      <c r="H43" s="449">
        <v>502</v>
      </c>
      <c r="I43" s="449"/>
      <c r="J43" s="449"/>
      <c r="K43" s="449"/>
      <c r="L43" s="449">
        <v>203</v>
      </c>
      <c r="M43" s="449"/>
      <c r="N43" s="449"/>
      <c r="O43" s="449"/>
      <c r="P43" s="449">
        <v>132</v>
      </c>
      <c r="Q43" s="449"/>
      <c r="R43" s="449"/>
      <c r="S43" s="449"/>
      <c r="T43" s="449">
        <v>0</v>
      </c>
      <c r="U43" s="449"/>
      <c r="V43" s="449"/>
      <c r="W43" s="449"/>
      <c r="X43" s="449">
        <v>113</v>
      </c>
      <c r="Y43" s="449"/>
      <c r="Z43" s="449"/>
      <c r="AA43" s="449"/>
      <c r="AB43" s="449"/>
      <c r="AC43" s="449"/>
      <c r="AD43" s="449"/>
      <c r="AE43" s="449">
        <v>40</v>
      </c>
      <c r="AF43" s="449"/>
      <c r="AG43" s="449"/>
      <c r="AH43" s="449"/>
      <c r="AI43" s="449"/>
      <c r="AJ43" s="449"/>
      <c r="AK43" s="450"/>
      <c r="AL43" s="72"/>
      <c r="AM43" s="72"/>
      <c r="AN43" s="65"/>
      <c r="AO43" s="65"/>
      <c r="AP43" s="65"/>
      <c r="AQ43" s="65"/>
      <c r="AR43" s="65"/>
      <c r="AS43" s="65"/>
    </row>
    <row r="44" spans="1:45" ht="18" customHeight="1">
      <c r="A44" s="457" t="s">
        <v>39</v>
      </c>
      <c r="B44" s="457"/>
      <c r="C44" s="458"/>
      <c r="D44" s="454">
        <v>0</v>
      </c>
      <c r="E44" s="449"/>
      <c r="F44" s="449"/>
      <c r="G44" s="449"/>
      <c r="H44" s="449">
        <v>0</v>
      </c>
      <c r="I44" s="449"/>
      <c r="J44" s="449"/>
      <c r="K44" s="449"/>
      <c r="L44" s="449">
        <v>0</v>
      </c>
      <c r="M44" s="449"/>
      <c r="N44" s="449"/>
      <c r="O44" s="449"/>
      <c r="P44" s="449">
        <v>0</v>
      </c>
      <c r="Q44" s="449"/>
      <c r="R44" s="449"/>
      <c r="S44" s="449"/>
      <c r="T44" s="449">
        <v>0</v>
      </c>
      <c r="U44" s="449"/>
      <c r="V44" s="449"/>
      <c r="W44" s="449"/>
      <c r="X44" s="446">
        <v>0</v>
      </c>
      <c r="Y44" s="446"/>
      <c r="Z44" s="446"/>
      <c r="AA44" s="446"/>
      <c r="AB44" s="446"/>
      <c r="AC44" s="446"/>
      <c r="AD44" s="446"/>
      <c r="AE44" s="449">
        <v>0</v>
      </c>
      <c r="AF44" s="449"/>
      <c r="AG44" s="449"/>
      <c r="AH44" s="449"/>
      <c r="AI44" s="449"/>
      <c r="AJ44" s="449"/>
      <c r="AK44" s="450"/>
      <c r="AL44" s="72"/>
      <c r="AM44" s="72"/>
      <c r="AN44" s="65"/>
      <c r="AO44" s="65"/>
      <c r="AP44" s="65"/>
      <c r="AQ44" s="65"/>
      <c r="AR44" s="65"/>
      <c r="AS44" s="65"/>
    </row>
    <row r="45" spans="1:45" ht="18" customHeight="1" thickBot="1">
      <c r="A45" s="438" t="s">
        <v>92</v>
      </c>
      <c r="B45" s="438"/>
      <c r="C45" s="439"/>
      <c r="D45" s="440">
        <f>SUM(D42:G44)</f>
        <v>206</v>
      </c>
      <c r="E45" s="441"/>
      <c r="F45" s="441"/>
      <c r="G45" s="441"/>
      <c r="H45" s="441">
        <f>SUM(H42:K44)</f>
        <v>508</v>
      </c>
      <c r="I45" s="441"/>
      <c r="J45" s="441"/>
      <c r="K45" s="441"/>
      <c r="L45" s="441">
        <f>SUM(L42:O44)</f>
        <v>204</v>
      </c>
      <c r="M45" s="441"/>
      <c r="N45" s="441"/>
      <c r="O45" s="441"/>
      <c r="P45" s="441">
        <f>SUM(P42:S44)</f>
        <v>133</v>
      </c>
      <c r="Q45" s="441"/>
      <c r="R45" s="441"/>
      <c r="S45" s="441"/>
      <c r="T45" s="441">
        <f>SUM(T42:W44)</f>
        <v>0</v>
      </c>
      <c r="U45" s="441"/>
      <c r="V45" s="441"/>
      <c r="W45" s="441"/>
      <c r="X45" s="441">
        <f>SUM(X42:AD44)</f>
        <v>113</v>
      </c>
      <c r="Y45" s="441"/>
      <c r="Z45" s="441"/>
      <c r="AA45" s="441"/>
      <c r="AB45" s="441"/>
      <c r="AC45" s="441"/>
      <c r="AD45" s="442"/>
      <c r="AE45" s="441">
        <f>SUM(AE42:AK44)</f>
        <v>40</v>
      </c>
      <c r="AF45" s="441"/>
      <c r="AG45" s="441"/>
      <c r="AH45" s="441"/>
      <c r="AI45" s="441"/>
      <c r="AJ45" s="441"/>
      <c r="AK45" s="442"/>
      <c r="AL45" s="72"/>
      <c r="AM45" s="72"/>
      <c r="AN45" s="65"/>
      <c r="AO45" s="65"/>
      <c r="AP45" s="65"/>
      <c r="AQ45" s="65"/>
      <c r="AR45" s="65"/>
      <c r="AS45" s="65"/>
    </row>
    <row r="46" spans="1:47" ht="16.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</row>
    <row r="47" spans="1:47" ht="13.5" customHeight="1" thickBot="1">
      <c r="A47" s="64" t="s">
        <v>264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</row>
    <row r="48" spans="1:47" ht="15.75" customHeight="1">
      <c r="A48" s="455" t="s">
        <v>251</v>
      </c>
      <c r="B48" s="455"/>
      <c r="C48" s="456"/>
      <c r="D48" s="499" t="s">
        <v>265</v>
      </c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1"/>
      <c r="Z48" s="502" t="s">
        <v>266</v>
      </c>
      <c r="AA48" s="503"/>
      <c r="AB48" s="503"/>
      <c r="AC48" s="503"/>
      <c r="AD48" s="503"/>
      <c r="AE48" s="503"/>
      <c r="AF48" s="503"/>
      <c r="AG48" s="503"/>
      <c r="AH48" s="503"/>
      <c r="AI48" s="503"/>
      <c r="AJ48" s="503"/>
      <c r="AK48" s="503"/>
      <c r="AL48" s="65"/>
      <c r="AM48" s="65"/>
      <c r="AN48" s="65"/>
      <c r="AO48" s="65"/>
      <c r="AP48" s="65"/>
      <c r="AQ48" s="65"/>
      <c r="AR48" s="65"/>
      <c r="AS48" s="65"/>
      <c r="AT48" s="65"/>
      <c r="AU48" s="65"/>
    </row>
    <row r="49" spans="1:47" ht="17.25" customHeight="1">
      <c r="A49" s="443"/>
      <c r="B49" s="443"/>
      <c r="C49" s="444"/>
      <c r="D49" s="508" t="s">
        <v>307</v>
      </c>
      <c r="E49" s="509"/>
      <c r="F49" s="509"/>
      <c r="G49" s="509"/>
      <c r="H49" s="509"/>
      <c r="I49" s="509"/>
      <c r="J49" s="510"/>
      <c r="K49" s="472" t="s">
        <v>267</v>
      </c>
      <c r="L49" s="472"/>
      <c r="M49" s="472"/>
      <c r="N49" s="472"/>
      <c r="O49" s="473"/>
      <c r="P49" s="462" t="s">
        <v>268</v>
      </c>
      <c r="Q49" s="462"/>
      <c r="R49" s="462"/>
      <c r="S49" s="462"/>
      <c r="T49" s="462"/>
      <c r="U49" s="505" t="s">
        <v>269</v>
      </c>
      <c r="V49" s="462"/>
      <c r="W49" s="462"/>
      <c r="X49" s="462"/>
      <c r="Y49" s="506"/>
      <c r="Z49" s="508" t="s">
        <v>307</v>
      </c>
      <c r="AA49" s="509"/>
      <c r="AB49" s="509"/>
      <c r="AC49" s="509"/>
      <c r="AD49" s="509"/>
      <c r="AE49" s="509"/>
      <c r="AF49" s="510"/>
      <c r="AG49" s="471" t="s">
        <v>267</v>
      </c>
      <c r="AH49" s="472"/>
      <c r="AI49" s="472"/>
      <c r="AJ49" s="472"/>
      <c r="AK49" s="472"/>
      <c r="AL49" s="65"/>
      <c r="AM49" s="65"/>
      <c r="AN49" s="65"/>
      <c r="AO49" s="65"/>
      <c r="AP49" s="65"/>
      <c r="AQ49" s="65"/>
      <c r="AR49" s="65"/>
      <c r="AS49" s="65"/>
      <c r="AT49" s="65"/>
      <c r="AU49" s="65"/>
    </row>
    <row r="50" spans="1:47" ht="17.25" customHeight="1">
      <c r="A50" s="443"/>
      <c r="B50" s="443"/>
      <c r="C50" s="444"/>
      <c r="D50" s="511"/>
      <c r="E50" s="512"/>
      <c r="F50" s="512"/>
      <c r="G50" s="512"/>
      <c r="H50" s="512"/>
      <c r="I50" s="512"/>
      <c r="J50" s="513"/>
      <c r="K50" s="518"/>
      <c r="L50" s="518"/>
      <c r="M50" s="518"/>
      <c r="N50" s="518"/>
      <c r="O50" s="519"/>
      <c r="P50" s="504"/>
      <c r="Q50" s="504"/>
      <c r="R50" s="504"/>
      <c r="S50" s="504"/>
      <c r="T50" s="504"/>
      <c r="U50" s="504"/>
      <c r="V50" s="504"/>
      <c r="W50" s="504"/>
      <c r="X50" s="504"/>
      <c r="Y50" s="507"/>
      <c r="Z50" s="511"/>
      <c r="AA50" s="512"/>
      <c r="AB50" s="512"/>
      <c r="AC50" s="512"/>
      <c r="AD50" s="512"/>
      <c r="AE50" s="512"/>
      <c r="AF50" s="513"/>
      <c r="AG50" s="517"/>
      <c r="AH50" s="518"/>
      <c r="AI50" s="518"/>
      <c r="AJ50" s="518"/>
      <c r="AK50" s="518"/>
      <c r="AL50" s="65"/>
      <c r="AM50" s="65"/>
      <c r="AN50" s="65"/>
      <c r="AO50" s="65"/>
      <c r="AP50" s="65"/>
      <c r="AQ50" s="65"/>
      <c r="AR50" s="65"/>
      <c r="AS50" s="65"/>
      <c r="AT50" s="65"/>
      <c r="AU50" s="65"/>
    </row>
    <row r="51" spans="1:47" ht="17.25" customHeight="1">
      <c r="A51" s="457"/>
      <c r="B51" s="457"/>
      <c r="C51" s="458"/>
      <c r="D51" s="514"/>
      <c r="E51" s="515"/>
      <c r="F51" s="515"/>
      <c r="G51" s="515"/>
      <c r="H51" s="515"/>
      <c r="I51" s="515"/>
      <c r="J51" s="516"/>
      <c r="K51" s="475"/>
      <c r="L51" s="475"/>
      <c r="M51" s="475"/>
      <c r="N51" s="475"/>
      <c r="O51" s="476"/>
      <c r="P51" s="504"/>
      <c r="Q51" s="504"/>
      <c r="R51" s="504"/>
      <c r="S51" s="504"/>
      <c r="T51" s="504"/>
      <c r="U51" s="504"/>
      <c r="V51" s="504"/>
      <c r="W51" s="504"/>
      <c r="X51" s="504"/>
      <c r="Y51" s="507"/>
      <c r="Z51" s="514"/>
      <c r="AA51" s="515"/>
      <c r="AB51" s="515"/>
      <c r="AC51" s="515"/>
      <c r="AD51" s="515"/>
      <c r="AE51" s="515"/>
      <c r="AF51" s="516"/>
      <c r="AG51" s="474"/>
      <c r="AH51" s="475"/>
      <c r="AI51" s="475"/>
      <c r="AJ51" s="475"/>
      <c r="AK51" s="475"/>
      <c r="AL51" s="65"/>
      <c r="AM51" s="65"/>
      <c r="AN51" s="65"/>
      <c r="AO51" s="65"/>
      <c r="AP51" s="65"/>
      <c r="AQ51" s="65"/>
      <c r="AR51" s="65"/>
      <c r="AS51" s="65"/>
      <c r="AT51" s="65"/>
      <c r="AU51" s="65"/>
    </row>
    <row r="52" spans="1:47" ht="18" customHeight="1">
      <c r="A52" s="443" t="s">
        <v>37</v>
      </c>
      <c r="B52" s="443"/>
      <c r="C52" s="444"/>
      <c r="D52" s="493">
        <v>0</v>
      </c>
      <c r="E52" s="494"/>
      <c r="F52" s="494"/>
      <c r="G52" s="494"/>
      <c r="H52" s="494"/>
      <c r="I52" s="494"/>
      <c r="J52" s="495"/>
      <c r="K52" s="494">
        <v>0</v>
      </c>
      <c r="L52" s="494"/>
      <c r="M52" s="494"/>
      <c r="N52" s="494"/>
      <c r="O52" s="495"/>
      <c r="P52" s="449">
        <v>0</v>
      </c>
      <c r="Q52" s="449"/>
      <c r="R52" s="449"/>
      <c r="S52" s="449"/>
      <c r="T52" s="449"/>
      <c r="U52" s="449">
        <v>0</v>
      </c>
      <c r="V52" s="449"/>
      <c r="W52" s="449"/>
      <c r="X52" s="449"/>
      <c r="Y52" s="492"/>
      <c r="Z52" s="493">
        <v>0</v>
      </c>
      <c r="AA52" s="494"/>
      <c r="AB52" s="494"/>
      <c r="AC52" s="494"/>
      <c r="AD52" s="494"/>
      <c r="AE52" s="494"/>
      <c r="AF52" s="495"/>
      <c r="AG52" s="453">
        <v>0</v>
      </c>
      <c r="AH52" s="494"/>
      <c r="AI52" s="494"/>
      <c r="AJ52" s="494"/>
      <c r="AK52" s="494"/>
      <c r="AL52" s="65"/>
      <c r="AM52" s="65"/>
      <c r="AN52" s="65"/>
      <c r="AO52" s="65"/>
      <c r="AP52" s="65"/>
      <c r="AQ52" s="65"/>
      <c r="AR52" s="65"/>
      <c r="AS52" s="65"/>
      <c r="AT52" s="65"/>
      <c r="AU52" s="65"/>
    </row>
    <row r="53" spans="1:47" ht="18" customHeight="1">
      <c r="A53" s="443" t="s">
        <v>38</v>
      </c>
      <c r="B53" s="443"/>
      <c r="C53" s="444"/>
      <c r="D53" s="496">
        <v>26</v>
      </c>
      <c r="E53" s="451"/>
      <c r="F53" s="451"/>
      <c r="G53" s="451"/>
      <c r="H53" s="451"/>
      <c r="I53" s="451"/>
      <c r="J53" s="497"/>
      <c r="K53" s="451">
        <v>1</v>
      </c>
      <c r="L53" s="578"/>
      <c r="M53" s="578"/>
      <c r="N53" s="578"/>
      <c r="O53" s="580"/>
      <c r="P53" s="449">
        <v>0</v>
      </c>
      <c r="Q53" s="449"/>
      <c r="R53" s="449"/>
      <c r="S53" s="449"/>
      <c r="T53" s="449"/>
      <c r="U53" s="449">
        <v>1</v>
      </c>
      <c r="V53" s="449"/>
      <c r="W53" s="449"/>
      <c r="X53" s="449"/>
      <c r="Y53" s="492"/>
      <c r="Z53" s="496">
        <v>74</v>
      </c>
      <c r="AA53" s="451"/>
      <c r="AB53" s="451"/>
      <c r="AC53" s="451"/>
      <c r="AD53" s="451"/>
      <c r="AE53" s="451"/>
      <c r="AF53" s="497"/>
      <c r="AG53" s="450">
        <v>8</v>
      </c>
      <c r="AH53" s="578"/>
      <c r="AI53" s="578"/>
      <c r="AJ53" s="578"/>
      <c r="AK53" s="578"/>
      <c r="AL53" s="65"/>
      <c r="AM53" s="65"/>
      <c r="AN53" s="65"/>
      <c r="AO53" s="65"/>
      <c r="AP53" s="65"/>
      <c r="AQ53" s="65"/>
      <c r="AR53" s="65"/>
      <c r="AS53" s="65"/>
      <c r="AT53" s="65"/>
      <c r="AU53" s="65"/>
    </row>
    <row r="54" spans="1:47" ht="18" customHeight="1">
      <c r="A54" s="457" t="s">
        <v>39</v>
      </c>
      <c r="B54" s="457"/>
      <c r="C54" s="458"/>
      <c r="D54" s="487">
        <v>0</v>
      </c>
      <c r="E54" s="488"/>
      <c r="F54" s="488"/>
      <c r="G54" s="488"/>
      <c r="H54" s="488"/>
      <c r="I54" s="488"/>
      <c r="J54" s="489"/>
      <c r="K54" s="488">
        <v>0</v>
      </c>
      <c r="L54" s="579"/>
      <c r="M54" s="579"/>
      <c r="N54" s="579"/>
      <c r="O54" s="489"/>
      <c r="P54" s="446">
        <v>0</v>
      </c>
      <c r="Q54" s="446"/>
      <c r="R54" s="446"/>
      <c r="S54" s="446"/>
      <c r="T54" s="446"/>
      <c r="U54" s="446">
        <v>0</v>
      </c>
      <c r="V54" s="446"/>
      <c r="W54" s="446"/>
      <c r="X54" s="446"/>
      <c r="Y54" s="498"/>
      <c r="Z54" s="487">
        <v>0</v>
      </c>
      <c r="AA54" s="488"/>
      <c r="AB54" s="488"/>
      <c r="AC54" s="488"/>
      <c r="AD54" s="488"/>
      <c r="AE54" s="488"/>
      <c r="AF54" s="489"/>
      <c r="AG54" s="447">
        <v>0</v>
      </c>
      <c r="AH54" s="579"/>
      <c r="AI54" s="579"/>
      <c r="AJ54" s="579"/>
      <c r="AK54" s="579"/>
      <c r="AL54" s="65"/>
      <c r="AM54" s="65"/>
      <c r="AN54" s="65"/>
      <c r="AO54" s="65"/>
      <c r="AP54" s="65"/>
      <c r="AQ54" s="65"/>
      <c r="AR54" s="65"/>
      <c r="AS54" s="65"/>
      <c r="AT54" s="65"/>
      <c r="AU54" s="65"/>
    </row>
    <row r="55" spans="1:47" ht="18" customHeight="1" thickBot="1">
      <c r="A55" s="480" t="s">
        <v>92</v>
      </c>
      <c r="B55" s="480"/>
      <c r="C55" s="481"/>
      <c r="D55" s="490">
        <f>SUM(D52:I54)</f>
        <v>26</v>
      </c>
      <c r="E55" s="448"/>
      <c r="F55" s="448"/>
      <c r="G55" s="448"/>
      <c r="H55" s="448"/>
      <c r="I55" s="448"/>
      <c r="J55" s="491"/>
      <c r="K55" s="448">
        <f>SUM(K52:O54)</f>
        <v>1</v>
      </c>
      <c r="L55" s="581"/>
      <c r="M55" s="581"/>
      <c r="N55" s="581"/>
      <c r="O55" s="491"/>
      <c r="P55" s="482">
        <f>SUM(P52:T54)</f>
        <v>0</v>
      </c>
      <c r="Q55" s="482"/>
      <c r="R55" s="482"/>
      <c r="S55" s="482"/>
      <c r="T55" s="482"/>
      <c r="U55" s="482">
        <f>SUM(U52:Y54)</f>
        <v>1</v>
      </c>
      <c r="V55" s="482"/>
      <c r="W55" s="482"/>
      <c r="X55" s="482"/>
      <c r="Y55" s="482"/>
      <c r="Z55" s="490">
        <f>SUM(Z52:AE54)</f>
        <v>74</v>
      </c>
      <c r="AA55" s="448"/>
      <c r="AB55" s="448"/>
      <c r="AC55" s="448"/>
      <c r="AD55" s="448"/>
      <c r="AE55" s="448"/>
      <c r="AF55" s="491"/>
      <c r="AG55" s="442">
        <f>SUM(AG52:AK54)</f>
        <v>8</v>
      </c>
      <c r="AH55" s="581"/>
      <c r="AI55" s="581"/>
      <c r="AJ55" s="581"/>
      <c r="AK55" s="581"/>
      <c r="AL55" s="65"/>
      <c r="AM55" s="65"/>
      <c r="AN55" s="65"/>
      <c r="AO55" s="65"/>
      <c r="AP55" s="65"/>
      <c r="AQ55" s="65"/>
      <c r="AR55" s="65"/>
      <c r="AS55" s="65"/>
      <c r="AT55" s="65"/>
      <c r="AU55" s="65"/>
    </row>
    <row r="56" spans="1:47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</row>
    <row r="57" spans="1:48" ht="13.5" customHeight="1" thickBot="1">
      <c r="A57" s="64" t="s">
        <v>270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AB57" s="84" t="s">
        <v>271</v>
      </c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</row>
    <row r="58" spans="1:48" ht="8.25" customHeight="1">
      <c r="A58" s="455" t="s">
        <v>147</v>
      </c>
      <c r="B58" s="455"/>
      <c r="C58" s="456"/>
      <c r="D58" s="483" t="s">
        <v>46</v>
      </c>
      <c r="E58" s="483"/>
      <c r="F58" s="483"/>
      <c r="G58" s="483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67"/>
      <c r="Y58" s="67"/>
      <c r="AB58" s="455" t="s">
        <v>36</v>
      </c>
      <c r="AC58" s="455"/>
      <c r="AD58" s="455"/>
      <c r="AE58" s="456"/>
      <c r="AF58" s="459" t="s">
        <v>272</v>
      </c>
      <c r="AG58" s="460"/>
      <c r="AH58" s="460"/>
      <c r="AI58" s="460"/>
      <c r="AJ58" s="460"/>
      <c r="AK58" s="460" t="s">
        <v>273</v>
      </c>
      <c r="AL58" s="460"/>
      <c r="AM58" s="460"/>
      <c r="AN58" s="460"/>
      <c r="AO58" s="460"/>
      <c r="AP58" s="460" t="s">
        <v>274</v>
      </c>
      <c r="AQ58" s="460"/>
      <c r="AR58" s="460"/>
      <c r="AS58" s="460"/>
      <c r="AT58" s="463"/>
      <c r="AU58" s="65"/>
      <c r="AV58" s="65"/>
    </row>
    <row r="59" spans="1:48" ht="13.5" customHeight="1">
      <c r="A59" s="443"/>
      <c r="B59" s="443"/>
      <c r="C59" s="444"/>
      <c r="D59" s="484"/>
      <c r="E59" s="484"/>
      <c r="F59" s="484"/>
      <c r="G59" s="484"/>
      <c r="H59" s="465" t="s">
        <v>268</v>
      </c>
      <c r="I59" s="466"/>
      <c r="J59" s="466"/>
      <c r="K59" s="467"/>
      <c r="L59" s="471" t="s">
        <v>275</v>
      </c>
      <c r="M59" s="472"/>
      <c r="N59" s="472"/>
      <c r="O59" s="473"/>
      <c r="P59" s="465" t="s">
        <v>276</v>
      </c>
      <c r="Q59" s="466"/>
      <c r="R59" s="466"/>
      <c r="S59" s="467"/>
      <c r="T59" s="465" t="s">
        <v>249</v>
      </c>
      <c r="U59" s="466"/>
      <c r="V59" s="466"/>
      <c r="W59" s="466"/>
      <c r="X59" s="67"/>
      <c r="Y59" s="67"/>
      <c r="AB59" s="457"/>
      <c r="AC59" s="457"/>
      <c r="AD59" s="457"/>
      <c r="AE59" s="458"/>
      <c r="AF59" s="461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4"/>
      <c r="AU59" s="65"/>
      <c r="AV59" s="65"/>
    </row>
    <row r="60" spans="1:48" ht="15.75" customHeight="1">
      <c r="A60" s="457"/>
      <c r="B60" s="457"/>
      <c r="C60" s="458"/>
      <c r="D60" s="485"/>
      <c r="E60" s="485"/>
      <c r="F60" s="485"/>
      <c r="G60" s="485"/>
      <c r="H60" s="468"/>
      <c r="I60" s="469"/>
      <c r="J60" s="469"/>
      <c r="K60" s="470"/>
      <c r="L60" s="474"/>
      <c r="M60" s="475"/>
      <c r="N60" s="475"/>
      <c r="O60" s="476"/>
      <c r="P60" s="468"/>
      <c r="Q60" s="469"/>
      <c r="R60" s="469"/>
      <c r="S60" s="470"/>
      <c r="T60" s="468"/>
      <c r="U60" s="469"/>
      <c r="V60" s="469"/>
      <c r="W60" s="469"/>
      <c r="X60" s="67"/>
      <c r="Y60" s="67"/>
      <c r="AB60" s="477" t="s">
        <v>277</v>
      </c>
      <c r="AC60" s="477"/>
      <c r="AD60" s="477"/>
      <c r="AE60" s="478"/>
      <c r="AF60" s="479">
        <v>1</v>
      </c>
      <c r="AG60" s="452"/>
      <c r="AH60" s="452"/>
      <c r="AI60" s="452"/>
      <c r="AJ60" s="452"/>
      <c r="AK60" s="452">
        <v>1</v>
      </c>
      <c r="AL60" s="452"/>
      <c r="AM60" s="452"/>
      <c r="AN60" s="452"/>
      <c r="AO60" s="452"/>
      <c r="AP60" s="452">
        <v>1</v>
      </c>
      <c r="AQ60" s="452"/>
      <c r="AR60" s="452"/>
      <c r="AS60" s="452"/>
      <c r="AT60" s="453"/>
      <c r="AU60" s="65"/>
      <c r="AV60" s="65"/>
    </row>
    <row r="61" spans="1:48" ht="18" customHeight="1">
      <c r="A61" s="443" t="s">
        <v>41</v>
      </c>
      <c r="B61" s="443"/>
      <c r="C61" s="444"/>
      <c r="D61" s="451">
        <f>SUM(H61:W61)</f>
        <v>0</v>
      </c>
      <c r="E61" s="451"/>
      <c r="F61" s="451"/>
      <c r="G61" s="451"/>
      <c r="H61" s="449">
        <v>0</v>
      </c>
      <c r="I61" s="449"/>
      <c r="J61" s="449"/>
      <c r="K61" s="449"/>
      <c r="L61" s="449">
        <v>0</v>
      </c>
      <c r="M61" s="449"/>
      <c r="N61" s="449"/>
      <c r="O61" s="449"/>
      <c r="P61" s="449">
        <v>0</v>
      </c>
      <c r="Q61" s="449"/>
      <c r="R61" s="449"/>
      <c r="S61" s="449"/>
      <c r="T61" s="449">
        <v>0</v>
      </c>
      <c r="U61" s="449"/>
      <c r="V61" s="449"/>
      <c r="W61" s="450"/>
      <c r="X61" s="72"/>
      <c r="Y61" s="72"/>
      <c r="AB61" s="443" t="s">
        <v>278</v>
      </c>
      <c r="AC61" s="443"/>
      <c r="AD61" s="443"/>
      <c r="AE61" s="444"/>
      <c r="AF61" s="454">
        <v>412</v>
      </c>
      <c r="AG61" s="449"/>
      <c r="AH61" s="449"/>
      <c r="AI61" s="449"/>
      <c r="AJ61" s="449"/>
      <c r="AK61" s="449">
        <v>232</v>
      </c>
      <c r="AL61" s="449"/>
      <c r="AM61" s="449"/>
      <c r="AN61" s="449"/>
      <c r="AO61" s="449"/>
      <c r="AP61" s="449">
        <v>205</v>
      </c>
      <c r="AQ61" s="449"/>
      <c r="AR61" s="449"/>
      <c r="AS61" s="449"/>
      <c r="AT61" s="450"/>
      <c r="AU61" s="65"/>
      <c r="AV61" s="65"/>
    </row>
    <row r="62" spans="1:48" ht="18" customHeight="1">
      <c r="A62" s="443" t="s">
        <v>225</v>
      </c>
      <c r="B62" s="443"/>
      <c r="C62" s="444"/>
      <c r="D62" s="451">
        <f>SUM(H62:W62)</f>
        <v>0</v>
      </c>
      <c r="E62" s="451"/>
      <c r="F62" s="451"/>
      <c r="G62" s="451"/>
      <c r="H62" s="449">
        <v>0</v>
      </c>
      <c r="I62" s="449"/>
      <c r="J62" s="449"/>
      <c r="K62" s="449"/>
      <c r="L62" s="449">
        <v>0</v>
      </c>
      <c r="M62" s="449"/>
      <c r="N62" s="449"/>
      <c r="O62" s="449"/>
      <c r="P62" s="449">
        <v>0</v>
      </c>
      <c r="Q62" s="449"/>
      <c r="R62" s="449"/>
      <c r="S62" s="449"/>
      <c r="T62" s="449">
        <v>0</v>
      </c>
      <c r="U62" s="449"/>
      <c r="V62" s="449"/>
      <c r="W62" s="450"/>
      <c r="X62" s="72"/>
      <c r="Y62" s="72"/>
      <c r="AB62" s="443" t="s">
        <v>279</v>
      </c>
      <c r="AC62" s="443"/>
      <c r="AD62" s="443"/>
      <c r="AE62" s="444"/>
      <c r="AF62" s="445">
        <v>1</v>
      </c>
      <c r="AG62" s="446"/>
      <c r="AH62" s="446"/>
      <c r="AI62" s="446"/>
      <c r="AJ62" s="446"/>
      <c r="AK62" s="446">
        <v>1</v>
      </c>
      <c r="AL62" s="446"/>
      <c r="AM62" s="446"/>
      <c r="AN62" s="446"/>
      <c r="AO62" s="446"/>
      <c r="AP62" s="446">
        <v>0</v>
      </c>
      <c r="AQ62" s="446"/>
      <c r="AR62" s="446"/>
      <c r="AS62" s="446"/>
      <c r="AT62" s="447"/>
      <c r="AU62" s="65"/>
      <c r="AV62" s="65"/>
    </row>
    <row r="63" spans="1:48" ht="18" customHeight="1" thickBot="1">
      <c r="A63" s="438" t="s">
        <v>46</v>
      </c>
      <c r="B63" s="438"/>
      <c r="C63" s="439"/>
      <c r="D63" s="448">
        <f>SUM(H63:W63)</f>
        <v>0</v>
      </c>
      <c r="E63" s="448"/>
      <c r="F63" s="448"/>
      <c r="G63" s="448"/>
      <c r="H63" s="441">
        <f>SUM(H61:K62)</f>
        <v>0</v>
      </c>
      <c r="I63" s="441"/>
      <c r="J63" s="441"/>
      <c r="K63" s="441"/>
      <c r="L63" s="441">
        <f>SUM(L61:O62)</f>
        <v>0</v>
      </c>
      <c r="M63" s="441"/>
      <c r="N63" s="441"/>
      <c r="O63" s="441"/>
      <c r="P63" s="441">
        <f>SUM(P61:S62)</f>
        <v>0</v>
      </c>
      <c r="Q63" s="441"/>
      <c r="R63" s="441"/>
      <c r="S63" s="441"/>
      <c r="T63" s="441">
        <f>SUM(T61:W62)</f>
        <v>0</v>
      </c>
      <c r="U63" s="441"/>
      <c r="V63" s="441"/>
      <c r="W63" s="442"/>
      <c r="X63" s="72"/>
      <c r="Y63" s="72"/>
      <c r="AB63" s="438" t="s">
        <v>92</v>
      </c>
      <c r="AC63" s="438"/>
      <c r="AD63" s="438"/>
      <c r="AE63" s="439"/>
      <c r="AF63" s="440">
        <f>SUM(AF60:AJ62)</f>
        <v>414</v>
      </c>
      <c r="AG63" s="441"/>
      <c r="AH63" s="441"/>
      <c r="AI63" s="441"/>
      <c r="AJ63" s="441"/>
      <c r="AK63" s="441">
        <f>SUM(AK60:AO62)</f>
        <v>234</v>
      </c>
      <c r="AL63" s="441"/>
      <c r="AM63" s="441"/>
      <c r="AN63" s="441"/>
      <c r="AO63" s="441"/>
      <c r="AP63" s="441">
        <f>SUM(AP60:AT62)</f>
        <v>206</v>
      </c>
      <c r="AQ63" s="441"/>
      <c r="AR63" s="441"/>
      <c r="AS63" s="441"/>
      <c r="AT63" s="442"/>
      <c r="AU63" s="65"/>
      <c r="AV63" s="65"/>
    </row>
    <row r="64" spans="47:48" ht="15.75" customHeight="1">
      <c r="AU64" s="65"/>
      <c r="AV64" s="65"/>
    </row>
    <row r="604" ht="13.5" customHeight="1">
      <c r="A604" s="63">
        <v>6</v>
      </c>
    </row>
  </sheetData>
  <sheetProtection/>
  <mergeCells count="290">
    <mergeCell ref="AG53:AK53"/>
    <mergeCell ref="AG54:AK54"/>
    <mergeCell ref="K52:O52"/>
    <mergeCell ref="K53:O53"/>
    <mergeCell ref="K54:O54"/>
    <mergeCell ref="K55:O55"/>
    <mergeCell ref="Z55:AF55"/>
    <mergeCell ref="AG55:AK55"/>
    <mergeCell ref="Z52:AF52"/>
    <mergeCell ref="Z53:AF53"/>
    <mergeCell ref="Z54:AF54"/>
    <mergeCell ref="AG52:AK52"/>
    <mergeCell ref="AE5:AK5"/>
    <mergeCell ref="A3:F4"/>
    <mergeCell ref="G3:L4"/>
    <mergeCell ref="AE3:AK3"/>
    <mergeCell ref="A9:F9"/>
    <mergeCell ref="A5:F5"/>
    <mergeCell ref="M5:Q5"/>
    <mergeCell ref="R5:V5"/>
    <mergeCell ref="AL3:AQ3"/>
    <mergeCell ref="M4:Q4"/>
    <mergeCell ref="R4:V4"/>
    <mergeCell ref="W4:AA4"/>
    <mergeCell ref="AL5:AQ5"/>
    <mergeCell ref="G8:N9"/>
    <mergeCell ref="O8:V9"/>
    <mergeCell ref="W8:AD9"/>
    <mergeCell ref="AE8:AL9"/>
    <mergeCell ref="G5:L5"/>
    <mergeCell ref="W5:AA5"/>
    <mergeCell ref="G10:J10"/>
    <mergeCell ref="K10:N10"/>
    <mergeCell ref="O10:R10"/>
    <mergeCell ref="S10:V10"/>
    <mergeCell ref="W10:Z10"/>
    <mergeCell ref="AA10:AD10"/>
    <mergeCell ref="AE10:AH10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17:F17"/>
    <mergeCell ref="G17:J17"/>
    <mergeCell ref="K17:N17"/>
    <mergeCell ref="O17:R17"/>
    <mergeCell ref="S17:V17"/>
    <mergeCell ref="W17:Z17"/>
    <mergeCell ref="AA17:AD17"/>
    <mergeCell ref="AE17:AH17"/>
    <mergeCell ref="AI17:AL17"/>
    <mergeCell ref="A20:C24"/>
    <mergeCell ref="D20:Y20"/>
    <mergeCell ref="Z20:AU20"/>
    <mergeCell ref="D21:F24"/>
    <mergeCell ref="G21:V21"/>
    <mergeCell ref="W21:Y24"/>
    <mergeCell ref="Z21:AB24"/>
    <mergeCell ref="AC21:AR21"/>
    <mergeCell ref="AS21:AU24"/>
    <mergeCell ref="G22:J24"/>
    <mergeCell ref="K22:N24"/>
    <mergeCell ref="O22:R24"/>
    <mergeCell ref="S22:V24"/>
    <mergeCell ref="AC22:AF24"/>
    <mergeCell ref="AG22:AJ24"/>
    <mergeCell ref="AK22:AN24"/>
    <mergeCell ref="AO22:AR24"/>
    <mergeCell ref="A25:C25"/>
    <mergeCell ref="D25:F25"/>
    <mergeCell ref="G25:J25"/>
    <mergeCell ref="K25:N25"/>
    <mergeCell ref="O25:R25"/>
    <mergeCell ref="S25:V25"/>
    <mergeCell ref="W25:Y25"/>
    <mergeCell ref="Z25:AB25"/>
    <mergeCell ref="AC25:AF25"/>
    <mergeCell ref="AG25:AJ25"/>
    <mergeCell ref="AK25:AN25"/>
    <mergeCell ref="AO25:AR25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AG26:AJ26"/>
    <mergeCell ref="AK26:AN26"/>
    <mergeCell ref="AO26:AR26"/>
    <mergeCell ref="AS26:AU26"/>
    <mergeCell ref="A27:C27"/>
    <mergeCell ref="D27:F27"/>
    <mergeCell ref="G27:J27"/>
    <mergeCell ref="K27:N27"/>
    <mergeCell ref="O27:R27"/>
    <mergeCell ref="S27:V27"/>
    <mergeCell ref="W27:Y27"/>
    <mergeCell ref="Z27:AB27"/>
    <mergeCell ref="AC27:AF27"/>
    <mergeCell ref="AG27:AJ27"/>
    <mergeCell ref="AK27:AN27"/>
    <mergeCell ref="AO27:AR27"/>
    <mergeCell ref="AS27:AU27"/>
    <mergeCell ref="A28:C28"/>
    <mergeCell ref="D28:F28"/>
    <mergeCell ref="G28:J28"/>
    <mergeCell ref="K28:N28"/>
    <mergeCell ref="O28:R28"/>
    <mergeCell ref="S28:V28"/>
    <mergeCell ref="W28:Y28"/>
    <mergeCell ref="Z28:AB28"/>
    <mergeCell ref="AC28:AF28"/>
    <mergeCell ref="AG28:AJ28"/>
    <mergeCell ref="AK28:AN28"/>
    <mergeCell ref="AO28:AR28"/>
    <mergeCell ref="AS28:AU28"/>
    <mergeCell ref="A31:C32"/>
    <mergeCell ref="D31:L32"/>
    <mergeCell ref="M31:U32"/>
    <mergeCell ref="V31:AD32"/>
    <mergeCell ref="D33:L35"/>
    <mergeCell ref="M33:U35"/>
    <mergeCell ref="V33:AD35"/>
    <mergeCell ref="A34:C34"/>
    <mergeCell ref="A38:C41"/>
    <mergeCell ref="D38:G41"/>
    <mergeCell ref="H38:K41"/>
    <mergeCell ref="L38:O41"/>
    <mergeCell ref="P38:S41"/>
    <mergeCell ref="T38:W41"/>
    <mergeCell ref="X38:AK38"/>
    <mergeCell ref="Y39:AC41"/>
    <mergeCell ref="AF39:AJ41"/>
    <mergeCell ref="A42:C42"/>
    <mergeCell ref="D42:G42"/>
    <mergeCell ref="H42:K42"/>
    <mergeCell ref="L42:O42"/>
    <mergeCell ref="P42:S42"/>
    <mergeCell ref="T42:W42"/>
    <mergeCell ref="X42:AD42"/>
    <mergeCell ref="AE42:AK42"/>
    <mergeCell ref="A43:C43"/>
    <mergeCell ref="D43:G43"/>
    <mergeCell ref="H43:K43"/>
    <mergeCell ref="L43:O43"/>
    <mergeCell ref="P43:S43"/>
    <mergeCell ref="T43:W43"/>
    <mergeCell ref="X43:AD43"/>
    <mergeCell ref="AE43:AK43"/>
    <mergeCell ref="A44:C44"/>
    <mergeCell ref="D44:G44"/>
    <mergeCell ref="H44:K44"/>
    <mergeCell ref="L44:O44"/>
    <mergeCell ref="P44:S44"/>
    <mergeCell ref="T44:W44"/>
    <mergeCell ref="X44:AD44"/>
    <mergeCell ref="AE44:AK44"/>
    <mergeCell ref="A45:C45"/>
    <mergeCell ref="D45:G45"/>
    <mergeCell ref="H45:K45"/>
    <mergeCell ref="L45:O45"/>
    <mergeCell ref="P45:S45"/>
    <mergeCell ref="T45:W45"/>
    <mergeCell ref="X45:AD45"/>
    <mergeCell ref="AE45:AK45"/>
    <mergeCell ref="A48:C51"/>
    <mergeCell ref="D48:Y48"/>
    <mergeCell ref="Z48:AK48"/>
    <mergeCell ref="P49:T51"/>
    <mergeCell ref="U49:Y51"/>
    <mergeCell ref="Z49:AF51"/>
    <mergeCell ref="AG49:AK51"/>
    <mergeCell ref="D49:J51"/>
    <mergeCell ref="K49:O51"/>
    <mergeCell ref="A52:C52"/>
    <mergeCell ref="P52:T52"/>
    <mergeCell ref="U52:Y52"/>
    <mergeCell ref="D52:J52"/>
    <mergeCell ref="D53:J53"/>
    <mergeCell ref="P54:T54"/>
    <mergeCell ref="U54:Y54"/>
    <mergeCell ref="A53:C53"/>
    <mergeCell ref="P53:T53"/>
    <mergeCell ref="U53:Y53"/>
    <mergeCell ref="A55:C55"/>
    <mergeCell ref="P55:T55"/>
    <mergeCell ref="U55:Y55"/>
    <mergeCell ref="A54:C54"/>
    <mergeCell ref="A58:C60"/>
    <mergeCell ref="D58:G60"/>
    <mergeCell ref="H58:W58"/>
    <mergeCell ref="D54:J54"/>
    <mergeCell ref="D55:J55"/>
    <mergeCell ref="AB58:AE59"/>
    <mergeCell ref="AF58:AJ59"/>
    <mergeCell ref="AK58:AO59"/>
    <mergeCell ref="AP58:AT59"/>
    <mergeCell ref="H59:K60"/>
    <mergeCell ref="L59:O60"/>
    <mergeCell ref="P59:S60"/>
    <mergeCell ref="T59:W60"/>
    <mergeCell ref="AB60:AE60"/>
    <mergeCell ref="AF60:AJ60"/>
    <mergeCell ref="AK60:AO60"/>
    <mergeCell ref="AP60:AT60"/>
    <mergeCell ref="A61:C61"/>
    <mergeCell ref="D61:G61"/>
    <mergeCell ref="H61:K61"/>
    <mergeCell ref="L61:O61"/>
    <mergeCell ref="P61:S61"/>
    <mergeCell ref="T61:W61"/>
    <mergeCell ref="AB61:AE61"/>
    <mergeCell ref="AF61:AJ61"/>
    <mergeCell ref="AK61:AO61"/>
    <mergeCell ref="AP61:AT61"/>
    <mergeCell ref="A62:C62"/>
    <mergeCell ref="D62:G62"/>
    <mergeCell ref="H62:K62"/>
    <mergeCell ref="L62:O62"/>
    <mergeCell ref="P62:S62"/>
    <mergeCell ref="T62:W62"/>
    <mergeCell ref="A63:C63"/>
    <mergeCell ref="D63:G63"/>
    <mergeCell ref="H63:K63"/>
    <mergeCell ref="L63:O63"/>
    <mergeCell ref="P63:S63"/>
    <mergeCell ref="T63:W63"/>
    <mergeCell ref="AB63:AE63"/>
    <mergeCell ref="AF63:AJ63"/>
    <mergeCell ref="AK63:AO63"/>
    <mergeCell ref="AP63:AT63"/>
    <mergeCell ref="AB62:AE62"/>
    <mergeCell ref="AF62:AJ62"/>
    <mergeCell ref="AK62:AO62"/>
    <mergeCell ref="AP62:AT62"/>
  </mergeCells>
  <printOptions horizontalCentered="1"/>
  <pageMargins left="0.5511811023622047" right="0.35433070866141736" top="0.7874015748031497" bottom="0.4330708661417323" header="0.5118110236220472" footer="0.5118110236220472"/>
  <pageSetup horizontalDpi="600" verticalDpi="600" orientation="portrait" paperSize="9" scale="85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showGridLines="0" zoomScalePageLayoutView="0" workbookViewId="0" topLeftCell="A1">
      <selection activeCell="J8" sqref="J8"/>
    </sheetView>
  </sheetViews>
  <sheetFormatPr defaultColWidth="7.57421875" defaultRowHeight="20.25" customHeight="1"/>
  <cols>
    <col min="1" max="1" width="12.00390625" style="1" customWidth="1"/>
    <col min="2" max="4" width="6.8515625" style="1" customWidth="1"/>
    <col min="5" max="5" width="7.140625" style="1" customWidth="1"/>
    <col min="6" max="6" width="22.57421875" style="326" customWidth="1"/>
    <col min="7" max="11" width="6.7109375" style="1" customWidth="1"/>
    <col min="12" max="12" width="5.28125" style="1" customWidth="1"/>
    <col min="13" max="16384" width="7.421875" style="1" customWidth="1"/>
  </cols>
  <sheetData>
    <row r="3" spans="1:11" s="86" customFormat="1" ht="20.25" customHeight="1" thickBot="1">
      <c r="A3" s="4" t="s">
        <v>34</v>
      </c>
      <c r="B3" s="85"/>
      <c r="C3" s="85"/>
      <c r="D3" s="85"/>
      <c r="E3" s="4"/>
      <c r="F3" s="270" t="s">
        <v>35</v>
      </c>
      <c r="G3" s="85"/>
      <c r="H3" s="85"/>
      <c r="I3" s="85"/>
      <c r="J3" s="85"/>
      <c r="K3" s="85"/>
    </row>
    <row r="4" spans="1:12" s="86" customFormat="1" ht="20.25" customHeight="1" thickBot="1">
      <c r="A4" s="271" t="s">
        <v>36</v>
      </c>
      <c r="B4" s="272" t="s">
        <v>37</v>
      </c>
      <c r="C4" s="273" t="s">
        <v>38</v>
      </c>
      <c r="D4" s="274" t="s">
        <v>39</v>
      </c>
      <c r="E4" s="87"/>
      <c r="F4" s="379" t="s">
        <v>40</v>
      </c>
      <c r="G4" s="275" t="s">
        <v>41</v>
      </c>
      <c r="H4" s="381" t="s">
        <v>42</v>
      </c>
      <c r="I4" s="382"/>
      <c r="J4" s="383"/>
      <c r="K4" s="276" t="s">
        <v>39</v>
      </c>
      <c r="L4" s="87"/>
    </row>
    <row r="5" spans="1:11" s="86" customFormat="1" ht="20.25" customHeight="1" thickBot="1">
      <c r="A5" s="276" t="s">
        <v>43</v>
      </c>
      <c r="B5" s="277">
        <v>0</v>
      </c>
      <c r="C5" s="278">
        <v>4</v>
      </c>
      <c r="D5" s="279">
        <v>0</v>
      </c>
      <c r="E5" s="87"/>
      <c r="F5" s="380"/>
      <c r="G5" s="280" t="s">
        <v>45</v>
      </c>
      <c r="H5" s="281" t="s">
        <v>46</v>
      </c>
      <c r="I5" s="282" t="s">
        <v>47</v>
      </c>
      <c r="J5" s="283" t="s">
        <v>48</v>
      </c>
      <c r="K5" s="284" t="s">
        <v>45</v>
      </c>
    </row>
    <row r="6" spans="1:12" s="86" customFormat="1" ht="20.25" customHeight="1">
      <c r="A6" s="285" t="s">
        <v>49</v>
      </c>
      <c r="B6" s="104">
        <v>0</v>
      </c>
      <c r="C6" s="256">
        <v>0</v>
      </c>
      <c r="D6" s="143">
        <v>0</v>
      </c>
      <c r="E6" s="87"/>
      <c r="F6" s="286"/>
      <c r="G6" s="287"/>
      <c r="H6" s="288"/>
      <c r="I6" s="289"/>
      <c r="J6" s="290"/>
      <c r="K6" s="291"/>
      <c r="L6" s="87"/>
    </row>
    <row r="7" spans="1:12" s="86" customFormat="1" ht="20.25" customHeight="1">
      <c r="A7" s="285" t="s">
        <v>50</v>
      </c>
      <c r="B7" s="104">
        <v>0</v>
      </c>
      <c r="C7" s="256">
        <v>0</v>
      </c>
      <c r="D7" s="143">
        <v>0</v>
      </c>
      <c r="E7" s="87"/>
      <c r="F7" s="292" t="s">
        <v>51</v>
      </c>
      <c r="G7" s="89">
        <v>1</v>
      </c>
      <c r="H7" s="195">
        <f>SUM(I7:J7)</f>
        <v>209</v>
      </c>
      <c r="I7" s="90">
        <v>207</v>
      </c>
      <c r="J7" s="121">
        <v>2</v>
      </c>
      <c r="K7" s="122">
        <v>1</v>
      </c>
      <c r="L7" s="87"/>
    </row>
    <row r="8" spans="1:12" s="86" customFormat="1" ht="20.25" customHeight="1">
      <c r="A8" s="285" t="s">
        <v>52</v>
      </c>
      <c r="B8" s="104">
        <v>0</v>
      </c>
      <c r="C8" s="256">
        <v>16</v>
      </c>
      <c r="D8" s="143">
        <v>0</v>
      </c>
      <c r="E8" s="87"/>
      <c r="F8" s="292"/>
      <c r="G8" s="293"/>
      <c r="H8" s="294"/>
      <c r="I8" s="295"/>
      <c r="J8" s="296"/>
      <c r="K8" s="233"/>
      <c r="L8" s="87"/>
    </row>
    <row r="9" spans="1:12" s="86" customFormat="1" ht="20.25" customHeight="1">
      <c r="A9" s="285" t="s">
        <v>53</v>
      </c>
      <c r="B9" s="104">
        <v>0</v>
      </c>
      <c r="C9" s="256">
        <v>14</v>
      </c>
      <c r="D9" s="143">
        <v>0</v>
      </c>
      <c r="E9" s="87"/>
      <c r="F9" s="297"/>
      <c r="G9" s="298"/>
      <c r="H9" s="299"/>
      <c r="I9" s="300"/>
      <c r="J9" s="301"/>
      <c r="K9" s="298"/>
      <c r="L9" s="87"/>
    </row>
    <row r="10" spans="1:12" s="86" customFormat="1" ht="20.25" customHeight="1">
      <c r="A10" s="285" t="s">
        <v>54</v>
      </c>
      <c r="B10" s="104">
        <v>0</v>
      </c>
      <c r="C10" s="256">
        <v>10</v>
      </c>
      <c r="D10" s="143">
        <v>0</v>
      </c>
      <c r="E10" s="87"/>
      <c r="F10" s="302" t="s">
        <v>55</v>
      </c>
      <c r="G10" s="122">
        <v>1</v>
      </c>
      <c r="H10" s="195">
        <f>SUM(I10:J10)</f>
        <v>203</v>
      </c>
      <c r="I10" s="90">
        <v>203</v>
      </c>
      <c r="J10" s="121">
        <v>0</v>
      </c>
      <c r="K10" s="122">
        <v>0</v>
      </c>
      <c r="L10" s="87"/>
    </row>
    <row r="11" spans="1:12" s="86" customFormat="1" ht="20.25" customHeight="1">
      <c r="A11" s="285" t="s">
        <v>56</v>
      </c>
      <c r="B11" s="104">
        <v>0</v>
      </c>
      <c r="C11" s="256">
        <v>32</v>
      </c>
      <c r="D11" s="143">
        <v>1</v>
      </c>
      <c r="E11" s="87"/>
      <c r="F11" s="302"/>
      <c r="G11" s="167"/>
      <c r="H11" s="303"/>
      <c r="I11" s="304"/>
      <c r="J11" s="168"/>
      <c r="K11" s="167"/>
      <c r="L11" s="87"/>
    </row>
    <row r="12" spans="1:12" s="86" customFormat="1" ht="20.25" customHeight="1">
      <c r="A12" s="285" t="s">
        <v>57</v>
      </c>
      <c r="B12" s="104">
        <v>0</v>
      </c>
      <c r="C12" s="256">
        <v>35</v>
      </c>
      <c r="D12" s="143">
        <v>0</v>
      </c>
      <c r="E12" s="87"/>
      <c r="F12" s="302" t="s">
        <v>58</v>
      </c>
      <c r="G12" s="122">
        <v>1</v>
      </c>
      <c r="H12" s="195">
        <f>SUM(I12:J12)</f>
        <v>202</v>
      </c>
      <c r="I12" s="90">
        <v>202</v>
      </c>
      <c r="J12" s="121">
        <v>0</v>
      </c>
      <c r="K12" s="122">
        <v>0</v>
      </c>
      <c r="L12" s="87"/>
    </row>
    <row r="13" spans="1:12" s="86" customFormat="1" ht="20.25" customHeight="1">
      <c r="A13" s="285" t="s">
        <v>59</v>
      </c>
      <c r="B13" s="104">
        <v>0</v>
      </c>
      <c r="C13" s="256">
        <v>10</v>
      </c>
      <c r="D13" s="143">
        <v>0</v>
      </c>
      <c r="E13" s="87"/>
      <c r="F13" s="305"/>
      <c r="G13" s="167"/>
      <c r="H13" s="303"/>
      <c r="I13" s="304"/>
      <c r="J13" s="168"/>
      <c r="K13" s="167"/>
      <c r="L13" s="87"/>
    </row>
    <row r="14" spans="1:12" s="86" customFormat="1" ht="20.25" customHeight="1">
      <c r="A14" s="285" t="s">
        <v>60</v>
      </c>
      <c r="B14" s="104">
        <v>0</v>
      </c>
      <c r="C14" s="256">
        <v>6</v>
      </c>
      <c r="D14" s="143">
        <v>0</v>
      </c>
      <c r="E14" s="87"/>
      <c r="F14" s="302" t="s">
        <v>61</v>
      </c>
      <c r="G14" s="122">
        <v>1</v>
      </c>
      <c r="H14" s="195">
        <f>SUM(I14:J14)</f>
        <v>22</v>
      </c>
      <c r="I14" s="304">
        <v>22</v>
      </c>
      <c r="J14" s="121">
        <v>0</v>
      </c>
      <c r="K14" s="122">
        <v>0</v>
      </c>
      <c r="L14" s="87"/>
    </row>
    <row r="15" spans="1:12" s="86" customFormat="1" ht="20.25" customHeight="1">
      <c r="A15" s="285" t="s">
        <v>62</v>
      </c>
      <c r="B15" s="104">
        <v>0</v>
      </c>
      <c r="C15" s="256">
        <v>4</v>
      </c>
      <c r="D15" s="143">
        <v>0</v>
      </c>
      <c r="E15" s="87"/>
      <c r="F15" s="302"/>
      <c r="G15" s="122"/>
      <c r="H15" s="195"/>
      <c r="I15" s="90"/>
      <c r="J15" s="121"/>
      <c r="K15" s="122"/>
      <c r="L15" s="87"/>
    </row>
    <row r="16" spans="1:12" s="86" customFormat="1" ht="20.25" customHeight="1">
      <c r="A16" s="285" t="s">
        <v>63</v>
      </c>
      <c r="B16" s="104">
        <v>0</v>
      </c>
      <c r="C16" s="256">
        <v>10</v>
      </c>
      <c r="D16" s="143">
        <v>0</v>
      </c>
      <c r="E16" s="87"/>
      <c r="F16" s="302" t="s">
        <v>64</v>
      </c>
      <c r="G16" s="122">
        <v>1</v>
      </c>
      <c r="H16" s="195">
        <f>SUM(I16:J16)</f>
        <v>199</v>
      </c>
      <c r="I16" s="90">
        <v>199</v>
      </c>
      <c r="J16" s="121">
        <v>0</v>
      </c>
      <c r="K16" s="122">
        <v>1</v>
      </c>
      <c r="L16" s="87"/>
    </row>
    <row r="17" spans="1:12" s="86" customFormat="1" ht="20.25" customHeight="1">
      <c r="A17" s="285" t="s">
        <v>65</v>
      </c>
      <c r="B17" s="104">
        <v>1</v>
      </c>
      <c r="C17" s="256">
        <v>10</v>
      </c>
      <c r="D17" s="143">
        <v>0</v>
      </c>
      <c r="E17" s="87"/>
      <c r="F17" s="302"/>
      <c r="G17" s="122"/>
      <c r="H17" s="195"/>
      <c r="I17" s="90"/>
      <c r="J17" s="121"/>
      <c r="K17" s="122"/>
      <c r="L17" s="87"/>
    </row>
    <row r="18" spans="1:12" s="86" customFormat="1" ht="20.25" customHeight="1">
      <c r="A18" s="285" t="s">
        <v>66</v>
      </c>
      <c r="B18" s="104">
        <v>0</v>
      </c>
      <c r="C18" s="256">
        <v>14</v>
      </c>
      <c r="D18" s="143">
        <v>0</v>
      </c>
      <c r="E18" s="87"/>
      <c r="F18" s="302" t="s">
        <v>67</v>
      </c>
      <c r="G18" s="122">
        <v>0</v>
      </c>
      <c r="H18" s="195">
        <f>SUM(I18:J18)</f>
        <v>199</v>
      </c>
      <c r="I18" s="90">
        <v>199</v>
      </c>
      <c r="J18" s="121">
        <v>0</v>
      </c>
      <c r="K18" s="122">
        <v>0</v>
      </c>
      <c r="L18" s="87"/>
    </row>
    <row r="19" spans="1:12" s="86" customFormat="1" ht="20.25" customHeight="1">
      <c r="A19" s="285" t="s">
        <v>68</v>
      </c>
      <c r="B19" s="104">
        <v>0</v>
      </c>
      <c r="C19" s="256">
        <v>9</v>
      </c>
      <c r="D19" s="143">
        <v>0</v>
      </c>
      <c r="E19" s="87"/>
      <c r="F19" s="302" t="s">
        <v>69</v>
      </c>
      <c r="G19" s="306"/>
      <c r="H19" s="307"/>
      <c r="I19" s="308"/>
      <c r="J19" s="309"/>
      <c r="K19" s="306"/>
      <c r="L19" s="87"/>
    </row>
    <row r="20" spans="1:12" s="86" customFormat="1" ht="20.25" customHeight="1">
      <c r="A20" s="285" t="s">
        <v>70</v>
      </c>
      <c r="B20" s="104">
        <v>0</v>
      </c>
      <c r="C20" s="256">
        <v>6</v>
      </c>
      <c r="D20" s="143">
        <v>0</v>
      </c>
      <c r="E20" s="87"/>
      <c r="F20" s="310"/>
      <c r="G20" s="311"/>
      <c r="H20" s="312"/>
      <c r="I20" s="313"/>
      <c r="J20" s="314"/>
      <c r="K20" s="311"/>
      <c r="L20" s="87"/>
    </row>
    <row r="21" spans="1:12" s="86" customFormat="1" ht="20.25" customHeight="1">
      <c r="A21" s="285" t="s">
        <v>71</v>
      </c>
      <c r="B21" s="104">
        <v>0</v>
      </c>
      <c r="C21" s="256">
        <v>2</v>
      </c>
      <c r="D21" s="143">
        <v>0</v>
      </c>
      <c r="E21" s="87"/>
      <c r="F21" s="315"/>
      <c r="G21" s="233"/>
      <c r="H21" s="294"/>
      <c r="I21" s="295"/>
      <c r="J21" s="296"/>
      <c r="K21" s="233"/>
      <c r="L21" s="87"/>
    </row>
    <row r="22" spans="1:12" s="86" customFormat="1" ht="20.25" customHeight="1">
      <c r="A22" s="285" t="s">
        <v>72</v>
      </c>
      <c r="B22" s="104">
        <v>0</v>
      </c>
      <c r="C22" s="256">
        <v>0</v>
      </c>
      <c r="D22" s="143">
        <v>0</v>
      </c>
      <c r="E22" s="87"/>
      <c r="F22" s="302" t="s">
        <v>73</v>
      </c>
      <c r="G22" s="122">
        <v>0</v>
      </c>
      <c r="H22" s="195">
        <f>SUM(I22:J22)</f>
        <v>30</v>
      </c>
      <c r="I22" s="90">
        <v>30</v>
      </c>
      <c r="J22" s="121">
        <v>0</v>
      </c>
      <c r="K22" s="122">
        <v>0</v>
      </c>
      <c r="L22" s="87"/>
    </row>
    <row r="23" spans="1:12" s="86" customFormat="1" ht="20.25" customHeight="1">
      <c r="A23" s="285" t="s">
        <v>74</v>
      </c>
      <c r="B23" s="104">
        <v>0</v>
      </c>
      <c r="C23" s="256">
        <v>9</v>
      </c>
      <c r="D23" s="143">
        <v>0</v>
      </c>
      <c r="E23" s="87"/>
      <c r="F23" s="305"/>
      <c r="G23" s="167"/>
      <c r="H23" s="303"/>
      <c r="I23" s="304"/>
      <c r="J23" s="168"/>
      <c r="K23" s="167"/>
      <c r="L23" s="87"/>
    </row>
    <row r="24" spans="1:12" s="86" customFormat="1" ht="20.25" customHeight="1">
      <c r="A24" s="285" t="s">
        <v>75</v>
      </c>
      <c r="B24" s="104">
        <v>0</v>
      </c>
      <c r="C24" s="256">
        <v>5</v>
      </c>
      <c r="D24" s="143">
        <v>0</v>
      </c>
      <c r="E24" s="87"/>
      <c r="F24" s="302" t="s">
        <v>76</v>
      </c>
      <c r="G24" s="122">
        <v>0</v>
      </c>
      <c r="H24" s="195">
        <f>SUM(I24:J24)</f>
        <v>14</v>
      </c>
      <c r="I24" s="90">
        <v>13</v>
      </c>
      <c r="J24" s="121">
        <v>1</v>
      </c>
      <c r="K24" s="122">
        <v>0</v>
      </c>
      <c r="L24" s="87"/>
    </row>
    <row r="25" spans="1:12" s="86" customFormat="1" ht="20.25" customHeight="1">
      <c r="A25" s="285" t="s">
        <v>77</v>
      </c>
      <c r="B25" s="104">
        <v>0</v>
      </c>
      <c r="C25" s="256">
        <v>6</v>
      </c>
      <c r="D25" s="143">
        <v>0</v>
      </c>
      <c r="E25" s="87"/>
      <c r="F25" s="302"/>
      <c r="G25" s="122"/>
      <c r="H25" s="195"/>
      <c r="I25" s="90"/>
      <c r="J25" s="121"/>
      <c r="K25" s="122"/>
      <c r="L25" s="87"/>
    </row>
    <row r="26" spans="1:12" s="86" customFormat="1" ht="20.25" customHeight="1">
      <c r="A26" s="285" t="s">
        <v>78</v>
      </c>
      <c r="B26" s="104">
        <v>0</v>
      </c>
      <c r="C26" s="256">
        <v>3</v>
      </c>
      <c r="D26" s="143">
        <v>0</v>
      </c>
      <c r="E26" s="87"/>
      <c r="F26" s="302" t="s">
        <v>79</v>
      </c>
      <c r="G26" s="122">
        <v>0</v>
      </c>
      <c r="H26" s="195">
        <f>SUM(I26:J26)</f>
        <v>124</v>
      </c>
      <c r="I26" s="90">
        <v>124</v>
      </c>
      <c r="J26" s="121">
        <v>0</v>
      </c>
      <c r="K26" s="122">
        <v>0</v>
      </c>
      <c r="L26" s="87"/>
    </row>
    <row r="27" spans="1:12" s="86" customFormat="1" ht="20.25" customHeight="1">
      <c r="A27" s="285" t="s">
        <v>80</v>
      </c>
      <c r="B27" s="104">
        <v>0</v>
      </c>
      <c r="C27" s="256">
        <v>1</v>
      </c>
      <c r="D27" s="143">
        <v>0</v>
      </c>
      <c r="E27" s="87"/>
      <c r="F27" s="302"/>
      <c r="G27" s="167"/>
      <c r="H27" s="303"/>
      <c r="I27" s="304"/>
      <c r="J27" s="168"/>
      <c r="K27" s="167"/>
      <c r="L27" s="87"/>
    </row>
    <row r="28" spans="1:12" s="86" customFormat="1" ht="20.25" customHeight="1">
      <c r="A28" s="285" t="s">
        <v>81</v>
      </c>
      <c r="B28" s="104">
        <v>0</v>
      </c>
      <c r="C28" s="256">
        <v>0</v>
      </c>
      <c r="D28" s="143">
        <v>0</v>
      </c>
      <c r="E28" s="87"/>
      <c r="F28" s="302" t="s">
        <v>287</v>
      </c>
      <c r="G28" s="122">
        <v>0</v>
      </c>
      <c r="H28" s="195">
        <f>SUM(I28:J28)</f>
        <v>0</v>
      </c>
      <c r="I28" s="90">
        <v>0</v>
      </c>
      <c r="J28" s="121">
        <v>0</v>
      </c>
      <c r="K28" s="122">
        <v>0</v>
      </c>
      <c r="L28" s="87"/>
    </row>
    <row r="29" spans="1:12" s="86" customFormat="1" ht="20.25" customHeight="1">
      <c r="A29" s="285" t="s">
        <v>82</v>
      </c>
      <c r="B29" s="104">
        <v>0</v>
      </c>
      <c r="C29" s="256">
        <v>0</v>
      </c>
      <c r="D29" s="143">
        <v>0</v>
      </c>
      <c r="E29" s="87"/>
      <c r="F29" s="305"/>
      <c r="G29" s="306"/>
      <c r="H29" s="307"/>
      <c r="I29" s="295"/>
      <c r="J29" s="309"/>
      <c r="K29" s="306"/>
      <c r="L29" s="87"/>
    </row>
    <row r="30" spans="1:12" s="86" customFormat="1" ht="20.25" customHeight="1">
      <c r="A30" s="285" t="s">
        <v>83</v>
      </c>
      <c r="B30" s="104">
        <v>0</v>
      </c>
      <c r="C30" s="256">
        <v>1</v>
      </c>
      <c r="D30" s="143">
        <v>0</v>
      </c>
      <c r="E30" s="87"/>
      <c r="F30" s="297"/>
      <c r="G30" s="298"/>
      <c r="H30" s="299"/>
      <c r="I30" s="300"/>
      <c r="J30" s="301"/>
      <c r="K30" s="298"/>
      <c r="L30" s="87"/>
    </row>
    <row r="31" spans="1:12" s="86" customFormat="1" ht="20.25" customHeight="1">
      <c r="A31" s="285" t="s">
        <v>84</v>
      </c>
      <c r="B31" s="104">
        <v>0</v>
      </c>
      <c r="C31" s="256">
        <v>0</v>
      </c>
      <c r="D31" s="143">
        <v>0</v>
      </c>
      <c r="E31" s="87"/>
      <c r="F31" s="302" t="s">
        <v>85</v>
      </c>
      <c r="G31" s="122">
        <v>1</v>
      </c>
      <c r="H31" s="195">
        <f>SUM(I31:J31)</f>
        <v>205</v>
      </c>
      <c r="I31" s="90">
        <v>205</v>
      </c>
      <c r="J31" s="121">
        <v>0</v>
      </c>
      <c r="K31" s="122">
        <v>1</v>
      </c>
      <c r="L31" s="87"/>
    </row>
    <row r="32" spans="1:12" s="86" customFormat="1" ht="20.25" customHeight="1">
      <c r="A32" s="285" t="s">
        <v>86</v>
      </c>
      <c r="B32" s="104">
        <v>0</v>
      </c>
      <c r="C32" s="256">
        <v>1</v>
      </c>
      <c r="D32" s="143">
        <v>0</v>
      </c>
      <c r="E32" s="87"/>
      <c r="F32" s="302"/>
      <c r="G32" s="122"/>
      <c r="H32" s="195"/>
      <c r="I32" s="90"/>
      <c r="J32" s="121"/>
      <c r="K32" s="122"/>
      <c r="L32" s="87"/>
    </row>
    <row r="33" spans="1:12" s="86" customFormat="1" ht="20.25" customHeight="1">
      <c r="A33" s="285" t="s">
        <v>87</v>
      </c>
      <c r="B33" s="104">
        <v>0</v>
      </c>
      <c r="C33" s="256">
        <v>1</v>
      </c>
      <c r="D33" s="143">
        <v>0</v>
      </c>
      <c r="E33" s="87"/>
      <c r="F33" s="302" t="s">
        <v>88</v>
      </c>
      <c r="G33" s="122">
        <v>1</v>
      </c>
      <c r="H33" s="195">
        <f>SUM(I33:J33)</f>
        <v>205</v>
      </c>
      <c r="I33" s="90">
        <v>205</v>
      </c>
      <c r="J33" s="121">
        <v>0</v>
      </c>
      <c r="K33" s="122">
        <v>1</v>
      </c>
      <c r="L33" s="87"/>
    </row>
    <row r="34" spans="1:12" s="86" customFormat="1" ht="20.25" customHeight="1">
      <c r="A34" s="285" t="s">
        <v>89</v>
      </c>
      <c r="B34" s="104">
        <v>0</v>
      </c>
      <c r="C34" s="256">
        <v>0</v>
      </c>
      <c r="D34" s="143">
        <v>0</v>
      </c>
      <c r="E34" s="87"/>
      <c r="F34" s="302"/>
      <c r="G34" s="122"/>
      <c r="H34" s="195"/>
      <c r="I34" s="90"/>
      <c r="J34" s="121"/>
      <c r="K34" s="122"/>
      <c r="L34" s="87"/>
    </row>
    <row r="35" spans="1:12" s="86" customFormat="1" ht="20.25" customHeight="1" thickBot="1">
      <c r="A35" s="316" t="s">
        <v>90</v>
      </c>
      <c r="B35" s="108">
        <v>0</v>
      </c>
      <c r="C35" s="257">
        <v>0</v>
      </c>
      <c r="D35" s="148">
        <v>0</v>
      </c>
      <c r="E35" s="87"/>
      <c r="F35" s="302" t="s">
        <v>91</v>
      </c>
      <c r="G35" s="122">
        <v>1</v>
      </c>
      <c r="H35" s="195">
        <f>SUM(I35:J35)</f>
        <v>205</v>
      </c>
      <c r="I35" s="90">
        <v>205</v>
      </c>
      <c r="J35" s="121">
        <v>0</v>
      </c>
      <c r="K35" s="122">
        <v>0</v>
      </c>
      <c r="L35" s="87"/>
    </row>
    <row r="36" spans="1:12" s="86" customFormat="1" ht="20.25" customHeight="1" thickBot="1">
      <c r="A36" s="284" t="s">
        <v>92</v>
      </c>
      <c r="B36" s="317">
        <f>SUM(B5:B35)</f>
        <v>1</v>
      </c>
      <c r="C36" s="318">
        <f>SUM(C5:C35)</f>
        <v>209</v>
      </c>
      <c r="D36" s="319">
        <f>SUM(D5:D35)</f>
        <v>1</v>
      </c>
      <c r="E36" s="87"/>
      <c r="F36" s="320"/>
      <c r="G36" s="321"/>
      <c r="H36" s="322"/>
      <c r="I36" s="323"/>
      <c r="J36" s="324"/>
      <c r="K36" s="321"/>
      <c r="L36" s="87"/>
    </row>
    <row r="37" spans="1:12" s="86" customFormat="1" ht="12.75">
      <c r="A37" s="327" t="s">
        <v>309</v>
      </c>
      <c r="B37" s="1"/>
      <c r="C37" s="1"/>
      <c r="D37" s="1"/>
      <c r="E37" s="87"/>
      <c r="L37" s="87"/>
    </row>
    <row r="38" spans="1:12" s="86" customFormat="1" ht="12.75">
      <c r="A38" s="327" t="s">
        <v>308</v>
      </c>
      <c r="B38" s="1"/>
      <c r="C38" s="1"/>
      <c r="D38" s="1"/>
      <c r="E38" s="87"/>
      <c r="L38" s="87"/>
    </row>
    <row r="39" spans="1:12" s="86" customFormat="1" ht="20.25" customHeight="1">
      <c r="A39" s="1"/>
      <c r="B39" s="1"/>
      <c r="C39" s="1"/>
      <c r="D39" s="1"/>
      <c r="E39" s="87"/>
      <c r="F39" s="292"/>
      <c r="G39" s="87"/>
      <c r="H39" s="87"/>
      <c r="I39" s="87"/>
      <c r="J39" s="87"/>
      <c r="K39" s="87"/>
      <c r="L39" s="87"/>
    </row>
    <row r="40" spans="1:12" s="86" customFormat="1" ht="20.25" customHeight="1">
      <c r="A40" s="1"/>
      <c r="B40" s="1"/>
      <c r="C40" s="1"/>
      <c r="D40" s="1"/>
      <c r="E40" s="87"/>
      <c r="F40" s="292"/>
      <c r="G40" s="177"/>
      <c r="H40" s="177"/>
      <c r="I40" s="177"/>
      <c r="J40" s="177"/>
      <c r="K40" s="177"/>
      <c r="L40" s="87"/>
    </row>
    <row r="41" spans="1:11" s="86" customFormat="1" ht="20.25" customHeight="1">
      <c r="A41" s="1"/>
      <c r="B41" s="1"/>
      <c r="C41" s="1"/>
      <c r="D41" s="1"/>
      <c r="E41" s="87"/>
      <c r="F41" s="87"/>
      <c r="G41" s="87"/>
      <c r="H41" s="87"/>
      <c r="I41" s="87"/>
      <c r="J41" s="87"/>
      <c r="K41" s="87"/>
    </row>
    <row r="42" spans="1:11" s="86" customFormat="1" ht="20.25" customHeight="1">
      <c r="A42" s="1"/>
      <c r="B42" s="1"/>
      <c r="C42" s="1"/>
      <c r="D42" s="1"/>
      <c r="E42" s="87"/>
      <c r="F42" s="292"/>
      <c r="G42" s="177"/>
      <c r="H42" s="177"/>
      <c r="I42" s="177"/>
      <c r="J42" s="177"/>
      <c r="K42" s="177"/>
    </row>
    <row r="43" spans="1:11" s="86" customFormat="1" ht="20.25" customHeight="1">
      <c r="A43" s="1"/>
      <c r="B43" s="1"/>
      <c r="C43" s="1"/>
      <c r="D43" s="1"/>
      <c r="E43" s="87"/>
      <c r="F43" s="292"/>
      <c r="G43" s="87"/>
      <c r="H43" s="87"/>
      <c r="I43" s="87"/>
      <c r="J43" s="87"/>
      <c r="K43" s="87"/>
    </row>
    <row r="44" spans="1:11" s="86" customFormat="1" ht="20.25" customHeight="1">
      <c r="A44" s="1"/>
      <c r="B44" s="1"/>
      <c r="C44" s="1"/>
      <c r="D44" s="1"/>
      <c r="E44" s="87"/>
      <c r="F44" s="292"/>
      <c r="G44" s="177"/>
      <c r="H44" s="177"/>
      <c r="I44" s="177"/>
      <c r="J44" s="177"/>
      <c r="K44" s="177"/>
    </row>
    <row r="45" spans="1:11" s="86" customFormat="1" ht="20.25" customHeight="1">
      <c r="A45" s="1"/>
      <c r="B45" s="1"/>
      <c r="C45" s="1"/>
      <c r="D45" s="1"/>
      <c r="E45" s="87"/>
      <c r="F45" s="292"/>
      <c r="G45" s="177"/>
      <c r="H45" s="177"/>
      <c r="I45" s="177"/>
      <c r="J45" s="177"/>
      <c r="K45" s="177"/>
    </row>
    <row r="46" spans="1:11" s="86" customFormat="1" ht="20.25" customHeight="1">
      <c r="A46" s="1"/>
      <c r="B46" s="1"/>
      <c r="C46" s="1"/>
      <c r="D46" s="1"/>
      <c r="E46" s="87"/>
      <c r="F46" s="292"/>
      <c r="G46" s="87"/>
      <c r="H46" s="87"/>
      <c r="I46" s="87"/>
      <c r="J46" s="87"/>
      <c r="K46" s="87"/>
    </row>
    <row r="47" spans="6:11" ht="20.25" customHeight="1">
      <c r="F47" s="292"/>
      <c r="G47" s="87"/>
      <c r="H47" s="87"/>
      <c r="I47" s="87"/>
      <c r="J47" s="87"/>
      <c r="K47" s="87"/>
    </row>
    <row r="48" spans="6:11" ht="20.25" customHeight="1">
      <c r="F48" s="292"/>
      <c r="G48" s="87"/>
      <c r="H48" s="87"/>
      <c r="I48" s="87"/>
      <c r="J48" s="87"/>
      <c r="K48" s="87"/>
    </row>
    <row r="49" spans="6:11" ht="20.25" customHeight="1">
      <c r="F49" s="292"/>
      <c r="G49" s="87"/>
      <c r="H49" s="87"/>
      <c r="I49" s="87"/>
      <c r="J49" s="87"/>
      <c r="K49" s="87"/>
    </row>
    <row r="50" spans="6:11" ht="20.25" customHeight="1">
      <c r="F50" s="292"/>
      <c r="G50" s="87"/>
      <c r="H50" s="87"/>
      <c r="I50" s="87"/>
      <c r="J50" s="87"/>
      <c r="K50" s="87"/>
    </row>
    <row r="51" spans="6:11" ht="20.25" customHeight="1">
      <c r="F51" s="292"/>
      <c r="G51" s="87"/>
      <c r="H51" s="87"/>
      <c r="I51" s="87"/>
      <c r="J51" s="87"/>
      <c r="K51" s="87"/>
    </row>
    <row r="52" spans="6:11" ht="20.25" customHeight="1">
      <c r="F52" s="292"/>
      <c r="G52" s="87"/>
      <c r="H52" s="87"/>
      <c r="I52" s="87"/>
      <c r="J52" s="87"/>
      <c r="K52" s="87"/>
    </row>
    <row r="53" spans="6:11" ht="20.25" customHeight="1">
      <c r="F53" s="325"/>
      <c r="G53" s="113"/>
      <c r="H53" s="113"/>
      <c r="I53" s="113"/>
      <c r="J53" s="113"/>
      <c r="K53" s="113"/>
    </row>
    <row r="54" spans="6:11" ht="20.25" customHeight="1">
      <c r="F54" s="325"/>
      <c r="G54" s="113"/>
      <c r="H54" s="113"/>
      <c r="I54" s="113"/>
      <c r="J54" s="113"/>
      <c r="K54" s="113"/>
    </row>
    <row r="55" spans="6:11" ht="20.25" customHeight="1">
      <c r="F55" s="325"/>
      <c r="G55" s="113"/>
      <c r="H55" s="113"/>
      <c r="I55" s="113"/>
      <c r="J55" s="113"/>
      <c r="K55" s="113"/>
    </row>
    <row r="56" spans="6:11" ht="20.25" customHeight="1">
      <c r="F56" s="325"/>
      <c r="G56" s="113"/>
      <c r="H56" s="113"/>
      <c r="I56" s="113"/>
      <c r="J56" s="113"/>
      <c r="K56" s="113"/>
    </row>
    <row r="57" spans="6:11" ht="20.25" customHeight="1">
      <c r="F57" s="325"/>
      <c r="G57" s="113"/>
      <c r="H57" s="113"/>
      <c r="I57" s="113"/>
      <c r="J57" s="113"/>
      <c r="K57" s="113"/>
    </row>
    <row r="58" spans="6:11" ht="20.25" customHeight="1">
      <c r="F58" s="325"/>
      <c r="G58" s="113"/>
      <c r="H58" s="113"/>
      <c r="I58" s="113"/>
      <c r="J58" s="113"/>
      <c r="K58" s="113"/>
    </row>
    <row r="59" spans="6:11" ht="20.25" customHeight="1">
      <c r="F59" s="325"/>
      <c r="G59" s="113"/>
      <c r="H59" s="113"/>
      <c r="I59" s="113"/>
      <c r="J59" s="113"/>
      <c r="K59" s="113"/>
    </row>
    <row r="60" spans="6:11" ht="20.25" customHeight="1">
      <c r="F60" s="325"/>
      <c r="G60" s="113"/>
      <c r="H60" s="113"/>
      <c r="I60" s="113"/>
      <c r="J60" s="113"/>
      <c r="K60" s="113"/>
    </row>
    <row r="61" spans="6:11" ht="20.25" customHeight="1">
      <c r="F61" s="325"/>
      <c r="G61" s="113"/>
      <c r="H61" s="113"/>
      <c r="I61" s="113"/>
      <c r="J61" s="113"/>
      <c r="K61" s="113"/>
    </row>
    <row r="62" spans="6:11" ht="20.25" customHeight="1">
      <c r="F62" s="325"/>
      <c r="G62" s="113"/>
      <c r="H62" s="113"/>
      <c r="I62" s="113"/>
      <c r="J62" s="113"/>
      <c r="K62" s="113"/>
    </row>
    <row r="63" spans="6:11" ht="20.25" customHeight="1">
      <c r="F63" s="325"/>
      <c r="G63" s="113"/>
      <c r="H63" s="113"/>
      <c r="I63" s="113"/>
      <c r="J63" s="113"/>
      <c r="K63" s="113"/>
    </row>
    <row r="64" spans="6:11" ht="20.25" customHeight="1">
      <c r="F64" s="325"/>
      <c r="G64" s="113"/>
      <c r="H64" s="113"/>
      <c r="I64" s="113"/>
      <c r="J64" s="113"/>
      <c r="K64" s="113"/>
    </row>
    <row r="65" spans="6:11" ht="20.25" customHeight="1">
      <c r="F65" s="325"/>
      <c r="G65" s="113"/>
      <c r="H65" s="113"/>
      <c r="I65" s="113"/>
      <c r="J65" s="113"/>
      <c r="K65" s="113"/>
    </row>
    <row r="66" spans="6:11" ht="20.25" customHeight="1">
      <c r="F66" s="325"/>
      <c r="G66" s="113"/>
      <c r="H66" s="113"/>
      <c r="I66" s="113"/>
      <c r="J66" s="113"/>
      <c r="K66" s="113"/>
    </row>
    <row r="67" spans="6:11" ht="20.25" customHeight="1">
      <c r="F67" s="325"/>
      <c r="G67" s="113"/>
      <c r="H67" s="113"/>
      <c r="I67" s="113"/>
      <c r="J67" s="113"/>
      <c r="K67" s="113"/>
    </row>
    <row r="68" spans="6:11" ht="20.25" customHeight="1">
      <c r="F68" s="325"/>
      <c r="G68" s="113"/>
      <c r="H68" s="113"/>
      <c r="I68" s="113"/>
      <c r="J68" s="113"/>
      <c r="K68" s="113"/>
    </row>
    <row r="69" spans="6:11" ht="20.25" customHeight="1">
      <c r="F69" s="325"/>
      <c r="G69" s="113"/>
      <c r="H69" s="113"/>
      <c r="I69" s="113"/>
      <c r="J69" s="113"/>
      <c r="K69" s="113"/>
    </row>
    <row r="70" spans="6:11" ht="20.25" customHeight="1">
      <c r="F70" s="325"/>
      <c r="G70" s="113"/>
      <c r="H70" s="113"/>
      <c r="I70" s="113"/>
      <c r="J70" s="113"/>
      <c r="K70" s="113"/>
    </row>
  </sheetData>
  <sheetProtection/>
  <mergeCells count="2">
    <mergeCell ref="F4:F5"/>
    <mergeCell ref="H4:J4"/>
  </mergeCells>
  <printOptions horizontalCentered="1"/>
  <pageMargins left="0.5511811023622047" right="0.35433070866141736" top="0.7874015748031497" bottom="0.4330708661417323" header="0.5118110236220472" footer="0.5118110236220472"/>
  <pageSetup horizontalDpi="600" verticalDpi="600" orientation="portrait" paperSize="9" scale="95" r:id="rId1"/>
  <headerFooter scaleWithDoc="0"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1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1" width="12.421875" style="237" customWidth="1"/>
    <col min="2" max="2" width="6.57421875" style="237" customWidth="1"/>
    <col min="3" max="16" width="5.28125" style="237" customWidth="1"/>
    <col min="17" max="17" width="5.28125" style="237" bestFit="1" customWidth="1"/>
    <col min="18" max="16384" width="7.421875" style="237" customWidth="1"/>
  </cols>
  <sheetData>
    <row r="1" s="1" customFormat="1" ht="20.25" customHeight="1"/>
    <row r="2" s="1" customFormat="1" ht="21.75" customHeight="1"/>
    <row r="3" spans="1:16" s="86" customFormat="1" ht="21" customHeight="1" thickBot="1">
      <c r="A3" s="4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8" s="86" customFormat="1" ht="20.25" customHeight="1">
      <c r="A4" s="384" t="s">
        <v>36</v>
      </c>
      <c r="B4" s="387" t="s">
        <v>94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87"/>
    </row>
    <row r="5" spans="1:18" s="86" customFormat="1" ht="15" customHeight="1">
      <c r="A5" s="385"/>
      <c r="B5" s="258"/>
      <c r="C5" s="389" t="s">
        <v>95</v>
      </c>
      <c r="D5" s="259">
        <v>1</v>
      </c>
      <c r="E5" s="259">
        <v>50</v>
      </c>
      <c r="F5" s="259">
        <v>100</v>
      </c>
      <c r="G5" s="259">
        <v>150</v>
      </c>
      <c r="H5" s="259">
        <v>200</v>
      </c>
      <c r="I5" s="259">
        <v>250</v>
      </c>
      <c r="J5" s="259">
        <v>300</v>
      </c>
      <c r="K5" s="259">
        <v>400</v>
      </c>
      <c r="L5" s="259">
        <v>500</v>
      </c>
      <c r="M5" s="259">
        <v>600</v>
      </c>
      <c r="N5" s="259">
        <v>700</v>
      </c>
      <c r="O5" s="259">
        <v>800</v>
      </c>
      <c r="P5" s="259">
        <v>900</v>
      </c>
      <c r="Q5" s="260">
        <v>1000</v>
      </c>
      <c r="R5" s="87"/>
    </row>
    <row r="6" spans="1:18" s="86" customFormat="1" ht="15" customHeight="1">
      <c r="A6" s="385"/>
      <c r="B6" s="258" t="s">
        <v>92</v>
      </c>
      <c r="C6" s="390"/>
      <c r="D6" s="261" t="s">
        <v>96</v>
      </c>
      <c r="E6" s="261" t="s">
        <v>97</v>
      </c>
      <c r="F6" s="261" t="s">
        <v>98</v>
      </c>
      <c r="G6" s="261" t="s">
        <v>99</v>
      </c>
      <c r="H6" s="261" t="s">
        <v>100</v>
      </c>
      <c r="I6" s="261" t="s">
        <v>101</v>
      </c>
      <c r="J6" s="261" t="s">
        <v>102</v>
      </c>
      <c r="K6" s="261" t="s">
        <v>103</v>
      </c>
      <c r="L6" s="261" t="s">
        <v>104</v>
      </c>
      <c r="M6" s="261" t="s">
        <v>105</v>
      </c>
      <c r="N6" s="261" t="s">
        <v>106</v>
      </c>
      <c r="O6" s="261" t="s">
        <v>107</v>
      </c>
      <c r="P6" s="261" t="s">
        <v>108</v>
      </c>
      <c r="Q6" s="261" t="s">
        <v>109</v>
      </c>
      <c r="R6" s="87"/>
    </row>
    <row r="7" spans="1:18" s="86" customFormat="1" ht="15" customHeight="1" thickBot="1">
      <c r="A7" s="386"/>
      <c r="B7" s="262"/>
      <c r="C7" s="391"/>
      <c r="D7" s="263" t="s">
        <v>110</v>
      </c>
      <c r="E7" s="263" t="s">
        <v>110</v>
      </c>
      <c r="F7" s="263" t="s">
        <v>110</v>
      </c>
      <c r="G7" s="263" t="s">
        <v>110</v>
      </c>
      <c r="H7" s="263" t="s">
        <v>110</v>
      </c>
      <c r="I7" s="263" t="s">
        <v>110</v>
      </c>
      <c r="J7" s="263" t="s">
        <v>110</v>
      </c>
      <c r="K7" s="263" t="s">
        <v>110</v>
      </c>
      <c r="L7" s="263" t="s">
        <v>110</v>
      </c>
      <c r="M7" s="263" t="s">
        <v>110</v>
      </c>
      <c r="N7" s="263" t="s">
        <v>110</v>
      </c>
      <c r="O7" s="263" t="s">
        <v>110</v>
      </c>
      <c r="P7" s="263" t="s">
        <v>110</v>
      </c>
      <c r="Q7" s="264" t="s">
        <v>111</v>
      </c>
      <c r="R7" s="87"/>
    </row>
    <row r="8" spans="1:18" s="86" customFormat="1" ht="31.5" customHeight="1">
      <c r="A8" s="330" t="s">
        <v>312</v>
      </c>
      <c r="B8" s="252">
        <v>214</v>
      </c>
      <c r="C8" s="253">
        <v>3</v>
      </c>
      <c r="D8" s="253">
        <v>37</v>
      </c>
      <c r="E8" s="253">
        <v>31</v>
      </c>
      <c r="F8" s="253">
        <v>30</v>
      </c>
      <c r="G8" s="253">
        <v>16</v>
      </c>
      <c r="H8" s="253">
        <v>19</v>
      </c>
      <c r="I8" s="253">
        <v>18</v>
      </c>
      <c r="J8" s="253">
        <v>15</v>
      </c>
      <c r="K8" s="253">
        <v>19</v>
      </c>
      <c r="L8" s="253">
        <v>16</v>
      </c>
      <c r="M8" s="253">
        <v>6</v>
      </c>
      <c r="N8" s="253">
        <v>1</v>
      </c>
      <c r="O8" s="253">
        <v>2</v>
      </c>
      <c r="P8" s="253">
        <v>1</v>
      </c>
      <c r="Q8" s="159">
        <v>0</v>
      </c>
      <c r="R8" s="87"/>
    </row>
    <row r="9" spans="1:18" s="86" customFormat="1" ht="31.5" customHeight="1">
      <c r="A9" s="331" t="s">
        <v>313</v>
      </c>
      <c r="B9" s="265">
        <f aca="true" t="shared" si="0" ref="B9:P9">SUM(B10:B12)</f>
        <v>211</v>
      </c>
      <c r="C9" s="94">
        <f t="shared" si="0"/>
        <v>4</v>
      </c>
      <c r="D9" s="94">
        <f t="shared" si="0"/>
        <v>35</v>
      </c>
      <c r="E9" s="94">
        <f t="shared" si="0"/>
        <v>32</v>
      </c>
      <c r="F9" s="94">
        <f t="shared" si="0"/>
        <v>26</v>
      </c>
      <c r="G9" s="94">
        <f t="shared" si="0"/>
        <v>19</v>
      </c>
      <c r="H9" s="94">
        <f t="shared" si="0"/>
        <v>17</v>
      </c>
      <c r="I9" s="94">
        <f t="shared" si="0"/>
        <v>19</v>
      </c>
      <c r="J9" s="94">
        <f t="shared" si="0"/>
        <v>16</v>
      </c>
      <c r="K9" s="94">
        <f t="shared" si="0"/>
        <v>18</v>
      </c>
      <c r="L9" s="94">
        <f t="shared" si="0"/>
        <v>14</v>
      </c>
      <c r="M9" s="94">
        <f t="shared" si="0"/>
        <v>8</v>
      </c>
      <c r="N9" s="94">
        <f t="shared" si="0"/>
        <v>0</v>
      </c>
      <c r="O9" s="94">
        <f t="shared" si="0"/>
        <v>2</v>
      </c>
      <c r="P9" s="94">
        <f t="shared" si="0"/>
        <v>1</v>
      </c>
      <c r="Q9" s="124">
        <v>0</v>
      </c>
      <c r="R9" s="87"/>
    </row>
    <row r="10" spans="1:18" s="86" customFormat="1" ht="31.5" customHeight="1">
      <c r="A10" s="96" t="s">
        <v>112</v>
      </c>
      <c r="B10" s="194">
        <v>1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1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120">
        <v>0</v>
      </c>
      <c r="R10" s="87"/>
    </row>
    <row r="11" spans="1:18" s="86" customFormat="1" ht="31.5" customHeight="1">
      <c r="A11" s="96" t="s">
        <v>113</v>
      </c>
      <c r="B11" s="194">
        <f>SUM(B14:B30)</f>
        <v>209</v>
      </c>
      <c r="C11" s="90">
        <v>4</v>
      </c>
      <c r="D11" s="90">
        <v>34</v>
      </c>
      <c r="E11" s="90">
        <v>32</v>
      </c>
      <c r="F11" s="90">
        <v>26</v>
      </c>
      <c r="G11" s="90">
        <v>19</v>
      </c>
      <c r="H11" s="90">
        <v>17</v>
      </c>
      <c r="I11" s="90">
        <v>19</v>
      </c>
      <c r="J11" s="90">
        <v>16</v>
      </c>
      <c r="K11" s="90">
        <v>17</v>
      </c>
      <c r="L11" s="90">
        <v>14</v>
      </c>
      <c r="M11" s="90">
        <v>8</v>
      </c>
      <c r="N11" s="90">
        <v>0</v>
      </c>
      <c r="O11" s="90">
        <v>2</v>
      </c>
      <c r="P11" s="90">
        <v>1</v>
      </c>
      <c r="Q11" s="120">
        <v>0</v>
      </c>
      <c r="R11" s="87"/>
    </row>
    <row r="12" spans="1:18" s="86" customFormat="1" ht="31.5" customHeight="1" thickBot="1">
      <c r="A12" s="97" t="s">
        <v>114</v>
      </c>
      <c r="B12" s="136">
        <v>1</v>
      </c>
      <c r="C12" s="99">
        <v>0</v>
      </c>
      <c r="D12" s="99">
        <v>1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156">
        <v>0</v>
      </c>
      <c r="R12" s="87"/>
    </row>
    <row r="13" spans="1:18" s="86" customFormat="1" ht="17.25" customHeight="1">
      <c r="A13" s="101" t="s">
        <v>115</v>
      </c>
      <c r="B13" s="266"/>
      <c r="C13" s="194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20"/>
      <c r="R13" s="87"/>
    </row>
    <row r="14" spans="1:18" s="86" customFormat="1" ht="31.5" customHeight="1">
      <c r="A14" s="186" t="s">
        <v>116</v>
      </c>
      <c r="B14" s="267">
        <f>SUM(C14:Q14)</f>
        <v>52</v>
      </c>
      <c r="C14" s="190">
        <v>2</v>
      </c>
      <c r="D14" s="190">
        <v>6</v>
      </c>
      <c r="E14" s="190">
        <v>7</v>
      </c>
      <c r="F14" s="190">
        <v>4</v>
      </c>
      <c r="G14" s="190">
        <v>4</v>
      </c>
      <c r="H14" s="190">
        <v>4</v>
      </c>
      <c r="I14" s="190">
        <v>7</v>
      </c>
      <c r="J14" s="190">
        <v>2</v>
      </c>
      <c r="K14" s="190">
        <v>4</v>
      </c>
      <c r="L14" s="190">
        <v>4</v>
      </c>
      <c r="M14" s="190">
        <v>5</v>
      </c>
      <c r="N14" s="190">
        <v>0</v>
      </c>
      <c r="O14" s="190">
        <v>2</v>
      </c>
      <c r="P14" s="190">
        <v>1</v>
      </c>
      <c r="Q14" s="175">
        <v>0</v>
      </c>
      <c r="R14" s="87"/>
    </row>
    <row r="15" spans="1:18" s="86" customFormat="1" ht="31.5" customHeight="1">
      <c r="A15" s="189" t="s">
        <v>117</v>
      </c>
      <c r="B15" s="268">
        <f aca="true" t="shared" si="1" ref="B15:B30">SUM(C15:Q15)</f>
        <v>15</v>
      </c>
      <c r="C15" s="105">
        <v>0</v>
      </c>
      <c r="D15" s="105">
        <v>4</v>
      </c>
      <c r="E15" s="105">
        <v>0</v>
      </c>
      <c r="F15" s="105">
        <v>3</v>
      </c>
      <c r="G15" s="105">
        <v>0</v>
      </c>
      <c r="H15" s="105">
        <v>1</v>
      </c>
      <c r="I15" s="105">
        <v>1</v>
      </c>
      <c r="J15" s="105">
        <v>0</v>
      </c>
      <c r="K15" s="105">
        <v>2</v>
      </c>
      <c r="L15" s="105">
        <v>3</v>
      </c>
      <c r="M15" s="105">
        <v>1</v>
      </c>
      <c r="N15" s="105">
        <v>0</v>
      </c>
      <c r="O15" s="105">
        <v>0</v>
      </c>
      <c r="P15" s="105">
        <v>0</v>
      </c>
      <c r="Q15" s="141">
        <v>0</v>
      </c>
      <c r="R15" s="87"/>
    </row>
    <row r="16" spans="1:18" s="86" customFormat="1" ht="31.5" customHeight="1">
      <c r="A16" s="189" t="s">
        <v>118</v>
      </c>
      <c r="B16" s="268">
        <f t="shared" si="1"/>
        <v>13</v>
      </c>
      <c r="C16" s="105">
        <v>0</v>
      </c>
      <c r="D16" s="105">
        <v>3</v>
      </c>
      <c r="E16" s="105">
        <v>4</v>
      </c>
      <c r="F16" s="105">
        <v>1</v>
      </c>
      <c r="G16" s="105">
        <v>1</v>
      </c>
      <c r="H16" s="105">
        <v>1</v>
      </c>
      <c r="I16" s="105">
        <v>2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41">
        <v>0</v>
      </c>
      <c r="R16" s="87"/>
    </row>
    <row r="17" spans="1:18" s="86" customFormat="1" ht="31.5" customHeight="1">
      <c r="A17" s="189" t="s">
        <v>119</v>
      </c>
      <c r="B17" s="268">
        <f t="shared" si="1"/>
        <v>12</v>
      </c>
      <c r="C17" s="105">
        <v>0</v>
      </c>
      <c r="D17" s="105">
        <v>4</v>
      </c>
      <c r="E17" s="105">
        <v>3</v>
      </c>
      <c r="F17" s="105">
        <v>0</v>
      </c>
      <c r="G17" s="105">
        <v>1</v>
      </c>
      <c r="H17" s="105">
        <v>1</v>
      </c>
      <c r="I17" s="105">
        <v>0</v>
      </c>
      <c r="J17" s="105">
        <v>2</v>
      </c>
      <c r="K17" s="105">
        <v>1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41">
        <v>0</v>
      </c>
      <c r="R17" s="87"/>
    </row>
    <row r="18" spans="1:18" s="86" customFormat="1" ht="31.5" customHeight="1">
      <c r="A18" s="189" t="s">
        <v>120</v>
      </c>
      <c r="B18" s="268">
        <f t="shared" si="1"/>
        <v>10</v>
      </c>
      <c r="C18" s="105">
        <v>1</v>
      </c>
      <c r="D18" s="105">
        <v>3</v>
      </c>
      <c r="E18" s="105">
        <v>3</v>
      </c>
      <c r="F18" s="105">
        <v>0</v>
      </c>
      <c r="G18" s="105">
        <v>1</v>
      </c>
      <c r="H18" s="105">
        <v>1</v>
      </c>
      <c r="I18" s="105">
        <v>0</v>
      </c>
      <c r="J18" s="105">
        <v>0</v>
      </c>
      <c r="K18" s="105">
        <v>1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41">
        <v>0</v>
      </c>
      <c r="R18" s="87"/>
    </row>
    <row r="19" spans="1:18" s="86" customFormat="1" ht="31.5" customHeight="1">
      <c r="A19" s="189" t="s">
        <v>121</v>
      </c>
      <c r="B19" s="268">
        <f t="shared" si="1"/>
        <v>12</v>
      </c>
      <c r="C19" s="105">
        <v>0</v>
      </c>
      <c r="D19" s="105">
        <v>0</v>
      </c>
      <c r="E19" s="105">
        <v>0</v>
      </c>
      <c r="F19" s="105">
        <v>1</v>
      </c>
      <c r="G19" s="105">
        <v>0</v>
      </c>
      <c r="H19" s="105">
        <v>2</v>
      </c>
      <c r="I19" s="105">
        <v>2</v>
      </c>
      <c r="J19" s="105">
        <v>2</v>
      </c>
      <c r="K19" s="105">
        <v>1</v>
      </c>
      <c r="L19" s="105">
        <v>4</v>
      </c>
      <c r="M19" s="105">
        <v>0</v>
      </c>
      <c r="N19" s="105">
        <v>0</v>
      </c>
      <c r="O19" s="105">
        <v>0</v>
      </c>
      <c r="P19" s="105">
        <v>0</v>
      </c>
      <c r="Q19" s="141">
        <v>0</v>
      </c>
      <c r="R19" s="87"/>
    </row>
    <row r="20" spans="1:18" s="86" customFormat="1" ht="31.5" customHeight="1">
      <c r="A20" s="189" t="s">
        <v>23</v>
      </c>
      <c r="B20" s="268">
        <f t="shared" si="1"/>
        <v>10</v>
      </c>
      <c r="C20" s="105">
        <v>0</v>
      </c>
      <c r="D20" s="105">
        <v>2</v>
      </c>
      <c r="E20" s="105">
        <v>3</v>
      </c>
      <c r="F20" s="105">
        <v>2</v>
      </c>
      <c r="G20" s="105">
        <v>1</v>
      </c>
      <c r="H20" s="105">
        <v>0</v>
      </c>
      <c r="I20" s="105">
        <v>0</v>
      </c>
      <c r="J20" s="105">
        <v>1</v>
      </c>
      <c r="K20" s="105">
        <v>0</v>
      </c>
      <c r="L20" s="105">
        <v>0</v>
      </c>
      <c r="M20" s="105">
        <v>1</v>
      </c>
      <c r="N20" s="105">
        <v>0</v>
      </c>
      <c r="O20" s="105">
        <v>0</v>
      </c>
      <c r="P20" s="105">
        <v>0</v>
      </c>
      <c r="Q20" s="141">
        <v>0</v>
      </c>
      <c r="R20" s="87"/>
    </row>
    <row r="21" spans="1:18" s="86" customFormat="1" ht="31.5" customHeight="1">
      <c r="A21" s="189" t="s">
        <v>122</v>
      </c>
      <c r="B21" s="268">
        <f>SUM(C21:Q21)</f>
        <v>17</v>
      </c>
      <c r="C21" s="105">
        <v>0</v>
      </c>
      <c r="D21" s="105">
        <v>1</v>
      </c>
      <c r="E21" s="105">
        <v>1</v>
      </c>
      <c r="F21" s="105">
        <v>1</v>
      </c>
      <c r="G21" s="105">
        <v>3</v>
      </c>
      <c r="H21" s="105">
        <v>2</v>
      </c>
      <c r="I21" s="105">
        <v>1</v>
      </c>
      <c r="J21" s="105">
        <v>4</v>
      </c>
      <c r="K21" s="105">
        <v>2</v>
      </c>
      <c r="L21" s="105">
        <v>1</v>
      </c>
      <c r="M21" s="105">
        <v>1</v>
      </c>
      <c r="N21" s="105">
        <v>0</v>
      </c>
      <c r="O21" s="105">
        <v>0</v>
      </c>
      <c r="P21" s="105">
        <v>0</v>
      </c>
      <c r="Q21" s="141">
        <v>0</v>
      </c>
      <c r="R21" s="87"/>
    </row>
    <row r="22" spans="1:18" s="86" customFormat="1" ht="31.5" customHeight="1">
      <c r="A22" s="189" t="s">
        <v>123</v>
      </c>
      <c r="B22" s="268">
        <f>SUM(C22:Q22)</f>
        <v>20</v>
      </c>
      <c r="C22" s="105">
        <v>0</v>
      </c>
      <c r="D22" s="105">
        <v>1</v>
      </c>
      <c r="E22" s="105">
        <v>1</v>
      </c>
      <c r="F22" s="105">
        <v>2</v>
      </c>
      <c r="G22" s="105">
        <v>1</v>
      </c>
      <c r="H22" s="105">
        <v>2</v>
      </c>
      <c r="I22" s="105">
        <v>4</v>
      </c>
      <c r="J22" s="105">
        <v>3</v>
      </c>
      <c r="K22" s="105">
        <v>4</v>
      </c>
      <c r="L22" s="105">
        <v>2</v>
      </c>
      <c r="M22" s="105">
        <v>0</v>
      </c>
      <c r="N22" s="105">
        <v>0</v>
      </c>
      <c r="O22" s="105">
        <v>0</v>
      </c>
      <c r="P22" s="105">
        <v>0</v>
      </c>
      <c r="Q22" s="141">
        <v>0</v>
      </c>
      <c r="R22" s="87"/>
    </row>
    <row r="23" spans="1:18" s="86" customFormat="1" ht="31.5" customHeight="1">
      <c r="A23" s="189" t="s">
        <v>124</v>
      </c>
      <c r="B23" s="268">
        <f t="shared" si="1"/>
        <v>7</v>
      </c>
      <c r="C23" s="105">
        <v>0</v>
      </c>
      <c r="D23" s="105">
        <v>0</v>
      </c>
      <c r="E23" s="105">
        <v>2</v>
      </c>
      <c r="F23" s="105">
        <v>1</v>
      </c>
      <c r="G23" s="105">
        <v>3</v>
      </c>
      <c r="H23" s="105">
        <v>0</v>
      </c>
      <c r="I23" s="105">
        <v>0</v>
      </c>
      <c r="J23" s="105">
        <v>0</v>
      </c>
      <c r="K23" s="105">
        <v>1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41"/>
      <c r="R23" s="87"/>
    </row>
    <row r="24" spans="1:18" s="86" customFormat="1" ht="31.5" customHeight="1">
      <c r="A24" s="189" t="s">
        <v>125</v>
      </c>
      <c r="B24" s="268">
        <f t="shared" si="1"/>
        <v>2</v>
      </c>
      <c r="C24" s="105">
        <v>0</v>
      </c>
      <c r="D24" s="105">
        <v>1</v>
      </c>
      <c r="E24" s="105">
        <v>0</v>
      </c>
      <c r="F24" s="105">
        <v>1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41">
        <v>0</v>
      </c>
      <c r="R24" s="87"/>
    </row>
    <row r="25" spans="1:18" s="86" customFormat="1" ht="31.5" customHeight="1">
      <c r="A25" s="189" t="s">
        <v>28</v>
      </c>
      <c r="B25" s="268">
        <f t="shared" si="1"/>
        <v>4</v>
      </c>
      <c r="C25" s="105">
        <v>0</v>
      </c>
      <c r="D25" s="105">
        <v>0</v>
      </c>
      <c r="E25" s="105">
        <v>2</v>
      </c>
      <c r="F25" s="105">
        <v>1</v>
      </c>
      <c r="G25" s="105">
        <v>0</v>
      </c>
      <c r="H25" s="105">
        <v>0</v>
      </c>
      <c r="I25" s="105">
        <v>0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41">
        <v>0</v>
      </c>
      <c r="R25" s="87"/>
    </row>
    <row r="26" spans="1:18" s="86" customFormat="1" ht="31.5" customHeight="1">
      <c r="A26" s="189" t="s">
        <v>126</v>
      </c>
      <c r="B26" s="268">
        <f t="shared" si="1"/>
        <v>8</v>
      </c>
      <c r="C26" s="105">
        <v>0</v>
      </c>
      <c r="D26" s="105">
        <v>1</v>
      </c>
      <c r="E26" s="105">
        <v>1</v>
      </c>
      <c r="F26" s="105">
        <v>3</v>
      </c>
      <c r="G26" s="105">
        <v>0</v>
      </c>
      <c r="H26" s="105">
        <v>2</v>
      </c>
      <c r="I26" s="105">
        <v>0</v>
      </c>
      <c r="J26" s="105">
        <v>0</v>
      </c>
      <c r="K26" s="105">
        <v>1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41">
        <v>0</v>
      </c>
      <c r="R26" s="87"/>
    </row>
    <row r="27" spans="1:18" s="86" customFormat="1" ht="31.5" customHeight="1">
      <c r="A27" s="189" t="s">
        <v>127</v>
      </c>
      <c r="B27" s="268">
        <f t="shared" si="1"/>
        <v>7</v>
      </c>
      <c r="C27" s="105">
        <v>0</v>
      </c>
      <c r="D27" s="105">
        <v>3</v>
      </c>
      <c r="E27" s="105">
        <v>1</v>
      </c>
      <c r="F27" s="105">
        <v>2</v>
      </c>
      <c r="G27" s="105">
        <v>1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41">
        <v>0</v>
      </c>
      <c r="R27" s="87"/>
    </row>
    <row r="28" spans="1:18" s="86" customFormat="1" ht="31.5" customHeight="1">
      <c r="A28" s="189" t="s">
        <v>128</v>
      </c>
      <c r="B28" s="268">
        <f t="shared" si="1"/>
        <v>5</v>
      </c>
      <c r="C28" s="105">
        <v>1</v>
      </c>
      <c r="D28" s="105">
        <v>1</v>
      </c>
      <c r="E28" s="105">
        <v>0</v>
      </c>
      <c r="F28" s="105">
        <v>0</v>
      </c>
      <c r="G28" s="105">
        <v>1</v>
      </c>
      <c r="H28" s="105">
        <v>1</v>
      </c>
      <c r="I28" s="105">
        <v>1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41">
        <v>0</v>
      </c>
      <c r="R28" s="87"/>
    </row>
    <row r="29" spans="1:18" s="86" customFormat="1" ht="31.5" customHeight="1">
      <c r="A29" s="189" t="s">
        <v>32</v>
      </c>
      <c r="B29" s="268">
        <f t="shared" si="1"/>
        <v>4</v>
      </c>
      <c r="C29" s="105">
        <v>0</v>
      </c>
      <c r="D29" s="105">
        <v>1</v>
      </c>
      <c r="E29" s="105">
        <v>1</v>
      </c>
      <c r="F29" s="105">
        <v>0</v>
      </c>
      <c r="G29" s="105">
        <v>1</v>
      </c>
      <c r="H29" s="105">
        <v>0</v>
      </c>
      <c r="I29" s="105">
        <v>1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41">
        <v>0</v>
      </c>
      <c r="R29" s="87"/>
    </row>
    <row r="30" spans="1:18" s="86" customFormat="1" ht="31.5" customHeight="1" thickBot="1">
      <c r="A30" s="191" t="s">
        <v>33</v>
      </c>
      <c r="B30" s="269">
        <f t="shared" si="1"/>
        <v>11</v>
      </c>
      <c r="C30" s="109">
        <v>0</v>
      </c>
      <c r="D30" s="109">
        <v>3</v>
      </c>
      <c r="E30" s="109">
        <v>3</v>
      </c>
      <c r="F30" s="109">
        <v>4</v>
      </c>
      <c r="G30" s="109">
        <v>1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46">
        <v>0</v>
      </c>
      <c r="R30" s="87"/>
    </row>
    <row r="31" s="328" customFormat="1" ht="30" customHeight="1">
      <c r="A31" s="329" t="s">
        <v>310</v>
      </c>
    </row>
  </sheetData>
  <sheetProtection/>
  <mergeCells count="3">
    <mergeCell ref="A4:A7"/>
    <mergeCell ref="B4:Q4"/>
    <mergeCell ref="C5:C7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5" r:id="rId1"/>
  <headerFooter scaleWithDoc="0" alignWithMargins="0">
    <oddHeader>&amp;L小学校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9"/>
  <sheetViews>
    <sheetView showGridLines="0" zoomScalePageLayoutView="0" workbookViewId="0" topLeftCell="A1">
      <selection activeCell="J8" sqref="J8"/>
    </sheetView>
  </sheetViews>
  <sheetFormatPr defaultColWidth="7.57421875" defaultRowHeight="20.25" customHeight="1"/>
  <cols>
    <col min="1" max="1" width="11.8515625" style="1" customWidth="1"/>
    <col min="2" max="3" width="9.7109375" style="1" bestFit="1" customWidth="1"/>
    <col min="4" max="9" width="5.8515625" style="1" customWidth="1"/>
    <col min="10" max="10" width="7.7109375" style="1" customWidth="1"/>
    <col min="11" max="14" width="6.140625" style="1" customWidth="1"/>
    <col min="15" max="15" width="0.85546875" style="1" customWidth="1"/>
    <col min="16" max="16384" width="7.421875" style="1" customWidth="1"/>
  </cols>
  <sheetData>
    <row r="2" ht="21.75" customHeight="1"/>
    <row r="3" spans="1:14" s="86" customFormat="1" ht="20.25" customHeight="1" thickBot="1">
      <c r="A3" s="4" t="s">
        <v>129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s="86" customFormat="1" ht="20.25" customHeight="1">
      <c r="A4" s="384" t="s">
        <v>130</v>
      </c>
      <c r="B4" s="238"/>
      <c r="C4" s="387" t="s">
        <v>131</v>
      </c>
      <c r="D4" s="382"/>
      <c r="E4" s="382"/>
      <c r="F4" s="382"/>
      <c r="G4" s="382"/>
      <c r="H4" s="382"/>
      <c r="I4" s="382"/>
      <c r="J4" s="239" t="s">
        <v>132</v>
      </c>
      <c r="K4" s="388" t="s">
        <v>133</v>
      </c>
      <c r="L4" s="382"/>
      <c r="M4" s="382"/>
      <c r="N4" s="382"/>
      <c r="O4" s="87"/>
    </row>
    <row r="5" spans="1:15" s="86" customFormat="1" ht="16.5" customHeight="1">
      <c r="A5" s="385"/>
      <c r="B5" s="240" t="s">
        <v>92</v>
      </c>
      <c r="C5" s="396" t="s">
        <v>92</v>
      </c>
      <c r="D5" s="398" t="s">
        <v>134</v>
      </c>
      <c r="E5" s="398" t="s">
        <v>135</v>
      </c>
      <c r="F5" s="398" t="s">
        <v>136</v>
      </c>
      <c r="G5" s="398" t="s">
        <v>137</v>
      </c>
      <c r="H5" s="398" t="s">
        <v>138</v>
      </c>
      <c r="I5" s="400" t="s">
        <v>139</v>
      </c>
      <c r="J5" s="392" t="s">
        <v>140</v>
      </c>
      <c r="K5" s="394" t="s">
        <v>92</v>
      </c>
      <c r="L5" s="241" t="s">
        <v>141</v>
      </c>
      <c r="M5" s="242" t="s">
        <v>142</v>
      </c>
      <c r="N5" s="242" t="s">
        <v>143</v>
      </c>
      <c r="O5" s="87"/>
    </row>
    <row r="6" spans="1:15" s="86" customFormat="1" ht="16.5" customHeight="1" thickBot="1">
      <c r="A6" s="386"/>
      <c r="B6" s="243"/>
      <c r="C6" s="397"/>
      <c r="D6" s="399"/>
      <c r="E6" s="399"/>
      <c r="F6" s="399"/>
      <c r="G6" s="399"/>
      <c r="H6" s="399"/>
      <c r="I6" s="401"/>
      <c r="J6" s="393"/>
      <c r="K6" s="395"/>
      <c r="L6" s="245" t="s">
        <v>144</v>
      </c>
      <c r="M6" s="228" t="s">
        <v>145</v>
      </c>
      <c r="N6" s="228" t="s">
        <v>145</v>
      </c>
      <c r="O6" s="87"/>
    </row>
    <row r="7" spans="1:15" s="86" customFormat="1" ht="22.5" customHeight="1">
      <c r="A7" s="246" t="s">
        <v>312</v>
      </c>
      <c r="B7" s="89">
        <v>2009</v>
      </c>
      <c r="C7" s="89">
        <v>1779</v>
      </c>
      <c r="D7" s="120">
        <v>295</v>
      </c>
      <c r="E7" s="120">
        <v>291</v>
      </c>
      <c r="F7" s="120">
        <v>280</v>
      </c>
      <c r="G7" s="120">
        <v>284</v>
      </c>
      <c r="H7" s="120">
        <v>308</v>
      </c>
      <c r="I7" s="120">
        <v>321</v>
      </c>
      <c r="J7" s="247">
        <v>89</v>
      </c>
      <c r="K7" s="122">
        <v>141</v>
      </c>
      <c r="L7" s="120">
        <v>86</v>
      </c>
      <c r="M7" s="120">
        <v>4</v>
      </c>
      <c r="N7" s="120">
        <v>51</v>
      </c>
      <c r="O7" s="87"/>
    </row>
    <row r="8" spans="1:15" s="86" customFormat="1" ht="22.5" customHeight="1">
      <c r="A8" s="92" t="s">
        <v>313</v>
      </c>
      <c r="B8" s="93">
        <f>SUM(B9:B11)</f>
        <v>1985</v>
      </c>
      <c r="C8" s="248">
        <f>SUM(C9:C11)</f>
        <v>1741</v>
      </c>
      <c r="D8" s="94">
        <f aca="true" t="shared" si="0" ref="D8:N8">SUM(D9:D11)</f>
        <v>289</v>
      </c>
      <c r="E8" s="94">
        <f t="shared" si="0"/>
        <v>284</v>
      </c>
      <c r="F8" s="126">
        <f t="shared" si="0"/>
        <v>275</v>
      </c>
      <c r="G8" s="94">
        <f t="shared" si="0"/>
        <v>278</v>
      </c>
      <c r="H8" s="126">
        <f t="shared" si="0"/>
        <v>308</v>
      </c>
      <c r="I8" s="125">
        <f t="shared" si="0"/>
        <v>307</v>
      </c>
      <c r="J8" s="249">
        <f t="shared" si="0"/>
        <v>91</v>
      </c>
      <c r="K8" s="230">
        <f t="shared" si="0"/>
        <v>153</v>
      </c>
      <c r="L8" s="94">
        <f t="shared" si="0"/>
        <v>89</v>
      </c>
      <c r="M8" s="94">
        <f t="shared" si="0"/>
        <v>3</v>
      </c>
      <c r="N8" s="126">
        <f t="shared" si="0"/>
        <v>61</v>
      </c>
      <c r="O8" s="87"/>
    </row>
    <row r="9" spans="1:15" s="86" customFormat="1" ht="22.5" customHeight="1">
      <c r="A9" s="96" t="s">
        <v>112</v>
      </c>
      <c r="B9" s="89">
        <f>SUM(D9:K9)</f>
        <v>12</v>
      </c>
      <c r="C9" s="89">
        <f>SUM(D9:I9)</f>
        <v>12</v>
      </c>
      <c r="D9" s="120">
        <v>2</v>
      </c>
      <c r="E9" s="120">
        <v>2</v>
      </c>
      <c r="F9" s="120">
        <v>2</v>
      </c>
      <c r="G9" s="120">
        <v>2</v>
      </c>
      <c r="H9" s="120">
        <v>2</v>
      </c>
      <c r="I9" s="120">
        <v>2</v>
      </c>
      <c r="J9" s="247">
        <v>0</v>
      </c>
      <c r="K9" s="122">
        <f>SUM(L9:N9)</f>
        <v>0</v>
      </c>
      <c r="L9" s="120">
        <v>0</v>
      </c>
      <c r="M9" s="120">
        <v>0</v>
      </c>
      <c r="N9" s="120">
        <v>0</v>
      </c>
      <c r="O9" s="87"/>
    </row>
    <row r="10" spans="1:15" s="86" customFormat="1" ht="22.5" customHeight="1">
      <c r="A10" s="96" t="s">
        <v>113</v>
      </c>
      <c r="B10" s="89">
        <f aca="true" t="shared" si="1" ref="B10:N10">SUM(B13:B29)</f>
        <v>1967</v>
      </c>
      <c r="C10" s="89">
        <f t="shared" si="1"/>
        <v>1723</v>
      </c>
      <c r="D10" s="120">
        <f t="shared" si="1"/>
        <v>286</v>
      </c>
      <c r="E10" s="120">
        <f t="shared" si="1"/>
        <v>281</v>
      </c>
      <c r="F10" s="120">
        <f t="shared" si="1"/>
        <v>272</v>
      </c>
      <c r="G10" s="120">
        <f t="shared" si="1"/>
        <v>275</v>
      </c>
      <c r="H10" s="120">
        <f t="shared" si="1"/>
        <v>305</v>
      </c>
      <c r="I10" s="120">
        <f t="shared" si="1"/>
        <v>304</v>
      </c>
      <c r="J10" s="247">
        <f t="shared" si="1"/>
        <v>91</v>
      </c>
      <c r="K10" s="122">
        <f t="shared" si="1"/>
        <v>153</v>
      </c>
      <c r="L10" s="120">
        <f t="shared" si="1"/>
        <v>89</v>
      </c>
      <c r="M10" s="120">
        <f t="shared" si="1"/>
        <v>3</v>
      </c>
      <c r="N10" s="120">
        <f t="shared" si="1"/>
        <v>61</v>
      </c>
      <c r="O10" s="87"/>
    </row>
    <row r="11" spans="1:15" s="86" customFormat="1" ht="22.5" customHeight="1" thickBot="1">
      <c r="A11" s="97" t="s">
        <v>114</v>
      </c>
      <c r="B11" s="98">
        <f>SUM(D11:K11)</f>
        <v>6</v>
      </c>
      <c r="C11" s="98">
        <f>SUM(D11:I11)</f>
        <v>6</v>
      </c>
      <c r="D11" s="156">
        <v>1</v>
      </c>
      <c r="E11" s="156">
        <v>1</v>
      </c>
      <c r="F11" s="156">
        <v>1</v>
      </c>
      <c r="G11" s="156">
        <v>1</v>
      </c>
      <c r="H11" s="156">
        <v>1</v>
      </c>
      <c r="I11" s="156">
        <v>1</v>
      </c>
      <c r="J11" s="250">
        <v>0</v>
      </c>
      <c r="K11" s="198">
        <f>SUM(L11:N11)</f>
        <v>0</v>
      </c>
      <c r="L11" s="156">
        <v>0</v>
      </c>
      <c r="M11" s="156">
        <v>0</v>
      </c>
      <c r="N11" s="156">
        <v>0</v>
      </c>
      <c r="O11" s="87"/>
    </row>
    <row r="12" spans="1:18" s="86" customFormat="1" ht="17.25" customHeight="1">
      <c r="A12" s="101" t="s">
        <v>115</v>
      </c>
      <c r="B12" s="251"/>
      <c r="C12" s="252"/>
      <c r="D12" s="253"/>
      <c r="E12" s="253"/>
      <c r="F12" s="253"/>
      <c r="G12" s="253"/>
      <c r="H12" s="253"/>
      <c r="I12" s="160"/>
      <c r="J12" s="122"/>
      <c r="K12" s="170"/>
      <c r="L12" s="253"/>
      <c r="M12" s="253"/>
      <c r="N12" s="159"/>
      <c r="O12" s="177"/>
      <c r="P12" s="177"/>
      <c r="Q12" s="177"/>
      <c r="R12" s="87"/>
    </row>
    <row r="13" spans="1:16" s="86" customFormat="1" ht="37.5" customHeight="1">
      <c r="A13" s="234" t="s">
        <v>116</v>
      </c>
      <c r="B13" s="89">
        <f aca="true" t="shared" si="2" ref="B13:B29">SUM(C13,J13,K13)</f>
        <v>572</v>
      </c>
      <c r="C13" s="254">
        <f>SUM(D13:I13)</f>
        <v>520</v>
      </c>
      <c r="D13" s="175">
        <v>86</v>
      </c>
      <c r="E13" s="175">
        <v>87</v>
      </c>
      <c r="F13" s="175">
        <v>81</v>
      </c>
      <c r="G13" s="175">
        <v>80</v>
      </c>
      <c r="H13" s="175">
        <v>94</v>
      </c>
      <c r="I13" s="176">
        <v>92</v>
      </c>
      <c r="J13" s="255">
        <v>15</v>
      </c>
      <c r="K13" s="122">
        <f>SUM(L13:N13)</f>
        <v>37</v>
      </c>
      <c r="L13" s="120">
        <v>21</v>
      </c>
      <c r="M13" s="120">
        <v>0</v>
      </c>
      <c r="N13" s="120">
        <v>16</v>
      </c>
      <c r="O13" s="87"/>
      <c r="P13" s="87"/>
    </row>
    <row r="14" spans="1:15" s="86" customFormat="1" ht="37.5" customHeight="1">
      <c r="A14" s="103" t="s">
        <v>117</v>
      </c>
      <c r="B14" s="104">
        <f t="shared" si="2"/>
        <v>156</v>
      </c>
      <c r="C14" s="104">
        <f aca="true" t="shared" si="3" ref="C14:C29">SUM(D14:I14)</f>
        <v>135</v>
      </c>
      <c r="D14" s="141">
        <v>22</v>
      </c>
      <c r="E14" s="141">
        <v>23</v>
      </c>
      <c r="F14" s="141">
        <v>20</v>
      </c>
      <c r="G14" s="141">
        <v>22</v>
      </c>
      <c r="H14" s="141">
        <v>25</v>
      </c>
      <c r="I14" s="141">
        <v>23</v>
      </c>
      <c r="J14" s="256">
        <v>11</v>
      </c>
      <c r="K14" s="143">
        <f aca="true" t="shared" si="4" ref="K14:K29">SUM(L14:N14)</f>
        <v>10</v>
      </c>
      <c r="L14" s="141">
        <v>8</v>
      </c>
      <c r="M14" s="141">
        <v>0</v>
      </c>
      <c r="N14" s="141">
        <v>2</v>
      </c>
      <c r="O14" s="87"/>
    </row>
    <row r="15" spans="1:15" s="86" customFormat="1" ht="37.5" customHeight="1">
      <c r="A15" s="103" t="s">
        <v>118</v>
      </c>
      <c r="B15" s="104">
        <f t="shared" si="2"/>
        <v>93</v>
      </c>
      <c r="C15" s="104">
        <f t="shared" si="3"/>
        <v>80</v>
      </c>
      <c r="D15" s="141">
        <v>14</v>
      </c>
      <c r="E15" s="141">
        <v>14</v>
      </c>
      <c r="F15" s="141">
        <v>13</v>
      </c>
      <c r="G15" s="141">
        <v>13</v>
      </c>
      <c r="H15" s="141">
        <v>13</v>
      </c>
      <c r="I15" s="141">
        <v>13</v>
      </c>
      <c r="J15" s="256">
        <v>7</v>
      </c>
      <c r="K15" s="143">
        <f t="shared" si="4"/>
        <v>6</v>
      </c>
      <c r="L15" s="141">
        <v>2</v>
      </c>
      <c r="M15" s="141">
        <v>0</v>
      </c>
      <c r="N15" s="141">
        <v>4</v>
      </c>
      <c r="O15" s="87"/>
    </row>
    <row r="16" spans="1:15" s="86" customFormat="1" ht="37.5" customHeight="1">
      <c r="A16" s="103" t="s">
        <v>119</v>
      </c>
      <c r="B16" s="104">
        <f t="shared" si="2"/>
        <v>96</v>
      </c>
      <c r="C16" s="104">
        <f t="shared" si="3"/>
        <v>73</v>
      </c>
      <c r="D16" s="141">
        <v>13</v>
      </c>
      <c r="E16" s="141">
        <v>11</v>
      </c>
      <c r="F16" s="141">
        <v>12</v>
      </c>
      <c r="G16" s="141">
        <v>12</v>
      </c>
      <c r="H16" s="141">
        <v>12</v>
      </c>
      <c r="I16" s="141">
        <v>13</v>
      </c>
      <c r="J16" s="256">
        <v>12</v>
      </c>
      <c r="K16" s="143">
        <f t="shared" si="4"/>
        <v>11</v>
      </c>
      <c r="L16" s="141">
        <v>5</v>
      </c>
      <c r="M16" s="141">
        <v>1</v>
      </c>
      <c r="N16" s="141">
        <v>5</v>
      </c>
      <c r="O16" s="87"/>
    </row>
    <row r="17" spans="1:15" s="86" customFormat="1" ht="37.5" customHeight="1">
      <c r="A17" s="103" t="s">
        <v>120</v>
      </c>
      <c r="B17" s="104">
        <f t="shared" si="2"/>
        <v>66</v>
      </c>
      <c r="C17" s="104">
        <f t="shared" si="3"/>
        <v>50</v>
      </c>
      <c r="D17" s="141">
        <v>9</v>
      </c>
      <c r="E17" s="141">
        <v>8</v>
      </c>
      <c r="F17" s="141">
        <v>8</v>
      </c>
      <c r="G17" s="141">
        <v>7</v>
      </c>
      <c r="H17" s="141">
        <v>9</v>
      </c>
      <c r="I17" s="141">
        <v>9</v>
      </c>
      <c r="J17" s="256">
        <v>7</v>
      </c>
      <c r="K17" s="143">
        <f t="shared" si="4"/>
        <v>9</v>
      </c>
      <c r="L17" s="141">
        <v>3</v>
      </c>
      <c r="M17" s="141">
        <v>0</v>
      </c>
      <c r="N17" s="141">
        <v>6</v>
      </c>
      <c r="O17" s="87"/>
    </row>
    <row r="18" spans="1:15" s="86" customFormat="1" ht="37.5" customHeight="1">
      <c r="A18" s="103" t="s">
        <v>121</v>
      </c>
      <c r="B18" s="104">
        <f t="shared" si="2"/>
        <v>164</v>
      </c>
      <c r="C18" s="104">
        <f t="shared" si="3"/>
        <v>154</v>
      </c>
      <c r="D18" s="141">
        <v>26</v>
      </c>
      <c r="E18" s="141">
        <v>24</v>
      </c>
      <c r="F18" s="141">
        <v>26</v>
      </c>
      <c r="G18" s="141">
        <v>25</v>
      </c>
      <c r="H18" s="141">
        <v>27</v>
      </c>
      <c r="I18" s="141">
        <v>26</v>
      </c>
      <c r="J18" s="256">
        <v>0</v>
      </c>
      <c r="K18" s="143">
        <f t="shared" si="4"/>
        <v>10</v>
      </c>
      <c r="L18" s="141">
        <v>7</v>
      </c>
      <c r="M18" s="141">
        <v>1</v>
      </c>
      <c r="N18" s="141">
        <v>2</v>
      </c>
      <c r="O18" s="87"/>
    </row>
    <row r="19" spans="1:15" s="86" customFormat="1" ht="37.5" customHeight="1">
      <c r="A19" s="103" t="s">
        <v>23</v>
      </c>
      <c r="B19" s="104">
        <f t="shared" si="2"/>
        <v>77</v>
      </c>
      <c r="C19" s="104">
        <f>SUM(D19:I19)</f>
        <v>66</v>
      </c>
      <c r="D19" s="141">
        <v>12</v>
      </c>
      <c r="E19" s="141">
        <v>10</v>
      </c>
      <c r="F19" s="141">
        <v>10</v>
      </c>
      <c r="G19" s="141">
        <v>11</v>
      </c>
      <c r="H19" s="141">
        <v>11</v>
      </c>
      <c r="I19" s="141">
        <v>12</v>
      </c>
      <c r="J19" s="256">
        <v>6</v>
      </c>
      <c r="K19" s="143">
        <f>SUM(L19:N19)</f>
        <v>5</v>
      </c>
      <c r="L19" s="141">
        <v>4</v>
      </c>
      <c r="M19" s="141">
        <v>0</v>
      </c>
      <c r="N19" s="141">
        <v>1</v>
      </c>
      <c r="O19" s="87"/>
    </row>
    <row r="20" spans="1:15" s="86" customFormat="1" ht="37.5" customHeight="1">
      <c r="A20" s="103" t="s">
        <v>122</v>
      </c>
      <c r="B20" s="104">
        <f t="shared" si="2"/>
        <v>192</v>
      </c>
      <c r="C20" s="104">
        <f>SUM(D20:I20)</f>
        <v>174</v>
      </c>
      <c r="D20" s="141">
        <v>27</v>
      </c>
      <c r="E20" s="141">
        <v>26</v>
      </c>
      <c r="F20" s="141">
        <v>29</v>
      </c>
      <c r="G20" s="141">
        <v>29</v>
      </c>
      <c r="H20" s="141">
        <v>30</v>
      </c>
      <c r="I20" s="141">
        <v>33</v>
      </c>
      <c r="J20" s="256">
        <v>2</v>
      </c>
      <c r="K20" s="143">
        <f>SUM(L20:N20)</f>
        <v>16</v>
      </c>
      <c r="L20" s="141">
        <v>12</v>
      </c>
      <c r="M20" s="141">
        <v>0</v>
      </c>
      <c r="N20" s="141">
        <v>4</v>
      </c>
      <c r="O20" s="87"/>
    </row>
    <row r="21" spans="1:15" s="86" customFormat="1" ht="37.5" customHeight="1">
      <c r="A21" s="103" t="s">
        <v>123</v>
      </c>
      <c r="B21" s="104">
        <f t="shared" si="2"/>
        <v>230</v>
      </c>
      <c r="C21" s="104">
        <f>SUM(D21:I21)</f>
        <v>209</v>
      </c>
      <c r="D21" s="141">
        <v>31</v>
      </c>
      <c r="E21" s="141">
        <v>35</v>
      </c>
      <c r="F21" s="141">
        <v>32</v>
      </c>
      <c r="G21" s="141">
        <v>35</v>
      </c>
      <c r="H21" s="141">
        <v>39</v>
      </c>
      <c r="I21" s="141">
        <v>37</v>
      </c>
      <c r="J21" s="256">
        <v>3</v>
      </c>
      <c r="K21" s="143">
        <f>SUM(L21:N21)</f>
        <v>18</v>
      </c>
      <c r="L21" s="141">
        <v>9</v>
      </c>
      <c r="M21" s="141">
        <v>1</v>
      </c>
      <c r="N21" s="141">
        <v>8</v>
      </c>
      <c r="O21" s="87"/>
    </row>
    <row r="22" spans="1:15" s="86" customFormat="1" ht="37.5" customHeight="1">
      <c r="A22" s="103" t="s">
        <v>124</v>
      </c>
      <c r="B22" s="104">
        <f t="shared" si="2"/>
        <v>53</v>
      </c>
      <c r="C22" s="104">
        <f t="shared" si="3"/>
        <v>47</v>
      </c>
      <c r="D22" s="141">
        <v>8</v>
      </c>
      <c r="E22" s="141">
        <v>7</v>
      </c>
      <c r="F22" s="141">
        <v>7</v>
      </c>
      <c r="G22" s="141">
        <v>8</v>
      </c>
      <c r="H22" s="141">
        <v>9</v>
      </c>
      <c r="I22" s="141">
        <v>8</v>
      </c>
      <c r="J22" s="256">
        <v>1</v>
      </c>
      <c r="K22" s="143">
        <f t="shared" si="4"/>
        <v>5</v>
      </c>
      <c r="L22" s="141">
        <v>3</v>
      </c>
      <c r="M22" s="141">
        <v>0</v>
      </c>
      <c r="N22" s="141">
        <v>2</v>
      </c>
      <c r="O22" s="87"/>
    </row>
    <row r="23" spans="1:15" s="86" customFormat="1" ht="37.5" customHeight="1">
      <c r="A23" s="103" t="s">
        <v>125</v>
      </c>
      <c r="B23" s="104">
        <f t="shared" si="2"/>
        <v>10</v>
      </c>
      <c r="C23" s="104">
        <f t="shared" si="3"/>
        <v>6</v>
      </c>
      <c r="D23" s="141">
        <v>1</v>
      </c>
      <c r="E23" s="141">
        <v>1</v>
      </c>
      <c r="F23" s="141">
        <v>1</v>
      </c>
      <c r="G23" s="141">
        <v>1</v>
      </c>
      <c r="H23" s="141">
        <v>1</v>
      </c>
      <c r="I23" s="141">
        <v>1</v>
      </c>
      <c r="J23" s="256">
        <v>3</v>
      </c>
      <c r="K23" s="143">
        <f t="shared" si="4"/>
        <v>1</v>
      </c>
      <c r="L23" s="141">
        <v>1</v>
      </c>
      <c r="M23" s="141">
        <v>0</v>
      </c>
      <c r="N23" s="141">
        <v>0</v>
      </c>
      <c r="O23" s="87"/>
    </row>
    <row r="24" spans="1:15" s="86" customFormat="1" ht="37.5" customHeight="1">
      <c r="A24" s="103" t="s">
        <v>28</v>
      </c>
      <c r="B24" s="104">
        <f t="shared" si="2"/>
        <v>34</v>
      </c>
      <c r="C24" s="104">
        <f t="shared" si="3"/>
        <v>30</v>
      </c>
      <c r="D24" s="141">
        <v>5</v>
      </c>
      <c r="E24" s="141">
        <v>5</v>
      </c>
      <c r="F24" s="141">
        <v>5</v>
      </c>
      <c r="G24" s="141">
        <v>5</v>
      </c>
      <c r="H24" s="141">
        <v>5</v>
      </c>
      <c r="I24" s="141">
        <v>5</v>
      </c>
      <c r="J24" s="256">
        <v>0</v>
      </c>
      <c r="K24" s="143">
        <f t="shared" si="4"/>
        <v>4</v>
      </c>
      <c r="L24" s="141">
        <v>2</v>
      </c>
      <c r="M24" s="141">
        <v>0</v>
      </c>
      <c r="N24" s="141">
        <v>2</v>
      </c>
      <c r="O24" s="87"/>
    </row>
    <row r="25" spans="1:15" s="86" customFormat="1" ht="37.5" customHeight="1">
      <c r="A25" s="103" t="s">
        <v>126</v>
      </c>
      <c r="B25" s="104">
        <f t="shared" si="2"/>
        <v>63</v>
      </c>
      <c r="C25" s="104">
        <f t="shared" si="3"/>
        <v>55</v>
      </c>
      <c r="D25" s="141">
        <v>10</v>
      </c>
      <c r="E25" s="141">
        <v>8</v>
      </c>
      <c r="F25" s="141">
        <v>8</v>
      </c>
      <c r="G25" s="141">
        <v>8</v>
      </c>
      <c r="H25" s="141">
        <v>10</v>
      </c>
      <c r="I25" s="141">
        <v>11</v>
      </c>
      <c r="J25" s="256">
        <v>3</v>
      </c>
      <c r="K25" s="143">
        <f t="shared" si="4"/>
        <v>5</v>
      </c>
      <c r="L25" s="141">
        <v>3</v>
      </c>
      <c r="M25" s="141">
        <v>0</v>
      </c>
      <c r="N25" s="141">
        <v>2</v>
      </c>
      <c r="O25" s="87"/>
    </row>
    <row r="26" spans="1:15" s="86" customFormat="1" ht="37.5" customHeight="1">
      <c r="A26" s="103" t="s">
        <v>127</v>
      </c>
      <c r="B26" s="104">
        <f t="shared" si="2"/>
        <v>38</v>
      </c>
      <c r="C26" s="104">
        <f t="shared" si="3"/>
        <v>26</v>
      </c>
      <c r="D26" s="141">
        <v>5</v>
      </c>
      <c r="E26" s="141">
        <v>5</v>
      </c>
      <c r="F26" s="141">
        <v>4</v>
      </c>
      <c r="G26" s="141">
        <v>4</v>
      </c>
      <c r="H26" s="141">
        <v>4</v>
      </c>
      <c r="I26" s="141">
        <v>4</v>
      </c>
      <c r="J26" s="256">
        <v>8</v>
      </c>
      <c r="K26" s="143">
        <f t="shared" si="4"/>
        <v>4</v>
      </c>
      <c r="L26" s="141">
        <v>2</v>
      </c>
      <c r="M26" s="141">
        <v>0</v>
      </c>
      <c r="N26" s="141">
        <v>2</v>
      </c>
      <c r="O26" s="87"/>
    </row>
    <row r="27" spans="1:15" s="86" customFormat="1" ht="37.5" customHeight="1">
      <c r="A27" s="103" t="s">
        <v>128</v>
      </c>
      <c r="B27" s="104">
        <f t="shared" si="2"/>
        <v>33</v>
      </c>
      <c r="C27" s="104">
        <f>SUM(D27:I27)</f>
        <v>27</v>
      </c>
      <c r="D27" s="141">
        <v>4</v>
      </c>
      <c r="E27" s="141">
        <v>4</v>
      </c>
      <c r="F27" s="141">
        <v>4</v>
      </c>
      <c r="G27" s="141">
        <v>5</v>
      </c>
      <c r="H27" s="141">
        <v>6</v>
      </c>
      <c r="I27" s="141">
        <v>4</v>
      </c>
      <c r="J27" s="256">
        <v>2</v>
      </c>
      <c r="K27" s="143">
        <f>SUM(L27:N27)</f>
        <v>4</v>
      </c>
      <c r="L27" s="141">
        <v>3</v>
      </c>
      <c r="M27" s="141">
        <v>0</v>
      </c>
      <c r="N27" s="141">
        <v>1</v>
      </c>
      <c r="O27" s="87"/>
    </row>
    <row r="28" spans="1:15" s="86" customFormat="1" ht="37.5" customHeight="1">
      <c r="A28" s="103" t="s">
        <v>32</v>
      </c>
      <c r="B28" s="104">
        <f t="shared" si="2"/>
        <v>28</v>
      </c>
      <c r="C28" s="104">
        <f t="shared" si="3"/>
        <v>23</v>
      </c>
      <c r="D28" s="141">
        <v>4</v>
      </c>
      <c r="E28" s="141">
        <v>5</v>
      </c>
      <c r="F28" s="141">
        <v>4</v>
      </c>
      <c r="G28" s="141">
        <v>3</v>
      </c>
      <c r="H28" s="141">
        <v>3</v>
      </c>
      <c r="I28" s="141">
        <v>4</v>
      </c>
      <c r="J28" s="256">
        <v>2</v>
      </c>
      <c r="K28" s="143">
        <f t="shared" si="4"/>
        <v>3</v>
      </c>
      <c r="L28" s="141">
        <v>1</v>
      </c>
      <c r="M28" s="141">
        <v>0</v>
      </c>
      <c r="N28" s="141">
        <v>2</v>
      </c>
      <c r="O28" s="87"/>
    </row>
    <row r="29" spans="1:15" s="86" customFormat="1" ht="37.5" customHeight="1" thickBot="1">
      <c r="A29" s="107" t="s">
        <v>33</v>
      </c>
      <c r="B29" s="108">
        <f t="shared" si="2"/>
        <v>62</v>
      </c>
      <c r="C29" s="108">
        <f t="shared" si="3"/>
        <v>48</v>
      </c>
      <c r="D29" s="146">
        <v>9</v>
      </c>
      <c r="E29" s="146">
        <v>8</v>
      </c>
      <c r="F29" s="146">
        <v>8</v>
      </c>
      <c r="G29" s="146">
        <v>7</v>
      </c>
      <c r="H29" s="146">
        <v>7</v>
      </c>
      <c r="I29" s="146">
        <v>9</v>
      </c>
      <c r="J29" s="257">
        <v>9</v>
      </c>
      <c r="K29" s="148">
        <f t="shared" si="4"/>
        <v>5</v>
      </c>
      <c r="L29" s="146">
        <v>3</v>
      </c>
      <c r="M29" s="146">
        <v>0</v>
      </c>
      <c r="N29" s="146">
        <v>2</v>
      </c>
      <c r="O29" s="87"/>
    </row>
  </sheetData>
  <sheetProtection/>
  <mergeCells count="12">
    <mergeCell ref="H5:H6"/>
    <mergeCell ref="I5:I6"/>
    <mergeCell ref="J5:J6"/>
    <mergeCell ref="K5:K6"/>
    <mergeCell ref="A4:A6"/>
    <mergeCell ref="C4:I4"/>
    <mergeCell ref="K4:N4"/>
    <mergeCell ref="C5:C6"/>
    <mergeCell ref="D5:D6"/>
    <mergeCell ref="E5:E6"/>
    <mergeCell ref="F5:F6"/>
    <mergeCell ref="G5:G6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  <headerFooter scaleWithDoc="0"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showGridLines="0" zoomScalePageLayoutView="0" workbookViewId="0" topLeftCell="A4">
      <selection activeCell="J8" sqref="J8"/>
    </sheetView>
  </sheetViews>
  <sheetFormatPr defaultColWidth="7.57421875" defaultRowHeight="20.25" customHeight="1"/>
  <cols>
    <col min="1" max="1" width="12.57421875" style="237" customWidth="1"/>
    <col min="2" max="2" width="9.7109375" style="237" bestFit="1" customWidth="1"/>
    <col min="3" max="10" width="8.7109375" style="237" customWidth="1"/>
    <col min="11" max="11" width="0.85546875" style="237" customWidth="1"/>
    <col min="12" max="16384" width="7.421875" style="237" customWidth="1"/>
  </cols>
  <sheetData>
    <row r="1" s="1" customFormat="1" ht="18.75" customHeight="1"/>
    <row r="2" s="1" customFormat="1" ht="18.75" customHeight="1"/>
    <row r="3" spans="1:10" s="86" customFormat="1" ht="20.25" customHeight="1" thickBot="1">
      <c r="A3" s="4" t="s">
        <v>146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86" customFormat="1" ht="20.25" customHeight="1">
      <c r="A4" s="384" t="s">
        <v>147</v>
      </c>
      <c r="B4" s="387" t="s">
        <v>148</v>
      </c>
      <c r="C4" s="388"/>
      <c r="D4" s="388"/>
      <c r="E4" s="388"/>
      <c r="F4" s="388"/>
      <c r="G4" s="388"/>
      <c r="H4" s="388"/>
      <c r="I4" s="388"/>
      <c r="J4" s="388"/>
    </row>
    <row r="5" spans="1:11" s="86" customFormat="1" ht="21.75" customHeight="1">
      <c r="A5" s="385"/>
      <c r="B5" s="402" t="s">
        <v>4</v>
      </c>
      <c r="C5" s="223" t="s">
        <v>149</v>
      </c>
      <c r="D5" s="224" t="s">
        <v>150</v>
      </c>
      <c r="E5" s="224" t="s">
        <v>151</v>
      </c>
      <c r="F5" s="224" t="s">
        <v>152</v>
      </c>
      <c r="G5" s="224" t="s">
        <v>153</v>
      </c>
      <c r="H5" s="224" t="s">
        <v>154</v>
      </c>
      <c r="I5" s="224" t="s">
        <v>155</v>
      </c>
      <c r="J5" s="225" t="s">
        <v>156</v>
      </c>
      <c r="K5" s="87"/>
    </row>
    <row r="6" spans="1:11" s="86" customFormat="1" ht="21.75" customHeight="1" thickBot="1">
      <c r="A6" s="386"/>
      <c r="B6" s="403"/>
      <c r="C6" s="226" t="s">
        <v>157</v>
      </c>
      <c r="D6" s="227" t="s">
        <v>158</v>
      </c>
      <c r="E6" s="227" t="s">
        <v>159</v>
      </c>
      <c r="F6" s="227" t="s">
        <v>160</v>
      </c>
      <c r="G6" s="227" t="s">
        <v>161</v>
      </c>
      <c r="H6" s="227" t="s">
        <v>162</v>
      </c>
      <c r="I6" s="227" t="s">
        <v>163</v>
      </c>
      <c r="J6" s="228" t="s">
        <v>164</v>
      </c>
      <c r="K6" s="87"/>
    </row>
    <row r="7" spans="1:11" s="86" customFormat="1" ht="33.75" customHeight="1">
      <c r="A7" s="88" t="s">
        <v>288</v>
      </c>
      <c r="B7" s="89">
        <v>2009</v>
      </c>
      <c r="C7" s="195">
        <v>216</v>
      </c>
      <c r="D7" s="90">
        <v>143</v>
      </c>
      <c r="E7" s="90">
        <v>243</v>
      </c>
      <c r="F7" s="90">
        <v>356</v>
      </c>
      <c r="G7" s="90">
        <v>403</v>
      </c>
      <c r="H7" s="90">
        <v>421</v>
      </c>
      <c r="I7" s="90">
        <v>227</v>
      </c>
      <c r="J7" s="120">
        <v>0</v>
      </c>
      <c r="K7" s="87"/>
    </row>
    <row r="8" spans="1:11" s="86" customFormat="1" ht="33.75" customHeight="1">
      <c r="A8" s="332" t="s">
        <v>313</v>
      </c>
      <c r="B8" s="229">
        <f>SUM(B9:B11)</f>
        <v>1985</v>
      </c>
      <c r="C8" s="230">
        <f>SUM(C9:C11)</f>
        <v>226</v>
      </c>
      <c r="D8" s="126">
        <f aca="true" t="shared" si="0" ref="D8:J8">SUM(D9:D11)</f>
        <v>134</v>
      </c>
      <c r="E8" s="94">
        <f t="shared" si="0"/>
        <v>258</v>
      </c>
      <c r="F8" s="126">
        <f t="shared" si="0"/>
        <v>325</v>
      </c>
      <c r="G8" s="94">
        <f t="shared" si="0"/>
        <v>391</v>
      </c>
      <c r="H8" s="126">
        <f t="shared" si="0"/>
        <v>434</v>
      </c>
      <c r="I8" s="94">
        <f t="shared" si="0"/>
        <v>217</v>
      </c>
      <c r="J8" s="124">
        <f t="shared" si="0"/>
        <v>0</v>
      </c>
      <c r="K8" s="87"/>
    </row>
    <row r="9" spans="1:11" s="86" customFormat="1" ht="33.75" customHeight="1">
      <c r="A9" s="96" t="s">
        <v>112</v>
      </c>
      <c r="B9" s="231">
        <f>SUM(C9:J9)</f>
        <v>12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3</v>
      </c>
      <c r="I9" s="129">
        <v>9</v>
      </c>
      <c r="J9" s="232">
        <v>0</v>
      </c>
      <c r="K9" s="87"/>
    </row>
    <row r="10" spans="1:11" s="86" customFormat="1" ht="33.75" customHeight="1">
      <c r="A10" s="96" t="s">
        <v>113</v>
      </c>
      <c r="B10" s="89">
        <f>SUM(B13:B29)</f>
        <v>1967</v>
      </c>
      <c r="C10" s="195">
        <f aca="true" t="shared" si="1" ref="C10:I10">SUM(C13:C29)</f>
        <v>220</v>
      </c>
      <c r="D10" s="90">
        <f t="shared" si="1"/>
        <v>134</v>
      </c>
      <c r="E10" s="90">
        <f t="shared" si="1"/>
        <v>258</v>
      </c>
      <c r="F10" s="90">
        <f t="shared" si="1"/>
        <v>325</v>
      </c>
      <c r="G10" s="90">
        <f t="shared" si="1"/>
        <v>391</v>
      </c>
      <c r="H10" s="90">
        <f t="shared" si="1"/>
        <v>431</v>
      </c>
      <c r="I10" s="90">
        <f t="shared" si="1"/>
        <v>208</v>
      </c>
      <c r="J10" s="120">
        <v>0</v>
      </c>
      <c r="K10" s="233">
        <f>SUM(K13:K29)</f>
        <v>0</v>
      </c>
    </row>
    <row r="11" spans="1:11" s="86" customFormat="1" ht="33.75" customHeight="1" thickBot="1">
      <c r="A11" s="97" t="s">
        <v>114</v>
      </c>
      <c r="B11" s="98">
        <f>SUM(C11:J11)</f>
        <v>6</v>
      </c>
      <c r="C11" s="134">
        <v>6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56">
        <v>0</v>
      </c>
      <c r="K11" s="87"/>
    </row>
    <row r="12" spans="1:11" s="86" customFormat="1" ht="15" customHeight="1">
      <c r="A12" s="101" t="s">
        <v>115</v>
      </c>
      <c r="B12" s="89"/>
      <c r="C12" s="195"/>
      <c r="D12" s="90"/>
      <c r="E12" s="90"/>
      <c r="F12" s="90"/>
      <c r="G12" s="90"/>
      <c r="H12" s="90"/>
      <c r="I12" s="90"/>
      <c r="J12" s="120"/>
      <c r="K12" s="87"/>
    </row>
    <row r="13" spans="1:11" s="86" customFormat="1" ht="33.75" customHeight="1">
      <c r="A13" s="234" t="s">
        <v>17</v>
      </c>
      <c r="B13" s="89">
        <f aca="true" t="shared" si="2" ref="B13:B29">SUM(C13:J13)</f>
        <v>572</v>
      </c>
      <c r="C13" s="195">
        <v>47</v>
      </c>
      <c r="D13" s="90">
        <v>31</v>
      </c>
      <c r="E13" s="90">
        <v>51</v>
      </c>
      <c r="F13" s="90">
        <v>78</v>
      </c>
      <c r="G13" s="90">
        <v>122</v>
      </c>
      <c r="H13" s="90">
        <v>160</v>
      </c>
      <c r="I13" s="90">
        <v>83</v>
      </c>
      <c r="J13" s="120">
        <v>0</v>
      </c>
      <c r="K13" s="87"/>
    </row>
    <row r="14" spans="1:11" s="86" customFormat="1" ht="33.75" customHeight="1">
      <c r="A14" s="103" t="s">
        <v>165</v>
      </c>
      <c r="B14" s="104">
        <f t="shared" si="2"/>
        <v>156</v>
      </c>
      <c r="C14" s="235">
        <v>22</v>
      </c>
      <c r="D14" s="105">
        <v>0</v>
      </c>
      <c r="E14" s="105">
        <v>11</v>
      </c>
      <c r="F14" s="105">
        <v>6</v>
      </c>
      <c r="G14" s="105">
        <v>47</v>
      </c>
      <c r="H14" s="105">
        <v>48</v>
      </c>
      <c r="I14" s="105">
        <v>22</v>
      </c>
      <c r="J14" s="141">
        <v>0</v>
      </c>
      <c r="K14" s="87"/>
    </row>
    <row r="15" spans="1:11" s="86" customFormat="1" ht="33.75" customHeight="1">
      <c r="A15" s="103" t="s">
        <v>166</v>
      </c>
      <c r="B15" s="104">
        <f t="shared" si="2"/>
        <v>93</v>
      </c>
      <c r="C15" s="235">
        <v>10</v>
      </c>
      <c r="D15" s="105">
        <v>19</v>
      </c>
      <c r="E15" s="105">
        <v>17</v>
      </c>
      <c r="F15" s="105">
        <v>21</v>
      </c>
      <c r="G15" s="105">
        <v>15</v>
      </c>
      <c r="H15" s="105">
        <v>9</v>
      </c>
      <c r="I15" s="105">
        <v>2</v>
      </c>
      <c r="J15" s="141">
        <v>0</v>
      </c>
      <c r="K15" s="87"/>
    </row>
    <row r="16" spans="1:11" s="86" customFormat="1" ht="33.75" customHeight="1">
      <c r="A16" s="103" t="s">
        <v>167</v>
      </c>
      <c r="B16" s="104">
        <f t="shared" si="2"/>
        <v>96</v>
      </c>
      <c r="C16" s="235">
        <v>20</v>
      </c>
      <c r="D16" s="105">
        <v>13</v>
      </c>
      <c r="E16" s="105">
        <v>9</v>
      </c>
      <c r="F16" s="105">
        <v>14</v>
      </c>
      <c r="G16" s="105">
        <v>24</v>
      </c>
      <c r="H16" s="105">
        <v>12</v>
      </c>
      <c r="I16" s="105">
        <v>4</v>
      </c>
      <c r="J16" s="141">
        <v>0</v>
      </c>
      <c r="K16" s="87"/>
    </row>
    <row r="17" spans="1:11" s="86" customFormat="1" ht="33.75" customHeight="1">
      <c r="A17" s="103" t="s">
        <v>168</v>
      </c>
      <c r="B17" s="104">
        <f t="shared" si="2"/>
        <v>66</v>
      </c>
      <c r="C17" s="235">
        <v>12</v>
      </c>
      <c r="D17" s="105">
        <v>8</v>
      </c>
      <c r="E17" s="105">
        <v>19</v>
      </c>
      <c r="F17" s="105">
        <v>8</v>
      </c>
      <c r="G17" s="105">
        <v>3</v>
      </c>
      <c r="H17" s="105">
        <v>11</v>
      </c>
      <c r="I17" s="105">
        <v>5</v>
      </c>
      <c r="J17" s="141">
        <v>0</v>
      </c>
      <c r="K17" s="87"/>
    </row>
    <row r="18" spans="1:11" s="86" customFormat="1" ht="33.75" customHeight="1">
      <c r="A18" s="103" t="s">
        <v>169</v>
      </c>
      <c r="B18" s="104">
        <f t="shared" si="2"/>
        <v>164</v>
      </c>
      <c r="C18" s="235">
        <v>10</v>
      </c>
      <c r="D18" s="105">
        <v>1</v>
      </c>
      <c r="E18" s="105">
        <v>14</v>
      </c>
      <c r="F18" s="105">
        <v>36</v>
      </c>
      <c r="G18" s="105">
        <v>48</v>
      </c>
      <c r="H18" s="105">
        <v>37</v>
      </c>
      <c r="I18" s="105">
        <v>18</v>
      </c>
      <c r="J18" s="141">
        <v>0</v>
      </c>
      <c r="K18" s="87"/>
    </row>
    <row r="19" spans="1:11" s="86" customFormat="1" ht="33.75" customHeight="1">
      <c r="A19" s="103" t="s">
        <v>23</v>
      </c>
      <c r="B19" s="104">
        <f t="shared" si="2"/>
        <v>77</v>
      </c>
      <c r="C19" s="235">
        <v>10</v>
      </c>
      <c r="D19" s="105">
        <v>14</v>
      </c>
      <c r="E19" s="105">
        <v>13</v>
      </c>
      <c r="F19" s="105">
        <v>9</v>
      </c>
      <c r="G19" s="105">
        <v>7</v>
      </c>
      <c r="H19" s="105">
        <v>18</v>
      </c>
      <c r="I19" s="105">
        <v>6</v>
      </c>
      <c r="J19" s="141">
        <v>0</v>
      </c>
      <c r="K19" s="87"/>
    </row>
    <row r="20" spans="1:11" s="86" customFormat="1" ht="33.75" customHeight="1">
      <c r="A20" s="103" t="s">
        <v>122</v>
      </c>
      <c r="B20" s="104">
        <f t="shared" si="2"/>
        <v>192</v>
      </c>
      <c r="C20" s="235">
        <v>17</v>
      </c>
      <c r="D20" s="105">
        <v>4</v>
      </c>
      <c r="E20" s="105">
        <v>19</v>
      </c>
      <c r="F20" s="105">
        <v>30</v>
      </c>
      <c r="G20" s="105">
        <v>44</v>
      </c>
      <c r="H20" s="105">
        <v>59</v>
      </c>
      <c r="I20" s="105">
        <v>19</v>
      </c>
      <c r="J20" s="141">
        <v>0</v>
      </c>
      <c r="K20" s="87"/>
    </row>
    <row r="21" spans="1:11" s="86" customFormat="1" ht="33.75" customHeight="1">
      <c r="A21" s="103" t="s">
        <v>123</v>
      </c>
      <c r="B21" s="104">
        <f t="shared" si="2"/>
        <v>230</v>
      </c>
      <c r="C21" s="235">
        <v>21</v>
      </c>
      <c r="D21" s="105">
        <v>2</v>
      </c>
      <c r="E21" s="105">
        <v>14</v>
      </c>
      <c r="F21" s="105">
        <v>57</v>
      </c>
      <c r="G21" s="105">
        <v>54</v>
      </c>
      <c r="H21" s="105">
        <v>50</v>
      </c>
      <c r="I21" s="105">
        <v>32</v>
      </c>
      <c r="J21" s="141">
        <v>0</v>
      </c>
      <c r="K21" s="87"/>
    </row>
    <row r="22" spans="1:11" s="86" customFormat="1" ht="33.75" customHeight="1">
      <c r="A22" s="103" t="s">
        <v>170</v>
      </c>
      <c r="B22" s="104">
        <f t="shared" si="2"/>
        <v>53</v>
      </c>
      <c r="C22" s="235">
        <v>6</v>
      </c>
      <c r="D22" s="105">
        <v>7</v>
      </c>
      <c r="E22" s="105">
        <v>8</v>
      </c>
      <c r="F22" s="105">
        <v>10</v>
      </c>
      <c r="G22" s="105">
        <v>9</v>
      </c>
      <c r="H22" s="105">
        <v>10</v>
      </c>
      <c r="I22" s="105">
        <v>3</v>
      </c>
      <c r="J22" s="141">
        <v>0</v>
      </c>
      <c r="K22" s="87"/>
    </row>
    <row r="23" spans="1:11" s="86" customFormat="1" ht="33.75" customHeight="1">
      <c r="A23" s="103" t="s">
        <v>27</v>
      </c>
      <c r="B23" s="104">
        <f t="shared" si="2"/>
        <v>10</v>
      </c>
      <c r="C23" s="235">
        <v>3</v>
      </c>
      <c r="D23" s="105">
        <v>1</v>
      </c>
      <c r="E23" s="105">
        <v>5</v>
      </c>
      <c r="F23" s="105">
        <v>1</v>
      </c>
      <c r="G23" s="105">
        <v>0</v>
      </c>
      <c r="H23" s="105">
        <v>0</v>
      </c>
      <c r="I23" s="105">
        <v>0</v>
      </c>
      <c r="J23" s="141">
        <v>0</v>
      </c>
      <c r="K23" s="87"/>
    </row>
    <row r="24" spans="1:11" s="86" customFormat="1" ht="33.75" customHeight="1">
      <c r="A24" s="103" t="s">
        <v>28</v>
      </c>
      <c r="B24" s="104">
        <f t="shared" si="2"/>
        <v>34</v>
      </c>
      <c r="C24" s="235">
        <v>5</v>
      </c>
      <c r="D24" s="105">
        <v>4</v>
      </c>
      <c r="E24" s="105">
        <v>9</v>
      </c>
      <c r="F24" s="105">
        <v>4</v>
      </c>
      <c r="G24" s="105">
        <v>7</v>
      </c>
      <c r="H24" s="105">
        <v>3</v>
      </c>
      <c r="I24" s="105">
        <v>2</v>
      </c>
      <c r="J24" s="141">
        <v>0</v>
      </c>
      <c r="K24" s="87"/>
    </row>
    <row r="25" spans="1:11" s="86" customFormat="1" ht="33.75" customHeight="1">
      <c r="A25" s="103" t="s">
        <v>171</v>
      </c>
      <c r="B25" s="104">
        <f t="shared" si="2"/>
        <v>63</v>
      </c>
      <c r="C25" s="235">
        <v>6</v>
      </c>
      <c r="D25" s="105">
        <v>6</v>
      </c>
      <c r="E25" s="105">
        <v>22</v>
      </c>
      <c r="F25" s="105">
        <v>11</v>
      </c>
      <c r="G25" s="105">
        <v>4</v>
      </c>
      <c r="H25" s="105">
        <v>8</v>
      </c>
      <c r="I25" s="105">
        <v>6</v>
      </c>
      <c r="J25" s="141">
        <v>0</v>
      </c>
      <c r="K25" s="87"/>
    </row>
    <row r="26" spans="1:11" s="86" customFormat="1" ht="33.75" customHeight="1">
      <c r="A26" s="103" t="s">
        <v>30</v>
      </c>
      <c r="B26" s="104">
        <f t="shared" si="2"/>
        <v>38</v>
      </c>
      <c r="C26" s="235">
        <v>12</v>
      </c>
      <c r="D26" s="105">
        <v>8</v>
      </c>
      <c r="E26" s="105">
        <v>11</v>
      </c>
      <c r="F26" s="105">
        <v>4</v>
      </c>
      <c r="G26" s="105">
        <v>1</v>
      </c>
      <c r="H26" s="105">
        <v>2</v>
      </c>
      <c r="I26" s="105">
        <v>0</v>
      </c>
      <c r="J26" s="141">
        <v>0</v>
      </c>
      <c r="K26" s="87"/>
    </row>
    <row r="27" spans="1:11" s="86" customFormat="1" ht="33.75" customHeight="1">
      <c r="A27" s="103" t="s">
        <v>31</v>
      </c>
      <c r="B27" s="104">
        <f t="shared" si="2"/>
        <v>33</v>
      </c>
      <c r="C27" s="235">
        <v>6</v>
      </c>
      <c r="D27" s="105">
        <v>0</v>
      </c>
      <c r="E27" s="105">
        <v>4</v>
      </c>
      <c r="F27" s="105">
        <v>17</v>
      </c>
      <c r="G27" s="105">
        <v>1</v>
      </c>
      <c r="H27" s="105">
        <v>2</v>
      </c>
      <c r="I27" s="105">
        <v>3</v>
      </c>
      <c r="J27" s="141">
        <v>0</v>
      </c>
      <c r="K27" s="87"/>
    </row>
    <row r="28" spans="1:11" s="86" customFormat="1" ht="33.75" customHeight="1">
      <c r="A28" s="103" t="s">
        <v>32</v>
      </c>
      <c r="B28" s="104">
        <f t="shared" si="2"/>
        <v>28</v>
      </c>
      <c r="C28" s="235">
        <v>4</v>
      </c>
      <c r="D28" s="105">
        <v>2</v>
      </c>
      <c r="E28" s="105">
        <v>9</v>
      </c>
      <c r="F28" s="105">
        <v>8</v>
      </c>
      <c r="G28" s="105">
        <v>1</v>
      </c>
      <c r="H28" s="105">
        <v>1</v>
      </c>
      <c r="I28" s="105">
        <v>3</v>
      </c>
      <c r="J28" s="141">
        <v>0</v>
      </c>
      <c r="K28" s="87"/>
    </row>
    <row r="29" spans="1:11" s="86" customFormat="1" ht="33.75" customHeight="1" thickBot="1">
      <c r="A29" s="107" t="s">
        <v>33</v>
      </c>
      <c r="B29" s="108">
        <f t="shared" si="2"/>
        <v>62</v>
      </c>
      <c r="C29" s="236">
        <v>9</v>
      </c>
      <c r="D29" s="109">
        <v>14</v>
      </c>
      <c r="E29" s="109">
        <v>23</v>
      </c>
      <c r="F29" s="109">
        <v>11</v>
      </c>
      <c r="G29" s="109">
        <v>4</v>
      </c>
      <c r="H29" s="109">
        <v>1</v>
      </c>
      <c r="I29" s="109">
        <v>0</v>
      </c>
      <c r="J29" s="146">
        <v>0</v>
      </c>
      <c r="K29" s="87"/>
    </row>
  </sheetData>
  <sheetProtection/>
  <mergeCells count="3">
    <mergeCell ref="A4:A6"/>
    <mergeCell ref="B4:J4"/>
    <mergeCell ref="B5:B6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  <headerFooter scaleWithDoc="0" alignWithMargins="0">
    <oddHeader>&amp;L小学校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9"/>
  <sheetViews>
    <sheetView showGridLines="0" zoomScalePageLayoutView="0" workbookViewId="0" topLeftCell="A1">
      <selection activeCell="J8" sqref="J8"/>
    </sheetView>
  </sheetViews>
  <sheetFormatPr defaultColWidth="7.57421875" defaultRowHeight="20.25" customHeight="1"/>
  <cols>
    <col min="1" max="1" width="12.140625" style="222" customWidth="1"/>
    <col min="2" max="3" width="7.421875" style="222" bestFit="1" customWidth="1"/>
    <col min="4" max="9" width="6.421875" style="222" bestFit="1" customWidth="1"/>
    <col min="10" max="10" width="7.57421875" style="222" bestFit="1" customWidth="1"/>
    <col min="11" max="11" width="4.421875" style="222" bestFit="1" customWidth="1"/>
    <col min="12" max="14" width="5.00390625" style="222" bestFit="1" customWidth="1"/>
    <col min="15" max="15" width="0.85546875" style="222" customWidth="1"/>
    <col min="16" max="16384" width="7.421875" style="222" customWidth="1"/>
  </cols>
  <sheetData>
    <row r="1" s="53" customFormat="1" ht="20.25" customHeight="1"/>
    <row r="2" s="53" customFormat="1" ht="21.75" customHeight="1"/>
    <row r="3" spans="1:14" s="7" customFormat="1" ht="20.25" customHeight="1" thickBot="1">
      <c r="A3" s="199" t="s">
        <v>172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7" customFormat="1" ht="22.5" customHeight="1">
      <c r="A4" s="384" t="s">
        <v>147</v>
      </c>
      <c r="B4" s="200"/>
      <c r="C4" s="371" t="s">
        <v>173</v>
      </c>
      <c r="D4" s="375"/>
      <c r="E4" s="375"/>
      <c r="F4" s="375"/>
      <c r="G4" s="375"/>
      <c r="H4" s="375"/>
      <c r="I4" s="375"/>
      <c r="J4" s="405" t="s">
        <v>174</v>
      </c>
      <c r="K4" s="375" t="s">
        <v>133</v>
      </c>
      <c r="L4" s="372"/>
      <c r="M4" s="372"/>
      <c r="N4" s="372"/>
      <c r="O4" s="10"/>
    </row>
    <row r="5" spans="1:15" s="7" customFormat="1" ht="22.5" customHeight="1">
      <c r="A5" s="385"/>
      <c r="B5" s="201" t="s">
        <v>175</v>
      </c>
      <c r="C5" s="404"/>
      <c r="D5" s="369"/>
      <c r="E5" s="369"/>
      <c r="F5" s="369"/>
      <c r="G5" s="369"/>
      <c r="H5" s="369"/>
      <c r="I5" s="369"/>
      <c r="J5" s="406"/>
      <c r="K5" s="202"/>
      <c r="L5" s="203" t="s">
        <v>176</v>
      </c>
      <c r="M5" s="203" t="s">
        <v>177</v>
      </c>
      <c r="N5" s="203" t="s">
        <v>178</v>
      </c>
      <c r="O5" s="10"/>
    </row>
    <row r="6" spans="1:15" s="7" customFormat="1" ht="22.5" customHeight="1" thickBot="1">
      <c r="A6" s="386"/>
      <c r="B6" s="204"/>
      <c r="C6" s="205" t="s">
        <v>4</v>
      </c>
      <c r="D6" s="206" t="s">
        <v>179</v>
      </c>
      <c r="E6" s="206" t="s">
        <v>180</v>
      </c>
      <c r="F6" s="206" t="s">
        <v>181</v>
      </c>
      <c r="G6" s="206" t="s">
        <v>182</v>
      </c>
      <c r="H6" s="206" t="s">
        <v>183</v>
      </c>
      <c r="I6" s="206" t="s">
        <v>184</v>
      </c>
      <c r="J6" s="207" t="s">
        <v>185</v>
      </c>
      <c r="K6" s="208" t="s">
        <v>4</v>
      </c>
      <c r="L6" s="206" t="s">
        <v>144</v>
      </c>
      <c r="M6" s="206" t="s">
        <v>186</v>
      </c>
      <c r="N6" s="206" t="s">
        <v>186</v>
      </c>
      <c r="O6" s="10"/>
    </row>
    <row r="7" spans="1:15" s="7" customFormat="1" ht="31.5" customHeight="1">
      <c r="A7" s="88" t="s">
        <v>288</v>
      </c>
      <c r="B7" s="28">
        <v>48274</v>
      </c>
      <c r="C7" s="28">
        <v>47014</v>
      </c>
      <c r="D7" s="29">
        <v>7789</v>
      </c>
      <c r="E7" s="29">
        <v>7641</v>
      </c>
      <c r="F7" s="29">
        <v>7686</v>
      </c>
      <c r="G7" s="29">
        <v>7964</v>
      </c>
      <c r="H7" s="29">
        <v>7789</v>
      </c>
      <c r="I7" s="29">
        <v>8145</v>
      </c>
      <c r="J7" s="209">
        <v>803</v>
      </c>
      <c r="K7" s="32">
        <v>457</v>
      </c>
      <c r="L7" s="29">
        <v>283</v>
      </c>
      <c r="M7" s="29">
        <v>9</v>
      </c>
      <c r="N7" s="29">
        <v>165</v>
      </c>
      <c r="O7" s="10"/>
    </row>
    <row r="8" spans="1:15" s="7" customFormat="1" ht="31.5" customHeight="1">
      <c r="A8" s="92" t="s">
        <v>313</v>
      </c>
      <c r="B8" s="210">
        <f>SUM(B9:B11)</f>
        <v>47472</v>
      </c>
      <c r="C8" s="210">
        <f>SUM(C9:C11)</f>
        <v>46128</v>
      </c>
      <c r="D8" s="211">
        <f>SUM(D9:D11)</f>
        <v>7515</v>
      </c>
      <c r="E8" s="211">
        <f aca="true" t="shared" si="0" ref="E8:N8">SUM(E9:E11)</f>
        <v>7689</v>
      </c>
      <c r="F8" s="211">
        <f t="shared" si="0"/>
        <v>7525</v>
      </c>
      <c r="G8" s="211">
        <f t="shared" si="0"/>
        <v>7672</v>
      </c>
      <c r="H8" s="211">
        <f t="shared" si="0"/>
        <v>7934</v>
      </c>
      <c r="I8" s="211">
        <f t="shared" si="0"/>
        <v>7793</v>
      </c>
      <c r="J8" s="212">
        <f t="shared" si="0"/>
        <v>843</v>
      </c>
      <c r="K8" s="213">
        <f t="shared" si="0"/>
        <v>501</v>
      </c>
      <c r="L8" s="211">
        <f t="shared" si="0"/>
        <v>308</v>
      </c>
      <c r="M8" s="211">
        <f t="shared" si="0"/>
        <v>7</v>
      </c>
      <c r="N8" s="211">
        <f t="shared" si="0"/>
        <v>186</v>
      </c>
      <c r="O8" s="10"/>
    </row>
    <row r="9" spans="1:15" s="7" customFormat="1" ht="31.5" customHeight="1">
      <c r="A9" s="96" t="s">
        <v>112</v>
      </c>
      <c r="B9" s="214">
        <f>SUM(C9,J9,K9)</f>
        <v>441</v>
      </c>
      <c r="C9" s="214">
        <f>SUM(D9:I9)</f>
        <v>441</v>
      </c>
      <c r="D9" s="215">
        <v>80</v>
      </c>
      <c r="E9" s="215">
        <v>76</v>
      </c>
      <c r="F9" s="215">
        <v>73</v>
      </c>
      <c r="G9" s="215">
        <v>73</v>
      </c>
      <c r="H9" s="215">
        <v>71</v>
      </c>
      <c r="I9" s="215">
        <v>68</v>
      </c>
      <c r="J9" s="216">
        <v>0</v>
      </c>
      <c r="K9" s="217">
        <f>SUM(L9:N9)</f>
        <v>0</v>
      </c>
      <c r="L9" s="215">
        <v>0</v>
      </c>
      <c r="M9" s="215">
        <v>0</v>
      </c>
      <c r="N9" s="215">
        <v>0</v>
      </c>
      <c r="O9" s="10"/>
    </row>
    <row r="10" spans="1:15" s="7" customFormat="1" ht="31.5" customHeight="1">
      <c r="A10" s="96" t="s">
        <v>113</v>
      </c>
      <c r="B10" s="28">
        <f>SUM(B13:B29)</f>
        <v>47006</v>
      </c>
      <c r="C10" s="28">
        <f aca="true" t="shared" si="1" ref="C10:N10">SUM(C13:C29)</f>
        <v>45662</v>
      </c>
      <c r="D10" s="29">
        <f t="shared" si="1"/>
        <v>7434</v>
      </c>
      <c r="E10" s="29">
        <f t="shared" si="1"/>
        <v>7606</v>
      </c>
      <c r="F10" s="29">
        <f t="shared" si="1"/>
        <v>7451</v>
      </c>
      <c r="G10" s="29">
        <f t="shared" si="1"/>
        <v>7595</v>
      </c>
      <c r="H10" s="29">
        <f t="shared" si="1"/>
        <v>7858</v>
      </c>
      <c r="I10" s="29">
        <f t="shared" si="1"/>
        <v>7718</v>
      </c>
      <c r="J10" s="209">
        <f t="shared" si="1"/>
        <v>843</v>
      </c>
      <c r="K10" s="32">
        <f t="shared" si="1"/>
        <v>501</v>
      </c>
      <c r="L10" s="29">
        <f t="shared" si="1"/>
        <v>308</v>
      </c>
      <c r="M10" s="29">
        <f t="shared" si="1"/>
        <v>7</v>
      </c>
      <c r="N10" s="29">
        <f t="shared" si="1"/>
        <v>186</v>
      </c>
      <c r="O10" s="10"/>
    </row>
    <row r="11" spans="1:15" s="7" customFormat="1" ht="31.5" customHeight="1" thickBot="1">
      <c r="A11" s="97" t="s">
        <v>114</v>
      </c>
      <c r="B11" s="33">
        <f>SUM(C11,J11,K11)</f>
        <v>25</v>
      </c>
      <c r="C11" s="33">
        <f>SUM(D11:I11)</f>
        <v>25</v>
      </c>
      <c r="D11" s="34">
        <v>1</v>
      </c>
      <c r="E11" s="34">
        <v>7</v>
      </c>
      <c r="F11" s="34">
        <v>1</v>
      </c>
      <c r="G11" s="34">
        <v>4</v>
      </c>
      <c r="H11" s="34">
        <v>5</v>
      </c>
      <c r="I11" s="34">
        <v>7</v>
      </c>
      <c r="J11" s="218">
        <v>0</v>
      </c>
      <c r="K11" s="37">
        <f>SUM(L11:N11)</f>
        <v>0</v>
      </c>
      <c r="L11" s="34">
        <v>0</v>
      </c>
      <c r="M11" s="34">
        <v>0</v>
      </c>
      <c r="N11" s="34">
        <v>0</v>
      </c>
      <c r="O11" s="10"/>
    </row>
    <row r="12" spans="1:15" s="7" customFormat="1" ht="12.75">
      <c r="A12" s="101" t="s">
        <v>115</v>
      </c>
      <c r="B12" s="28"/>
      <c r="C12" s="28"/>
      <c r="D12" s="29"/>
      <c r="E12" s="29"/>
      <c r="F12" s="29"/>
      <c r="G12" s="29"/>
      <c r="H12" s="29"/>
      <c r="I12" s="29"/>
      <c r="J12" s="209"/>
      <c r="K12" s="32"/>
      <c r="L12" s="29"/>
      <c r="M12" s="29"/>
      <c r="N12" s="29"/>
      <c r="O12" s="10"/>
    </row>
    <row r="13" spans="1:15" s="7" customFormat="1" ht="31.5" customHeight="1">
      <c r="A13" s="102" t="s">
        <v>187</v>
      </c>
      <c r="B13" s="28">
        <f>SUM(C13,J13,K13)</f>
        <v>14965</v>
      </c>
      <c r="C13" s="28">
        <f>SUM(D13:I13)</f>
        <v>14657</v>
      </c>
      <c r="D13" s="29">
        <v>2438</v>
      </c>
      <c r="E13" s="29">
        <v>2489</v>
      </c>
      <c r="F13" s="29">
        <v>2380</v>
      </c>
      <c r="G13" s="29">
        <v>2357</v>
      </c>
      <c r="H13" s="29">
        <v>2561</v>
      </c>
      <c r="I13" s="29">
        <v>2432</v>
      </c>
      <c r="J13" s="209">
        <v>175</v>
      </c>
      <c r="K13" s="32">
        <f>SUM(L13:N13)</f>
        <v>133</v>
      </c>
      <c r="L13" s="29">
        <v>82</v>
      </c>
      <c r="M13" s="29">
        <v>0</v>
      </c>
      <c r="N13" s="29">
        <v>51</v>
      </c>
      <c r="O13" s="10"/>
    </row>
    <row r="14" spans="1:15" s="7" customFormat="1" ht="31.5" customHeight="1">
      <c r="A14" s="103" t="s">
        <v>165</v>
      </c>
      <c r="B14" s="38">
        <f aca="true" t="shared" si="2" ref="B14:B29">SUM(C14,J14,K14)</f>
        <v>4165</v>
      </c>
      <c r="C14" s="38">
        <f aca="true" t="shared" si="3" ref="C14:C29">SUM(D14:I14)</f>
        <v>4049</v>
      </c>
      <c r="D14" s="39">
        <v>672</v>
      </c>
      <c r="E14" s="39">
        <v>662</v>
      </c>
      <c r="F14" s="39">
        <v>647</v>
      </c>
      <c r="G14" s="39">
        <v>676</v>
      </c>
      <c r="H14" s="39">
        <v>706</v>
      </c>
      <c r="I14" s="39">
        <v>686</v>
      </c>
      <c r="J14" s="219">
        <v>66</v>
      </c>
      <c r="K14" s="42">
        <f aca="true" t="shared" si="4" ref="K14:K29">SUM(L14:N14)</f>
        <v>50</v>
      </c>
      <c r="L14" s="39">
        <v>42</v>
      </c>
      <c r="M14" s="39">
        <v>0</v>
      </c>
      <c r="N14" s="39">
        <v>8</v>
      </c>
      <c r="O14" s="10"/>
    </row>
    <row r="15" spans="1:15" s="7" customFormat="1" ht="31.5" customHeight="1">
      <c r="A15" s="103" t="s">
        <v>166</v>
      </c>
      <c r="B15" s="38">
        <f t="shared" si="2"/>
        <v>1778</v>
      </c>
      <c r="C15" s="38">
        <f t="shared" si="3"/>
        <v>1692</v>
      </c>
      <c r="D15" s="39">
        <v>288</v>
      </c>
      <c r="E15" s="39">
        <v>276</v>
      </c>
      <c r="F15" s="39">
        <v>268</v>
      </c>
      <c r="G15" s="39">
        <v>269</v>
      </c>
      <c r="H15" s="39">
        <v>300</v>
      </c>
      <c r="I15" s="39">
        <v>291</v>
      </c>
      <c r="J15" s="219">
        <v>74</v>
      </c>
      <c r="K15" s="42">
        <f t="shared" si="4"/>
        <v>12</v>
      </c>
      <c r="L15" s="39">
        <v>5</v>
      </c>
      <c r="M15" s="39">
        <v>0</v>
      </c>
      <c r="N15" s="39">
        <v>7</v>
      </c>
      <c r="O15" s="10"/>
    </row>
    <row r="16" spans="1:15" s="7" customFormat="1" ht="31.5" customHeight="1">
      <c r="A16" s="103" t="s">
        <v>167</v>
      </c>
      <c r="B16" s="38">
        <f t="shared" si="2"/>
        <v>1882</v>
      </c>
      <c r="C16" s="38">
        <f t="shared" si="3"/>
        <v>1744</v>
      </c>
      <c r="D16" s="39">
        <v>271</v>
      </c>
      <c r="E16" s="39">
        <v>288</v>
      </c>
      <c r="F16" s="39">
        <v>272</v>
      </c>
      <c r="G16" s="39">
        <v>310</v>
      </c>
      <c r="H16" s="39">
        <v>295</v>
      </c>
      <c r="I16" s="39">
        <v>308</v>
      </c>
      <c r="J16" s="219">
        <v>100</v>
      </c>
      <c r="K16" s="42">
        <f t="shared" si="4"/>
        <v>38</v>
      </c>
      <c r="L16" s="39">
        <v>18</v>
      </c>
      <c r="M16" s="39">
        <v>1</v>
      </c>
      <c r="N16" s="39">
        <v>19</v>
      </c>
      <c r="O16" s="10"/>
    </row>
    <row r="17" spans="1:15" s="7" customFormat="1" ht="31.5" customHeight="1">
      <c r="A17" s="103" t="s">
        <v>168</v>
      </c>
      <c r="B17" s="38">
        <f t="shared" si="2"/>
        <v>1245</v>
      </c>
      <c r="C17" s="38">
        <f t="shared" si="3"/>
        <v>1138</v>
      </c>
      <c r="D17" s="39">
        <v>193</v>
      </c>
      <c r="E17" s="39">
        <v>168</v>
      </c>
      <c r="F17" s="39">
        <v>186</v>
      </c>
      <c r="G17" s="39">
        <v>190</v>
      </c>
      <c r="H17" s="39">
        <v>201</v>
      </c>
      <c r="I17" s="39">
        <v>200</v>
      </c>
      <c r="J17" s="219">
        <v>84</v>
      </c>
      <c r="K17" s="42">
        <f t="shared" si="4"/>
        <v>23</v>
      </c>
      <c r="L17" s="39">
        <v>8</v>
      </c>
      <c r="M17" s="39">
        <v>0</v>
      </c>
      <c r="N17" s="39">
        <v>15</v>
      </c>
      <c r="O17" s="10"/>
    </row>
    <row r="18" spans="1:15" s="7" customFormat="1" ht="31.5" customHeight="1">
      <c r="A18" s="103" t="s">
        <v>169</v>
      </c>
      <c r="B18" s="38">
        <f t="shared" si="2"/>
        <v>4382</v>
      </c>
      <c r="C18" s="38">
        <f t="shared" si="3"/>
        <v>4342</v>
      </c>
      <c r="D18" s="39">
        <v>732</v>
      </c>
      <c r="E18" s="39">
        <v>740</v>
      </c>
      <c r="F18" s="39">
        <v>736</v>
      </c>
      <c r="G18" s="39">
        <v>758</v>
      </c>
      <c r="H18" s="39">
        <v>704</v>
      </c>
      <c r="I18" s="39">
        <v>672</v>
      </c>
      <c r="J18" s="219">
        <v>0</v>
      </c>
      <c r="K18" s="42">
        <f t="shared" si="4"/>
        <v>40</v>
      </c>
      <c r="L18" s="39">
        <v>26</v>
      </c>
      <c r="M18" s="39">
        <v>4</v>
      </c>
      <c r="N18" s="39">
        <v>10</v>
      </c>
      <c r="O18" s="10"/>
    </row>
    <row r="19" spans="1:15" s="7" customFormat="1" ht="31.5" customHeight="1">
      <c r="A19" s="103" t="s">
        <v>23</v>
      </c>
      <c r="B19" s="38">
        <f>SUM(C19,J19,K19)</f>
        <v>1618</v>
      </c>
      <c r="C19" s="38">
        <f>SUM(D19:I19)</f>
        <v>1549</v>
      </c>
      <c r="D19" s="39">
        <v>245</v>
      </c>
      <c r="E19" s="39">
        <v>233</v>
      </c>
      <c r="F19" s="39">
        <v>256</v>
      </c>
      <c r="G19" s="39">
        <v>270</v>
      </c>
      <c r="H19" s="39">
        <v>270</v>
      </c>
      <c r="I19" s="39">
        <v>275</v>
      </c>
      <c r="J19" s="219">
        <v>50</v>
      </c>
      <c r="K19" s="42">
        <f>SUM(L19:N19)</f>
        <v>19</v>
      </c>
      <c r="L19" s="39">
        <v>15</v>
      </c>
      <c r="M19" s="39">
        <v>0</v>
      </c>
      <c r="N19" s="39">
        <v>4</v>
      </c>
      <c r="O19" s="10"/>
    </row>
    <row r="20" spans="1:15" s="7" customFormat="1" ht="31.5" customHeight="1">
      <c r="A20" s="103" t="s">
        <v>122</v>
      </c>
      <c r="B20" s="38">
        <f>SUM(C20,J20,K20)</f>
        <v>5022</v>
      </c>
      <c r="C20" s="38">
        <f>SUM(D20:I20)</f>
        <v>4954</v>
      </c>
      <c r="D20" s="39">
        <v>783</v>
      </c>
      <c r="E20" s="39">
        <v>806</v>
      </c>
      <c r="F20" s="39">
        <v>824</v>
      </c>
      <c r="G20" s="39">
        <v>831</v>
      </c>
      <c r="H20" s="39">
        <v>825</v>
      </c>
      <c r="I20" s="39">
        <v>885</v>
      </c>
      <c r="J20" s="219">
        <v>17</v>
      </c>
      <c r="K20" s="42">
        <f>SUM(L20:N20)</f>
        <v>51</v>
      </c>
      <c r="L20" s="39">
        <v>38</v>
      </c>
      <c r="M20" s="39">
        <v>0</v>
      </c>
      <c r="N20" s="39">
        <v>13</v>
      </c>
      <c r="O20" s="10"/>
    </row>
    <row r="21" spans="1:15" s="7" customFormat="1" ht="31.5" customHeight="1">
      <c r="A21" s="103" t="s">
        <v>123</v>
      </c>
      <c r="B21" s="38">
        <f>SUM(C21,J21,K21)</f>
        <v>6025</v>
      </c>
      <c r="C21" s="38">
        <f>SUM(D21:I21)</f>
        <v>5943</v>
      </c>
      <c r="D21" s="39">
        <v>870</v>
      </c>
      <c r="E21" s="39">
        <v>1047</v>
      </c>
      <c r="F21" s="39">
        <v>951</v>
      </c>
      <c r="G21" s="39">
        <v>1011</v>
      </c>
      <c r="H21" s="39">
        <v>1037</v>
      </c>
      <c r="I21" s="39">
        <v>1027</v>
      </c>
      <c r="J21" s="219">
        <v>19</v>
      </c>
      <c r="K21" s="42">
        <f>SUM(L21:N21)</f>
        <v>63</v>
      </c>
      <c r="L21" s="39">
        <v>31</v>
      </c>
      <c r="M21" s="39">
        <v>2</v>
      </c>
      <c r="N21" s="39">
        <v>30</v>
      </c>
      <c r="O21" s="10"/>
    </row>
    <row r="22" spans="1:15" s="7" customFormat="1" ht="31.5" customHeight="1">
      <c r="A22" s="103" t="s">
        <v>170</v>
      </c>
      <c r="B22" s="38">
        <f t="shared" si="2"/>
        <v>1155</v>
      </c>
      <c r="C22" s="38">
        <f t="shared" si="3"/>
        <v>1127</v>
      </c>
      <c r="D22" s="39">
        <v>184</v>
      </c>
      <c r="E22" s="39">
        <v>172</v>
      </c>
      <c r="F22" s="39">
        <v>192</v>
      </c>
      <c r="G22" s="39">
        <v>193</v>
      </c>
      <c r="H22" s="39">
        <v>210</v>
      </c>
      <c r="I22" s="39">
        <v>176</v>
      </c>
      <c r="J22" s="219">
        <v>16</v>
      </c>
      <c r="K22" s="42">
        <f t="shared" si="4"/>
        <v>12</v>
      </c>
      <c r="L22" s="39">
        <v>5</v>
      </c>
      <c r="M22" s="39">
        <v>0</v>
      </c>
      <c r="N22" s="39">
        <v>7</v>
      </c>
      <c r="O22" s="10"/>
    </row>
    <row r="23" spans="1:15" s="7" customFormat="1" ht="31.5" customHeight="1">
      <c r="A23" s="103" t="s">
        <v>27</v>
      </c>
      <c r="B23" s="38">
        <f t="shared" si="2"/>
        <v>128</v>
      </c>
      <c r="C23" s="38">
        <f t="shared" si="3"/>
        <v>105</v>
      </c>
      <c r="D23" s="39">
        <v>15</v>
      </c>
      <c r="E23" s="39">
        <v>15</v>
      </c>
      <c r="F23" s="39">
        <v>19</v>
      </c>
      <c r="G23" s="39">
        <v>21</v>
      </c>
      <c r="H23" s="39">
        <v>20</v>
      </c>
      <c r="I23" s="39">
        <v>15</v>
      </c>
      <c r="J23" s="219">
        <v>22</v>
      </c>
      <c r="K23" s="42">
        <f t="shared" si="4"/>
        <v>1</v>
      </c>
      <c r="L23" s="39">
        <v>1</v>
      </c>
      <c r="M23" s="39">
        <v>0</v>
      </c>
      <c r="N23" s="39">
        <v>0</v>
      </c>
      <c r="O23" s="10"/>
    </row>
    <row r="24" spans="1:15" s="7" customFormat="1" ht="31.5" customHeight="1">
      <c r="A24" s="103" t="s">
        <v>28</v>
      </c>
      <c r="B24" s="38">
        <f t="shared" si="2"/>
        <v>653</v>
      </c>
      <c r="C24" s="38">
        <f t="shared" si="3"/>
        <v>646</v>
      </c>
      <c r="D24" s="39">
        <v>102</v>
      </c>
      <c r="E24" s="39">
        <v>94</v>
      </c>
      <c r="F24" s="39">
        <v>114</v>
      </c>
      <c r="G24" s="39">
        <v>99</v>
      </c>
      <c r="H24" s="39">
        <v>119</v>
      </c>
      <c r="I24" s="39">
        <v>118</v>
      </c>
      <c r="J24" s="219">
        <v>0</v>
      </c>
      <c r="K24" s="42">
        <f t="shared" si="4"/>
        <v>7</v>
      </c>
      <c r="L24" s="39">
        <v>5</v>
      </c>
      <c r="M24" s="39">
        <v>0</v>
      </c>
      <c r="N24" s="39">
        <v>2</v>
      </c>
      <c r="O24" s="10"/>
    </row>
    <row r="25" spans="1:15" s="7" customFormat="1" ht="31.5" customHeight="1">
      <c r="A25" s="103" t="s">
        <v>171</v>
      </c>
      <c r="B25" s="38">
        <f t="shared" si="2"/>
        <v>1311</v>
      </c>
      <c r="C25" s="38">
        <f t="shared" si="3"/>
        <v>1259</v>
      </c>
      <c r="D25" s="39">
        <v>215</v>
      </c>
      <c r="E25" s="39">
        <v>205</v>
      </c>
      <c r="F25" s="39">
        <v>188</v>
      </c>
      <c r="G25" s="39">
        <v>221</v>
      </c>
      <c r="H25" s="39">
        <v>204</v>
      </c>
      <c r="I25" s="39">
        <v>226</v>
      </c>
      <c r="J25" s="219">
        <v>41</v>
      </c>
      <c r="K25" s="42">
        <f t="shared" si="4"/>
        <v>11</v>
      </c>
      <c r="L25" s="39">
        <v>8</v>
      </c>
      <c r="M25" s="39">
        <v>0</v>
      </c>
      <c r="N25" s="39">
        <v>3</v>
      </c>
      <c r="O25" s="10"/>
    </row>
    <row r="26" spans="1:15" s="7" customFormat="1" ht="31.5" customHeight="1">
      <c r="A26" s="103" t="s">
        <v>30</v>
      </c>
      <c r="B26" s="38">
        <f t="shared" si="2"/>
        <v>506</v>
      </c>
      <c r="C26" s="38">
        <f t="shared" si="3"/>
        <v>439</v>
      </c>
      <c r="D26" s="39">
        <v>78</v>
      </c>
      <c r="E26" s="39">
        <v>83</v>
      </c>
      <c r="F26" s="39">
        <v>73</v>
      </c>
      <c r="G26" s="39">
        <v>69</v>
      </c>
      <c r="H26" s="39">
        <v>59</v>
      </c>
      <c r="I26" s="39">
        <v>77</v>
      </c>
      <c r="J26" s="219">
        <v>54</v>
      </c>
      <c r="K26" s="42">
        <f t="shared" si="4"/>
        <v>13</v>
      </c>
      <c r="L26" s="39">
        <v>6</v>
      </c>
      <c r="M26" s="39">
        <v>0</v>
      </c>
      <c r="N26" s="39">
        <v>7</v>
      </c>
      <c r="O26" s="10"/>
    </row>
    <row r="27" spans="1:15" s="7" customFormat="1" ht="31.5" customHeight="1">
      <c r="A27" s="103" t="s">
        <v>31</v>
      </c>
      <c r="B27" s="38">
        <f>SUM(C27,J27,K27)</f>
        <v>693</v>
      </c>
      <c r="C27" s="38">
        <f>SUM(D27:I27)</f>
        <v>675</v>
      </c>
      <c r="D27" s="39">
        <v>109</v>
      </c>
      <c r="E27" s="39">
        <v>116</v>
      </c>
      <c r="F27" s="39">
        <v>103</v>
      </c>
      <c r="G27" s="39">
        <v>115</v>
      </c>
      <c r="H27" s="39">
        <v>131</v>
      </c>
      <c r="I27" s="39">
        <v>101</v>
      </c>
      <c r="J27" s="219">
        <v>9</v>
      </c>
      <c r="K27" s="42">
        <f>SUM(L27:N27)</f>
        <v>9</v>
      </c>
      <c r="L27" s="39">
        <v>6</v>
      </c>
      <c r="M27" s="39">
        <v>0</v>
      </c>
      <c r="N27" s="39">
        <v>3</v>
      </c>
      <c r="O27" s="10"/>
    </row>
    <row r="28" spans="1:15" s="7" customFormat="1" ht="31.5" customHeight="1">
      <c r="A28" s="103" t="s">
        <v>32</v>
      </c>
      <c r="B28" s="38">
        <f t="shared" si="2"/>
        <v>541</v>
      </c>
      <c r="C28" s="38">
        <f t="shared" si="3"/>
        <v>503</v>
      </c>
      <c r="D28" s="39">
        <v>84</v>
      </c>
      <c r="E28" s="39">
        <v>90</v>
      </c>
      <c r="F28" s="39">
        <v>94</v>
      </c>
      <c r="G28" s="39">
        <v>72</v>
      </c>
      <c r="H28" s="39">
        <v>85</v>
      </c>
      <c r="I28" s="39">
        <v>78</v>
      </c>
      <c r="J28" s="219">
        <v>30</v>
      </c>
      <c r="K28" s="42">
        <f t="shared" si="4"/>
        <v>8</v>
      </c>
      <c r="L28" s="39">
        <v>5</v>
      </c>
      <c r="M28" s="39">
        <v>0</v>
      </c>
      <c r="N28" s="39">
        <v>3</v>
      </c>
      <c r="O28" s="10"/>
    </row>
    <row r="29" spans="1:15" s="7" customFormat="1" ht="31.5" customHeight="1" thickBot="1">
      <c r="A29" s="107" t="s">
        <v>33</v>
      </c>
      <c r="B29" s="55">
        <f t="shared" si="2"/>
        <v>937</v>
      </c>
      <c r="C29" s="55">
        <f t="shared" si="3"/>
        <v>840</v>
      </c>
      <c r="D29" s="57">
        <v>155</v>
      </c>
      <c r="E29" s="57">
        <v>122</v>
      </c>
      <c r="F29" s="57">
        <v>148</v>
      </c>
      <c r="G29" s="57">
        <v>133</v>
      </c>
      <c r="H29" s="57">
        <v>131</v>
      </c>
      <c r="I29" s="57">
        <v>151</v>
      </c>
      <c r="J29" s="220">
        <v>86</v>
      </c>
      <c r="K29" s="221">
        <f t="shared" si="4"/>
        <v>11</v>
      </c>
      <c r="L29" s="57">
        <v>7</v>
      </c>
      <c r="M29" s="57">
        <v>0</v>
      </c>
      <c r="N29" s="57">
        <v>4</v>
      </c>
      <c r="O29" s="10"/>
    </row>
  </sheetData>
  <sheetProtection/>
  <mergeCells count="4">
    <mergeCell ref="A4:A6"/>
    <mergeCell ref="C4:I5"/>
    <mergeCell ref="J4:J5"/>
    <mergeCell ref="K4:N4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9" r:id="rId1"/>
  <headerFooter scaleWithDoc="0" alignWithMargins="0">
    <oddHeader>&amp;R&amp;11小学校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9"/>
  <sheetViews>
    <sheetView showGridLines="0" zoomScalePageLayoutView="0" workbookViewId="0" topLeftCell="A1">
      <selection activeCell="J8" sqref="J8"/>
    </sheetView>
  </sheetViews>
  <sheetFormatPr defaultColWidth="7.57421875" defaultRowHeight="20.25" customHeight="1"/>
  <cols>
    <col min="1" max="1" width="12.421875" style="1" customWidth="1"/>
    <col min="2" max="4" width="7.421875" style="1" bestFit="1" customWidth="1"/>
    <col min="5" max="13" width="6.421875" style="1" bestFit="1" customWidth="1"/>
    <col min="14" max="14" width="0.85546875" style="1" customWidth="1"/>
    <col min="15" max="16384" width="7.421875" style="1" customWidth="1"/>
  </cols>
  <sheetData>
    <row r="1" ht="21" customHeight="1"/>
    <row r="2" ht="21" customHeight="1"/>
    <row r="3" spans="1:13" s="86" customFormat="1" ht="15.75" customHeight="1" thickBot="1">
      <c r="A3" s="4" t="s">
        <v>188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s="86" customFormat="1" ht="22.5" customHeight="1">
      <c r="A4" s="384" t="s">
        <v>147</v>
      </c>
      <c r="B4" s="387" t="s">
        <v>4</v>
      </c>
      <c r="C4" s="388"/>
      <c r="D4" s="379"/>
      <c r="E4" s="387" t="s">
        <v>189</v>
      </c>
      <c r="F4" s="388"/>
      <c r="G4" s="388"/>
      <c r="H4" s="381" t="s">
        <v>190</v>
      </c>
      <c r="I4" s="388"/>
      <c r="J4" s="409"/>
      <c r="K4" s="388" t="s">
        <v>191</v>
      </c>
      <c r="L4" s="388"/>
      <c r="M4" s="388"/>
      <c r="N4" s="87"/>
    </row>
    <row r="5" spans="1:14" s="86" customFormat="1" ht="22.5" customHeight="1">
      <c r="A5" s="385"/>
      <c r="B5" s="402"/>
      <c r="C5" s="407"/>
      <c r="D5" s="408"/>
      <c r="E5" s="402"/>
      <c r="F5" s="407"/>
      <c r="G5" s="407"/>
      <c r="H5" s="410"/>
      <c r="I5" s="407"/>
      <c r="J5" s="411"/>
      <c r="K5" s="412"/>
      <c r="L5" s="407"/>
      <c r="M5" s="407"/>
      <c r="N5" s="87"/>
    </row>
    <row r="6" spans="1:14" s="86" customFormat="1" ht="22.5" customHeight="1" thickBot="1">
      <c r="A6" s="386"/>
      <c r="B6" s="154" t="s">
        <v>4</v>
      </c>
      <c r="C6" s="115" t="s">
        <v>9</v>
      </c>
      <c r="D6" s="115" t="s">
        <v>10</v>
      </c>
      <c r="E6" s="154" t="s">
        <v>4</v>
      </c>
      <c r="F6" s="115" t="s">
        <v>9</v>
      </c>
      <c r="G6" s="115" t="s">
        <v>10</v>
      </c>
      <c r="H6" s="114" t="s">
        <v>4</v>
      </c>
      <c r="I6" s="115" t="s">
        <v>9</v>
      </c>
      <c r="J6" s="116" t="s">
        <v>10</v>
      </c>
      <c r="K6" s="117" t="s">
        <v>4</v>
      </c>
      <c r="L6" s="115" t="s">
        <v>9</v>
      </c>
      <c r="M6" s="115" t="s">
        <v>10</v>
      </c>
      <c r="N6" s="87"/>
    </row>
    <row r="7" spans="1:14" s="86" customFormat="1" ht="31.5" customHeight="1">
      <c r="A7" s="88" t="s">
        <v>288</v>
      </c>
      <c r="B7" s="158">
        <v>48274</v>
      </c>
      <c r="C7" s="159">
        <v>24628</v>
      </c>
      <c r="D7" s="159">
        <v>23646</v>
      </c>
      <c r="E7" s="158">
        <v>7890</v>
      </c>
      <c r="F7" s="159">
        <v>4041</v>
      </c>
      <c r="G7" s="159">
        <v>3849</v>
      </c>
      <c r="H7" s="193">
        <v>7820</v>
      </c>
      <c r="I7" s="159">
        <v>3957</v>
      </c>
      <c r="J7" s="160">
        <v>3863</v>
      </c>
      <c r="K7" s="161">
        <v>7952</v>
      </c>
      <c r="L7" s="159">
        <v>4067</v>
      </c>
      <c r="M7" s="159">
        <v>3885</v>
      </c>
      <c r="N7" s="87"/>
    </row>
    <row r="8" spans="1:14" s="86" customFormat="1" ht="31.5" customHeight="1">
      <c r="A8" s="92" t="s">
        <v>313</v>
      </c>
      <c r="B8" s="93">
        <f>SUM(B9:B11)</f>
        <v>47472</v>
      </c>
      <c r="C8" s="94">
        <f aca="true" t="shared" si="0" ref="C8:M8">SUM(C9:C11)</f>
        <v>24203</v>
      </c>
      <c r="D8" s="126">
        <f t="shared" si="0"/>
        <v>23269</v>
      </c>
      <c r="E8" s="93">
        <f t="shared" si="0"/>
        <v>7614</v>
      </c>
      <c r="F8" s="94">
        <f t="shared" si="0"/>
        <v>3943</v>
      </c>
      <c r="G8" s="125">
        <f t="shared" si="0"/>
        <v>3671</v>
      </c>
      <c r="H8" s="126">
        <f t="shared" si="0"/>
        <v>7867</v>
      </c>
      <c r="I8" s="94">
        <f t="shared" si="0"/>
        <v>4027</v>
      </c>
      <c r="J8" s="125">
        <f t="shared" si="0"/>
        <v>3840</v>
      </c>
      <c r="K8" s="126">
        <f t="shared" si="0"/>
        <v>7806</v>
      </c>
      <c r="L8" s="94">
        <f t="shared" si="0"/>
        <v>3946</v>
      </c>
      <c r="M8" s="126">
        <f t="shared" si="0"/>
        <v>3860</v>
      </c>
      <c r="N8" s="87"/>
    </row>
    <row r="9" spans="1:14" s="86" customFormat="1" ht="31.5" customHeight="1">
      <c r="A9" s="96" t="s">
        <v>112</v>
      </c>
      <c r="B9" s="89">
        <f>SUM(C9:D9)</f>
        <v>441</v>
      </c>
      <c r="C9" s="120">
        <f>F9+I9+L9+'9-2'!B9+'9-2'!E9+'9-2'!H9</f>
        <v>223</v>
      </c>
      <c r="D9" s="91">
        <f>G9+J9+M9+'9-2'!C9+'9-2'!F9+'9-2'!I9</f>
        <v>218</v>
      </c>
      <c r="E9" s="89">
        <f>SUM(F9:G9)</f>
        <v>80</v>
      </c>
      <c r="F9" s="120">
        <v>40</v>
      </c>
      <c r="G9" s="120">
        <v>40</v>
      </c>
      <c r="H9" s="119">
        <f>SUM(I9:J9)</f>
        <v>76</v>
      </c>
      <c r="I9" s="120">
        <v>37</v>
      </c>
      <c r="J9" s="121">
        <v>39</v>
      </c>
      <c r="K9" s="122">
        <f>SUM(L9:M9)</f>
        <v>73</v>
      </c>
      <c r="L9" s="120">
        <v>39</v>
      </c>
      <c r="M9" s="120">
        <v>34</v>
      </c>
      <c r="N9" s="87"/>
    </row>
    <row r="10" spans="1:14" s="86" customFormat="1" ht="31.5" customHeight="1">
      <c r="A10" s="96" t="s">
        <v>113</v>
      </c>
      <c r="B10" s="89">
        <f aca="true" t="shared" si="1" ref="B10:M10">SUM(B13:B29)</f>
        <v>47006</v>
      </c>
      <c r="C10" s="120">
        <f t="shared" si="1"/>
        <v>23965</v>
      </c>
      <c r="D10" s="120">
        <f t="shared" si="1"/>
        <v>23041</v>
      </c>
      <c r="E10" s="89">
        <f t="shared" si="1"/>
        <v>7533</v>
      </c>
      <c r="F10" s="120">
        <f t="shared" si="1"/>
        <v>3903</v>
      </c>
      <c r="G10" s="120">
        <f t="shared" si="1"/>
        <v>3630</v>
      </c>
      <c r="H10" s="119">
        <f t="shared" si="1"/>
        <v>7784</v>
      </c>
      <c r="I10" s="120">
        <f t="shared" si="1"/>
        <v>3985</v>
      </c>
      <c r="J10" s="121">
        <f t="shared" si="1"/>
        <v>3799</v>
      </c>
      <c r="K10" s="122">
        <f t="shared" si="1"/>
        <v>7732</v>
      </c>
      <c r="L10" s="120">
        <f t="shared" si="1"/>
        <v>3907</v>
      </c>
      <c r="M10" s="120">
        <f t="shared" si="1"/>
        <v>3825</v>
      </c>
      <c r="N10" s="87"/>
    </row>
    <row r="11" spans="1:14" s="86" customFormat="1" ht="31.5" customHeight="1" thickBot="1">
      <c r="A11" s="97" t="s">
        <v>114</v>
      </c>
      <c r="B11" s="98">
        <f>SUM(C11:D11)</f>
        <v>25</v>
      </c>
      <c r="C11" s="156">
        <f>SUM(F11,I11,L11,'9-2'!B11,'9-2'!E11,'9-2'!H11)</f>
        <v>15</v>
      </c>
      <c r="D11" s="156">
        <f>SUM(G11,J11,M11,'9-2'!C11,'9-2'!F11,'9-2'!I11)</f>
        <v>10</v>
      </c>
      <c r="E11" s="98">
        <f>SUM(F11:G11)</f>
        <v>1</v>
      </c>
      <c r="F11" s="156">
        <v>0</v>
      </c>
      <c r="G11" s="156">
        <v>1</v>
      </c>
      <c r="H11" s="184">
        <f>SUM(I11:J11)</f>
        <v>7</v>
      </c>
      <c r="I11" s="156">
        <v>5</v>
      </c>
      <c r="J11" s="135">
        <v>2</v>
      </c>
      <c r="K11" s="198">
        <f>SUM(L11:M11)</f>
        <v>1</v>
      </c>
      <c r="L11" s="156">
        <v>0</v>
      </c>
      <c r="M11" s="156">
        <v>1</v>
      </c>
      <c r="N11" s="87">
        <v>9</v>
      </c>
    </row>
    <row r="12" spans="1:14" s="86" customFormat="1" ht="12.75">
      <c r="A12" s="101" t="s">
        <v>115</v>
      </c>
      <c r="B12" s="89"/>
      <c r="C12" s="120"/>
      <c r="D12" s="120"/>
      <c r="E12" s="89"/>
      <c r="F12" s="120"/>
      <c r="G12" s="120"/>
      <c r="H12" s="119"/>
      <c r="I12" s="120"/>
      <c r="J12" s="121"/>
      <c r="K12" s="122"/>
      <c r="L12" s="120"/>
      <c r="M12" s="120"/>
      <c r="N12" s="87"/>
    </row>
    <row r="13" spans="1:14" s="86" customFormat="1" ht="31.5" customHeight="1">
      <c r="A13" s="102" t="s">
        <v>187</v>
      </c>
      <c r="B13" s="89">
        <f>E13+H13+K13+'9-2'!A13+'9-2'!D13+'9-2'!G13</f>
        <v>14965</v>
      </c>
      <c r="C13" s="120">
        <f>F13+I13+L13+'9-2'!B13+'9-2'!E13+'9-2'!H13</f>
        <v>7683</v>
      </c>
      <c r="D13" s="120">
        <f>G13+J13+M13+'9-2'!C13+'9-2'!F13+'9-2'!I13</f>
        <v>7282</v>
      </c>
      <c r="E13" s="89">
        <f>SUM(F13:G13)</f>
        <v>2453</v>
      </c>
      <c r="F13" s="120">
        <v>1266</v>
      </c>
      <c r="G13" s="120">
        <v>1187</v>
      </c>
      <c r="H13" s="119">
        <f aca="true" t="shared" si="2" ref="H13:H29">SUM(I13:J13)</f>
        <v>2523</v>
      </c>
      <c r="I13" s="120">
        <v>1323</v>
      </c>
      <c r="J13" s="121">
        <v>1200</v>
      </c>
      <c r="K13" s="122">
        <f aca="true" t="shared" si="3" ref="K13:K29">SUM(L13:M13)</f>
        <v>2455</v>
      </c>
      <c r="L13" s="120">
        <v>1258</v>
      </c>
      <c r="M13" s="120">
        <v>1197</v>
      </c>
      <c r="N13" s="87"/>
    </row>
    <row r="14" spans="1:14" s="86" customFormat="1" ht="31.5" customHeight="1">
      <c r="A14" s="103" t="s">
        <v>165</v>
      </c>
      <c r="B14" s="104">
        <f>E14+H14+K14+'9-2'!A14+'9-2'!D14+'9-2'!G14</f>
        <v>4165</v>
      </c>
      <c r="C14" s="141">
        <f>F14+I14+L14+'9-2'!B14+'9-2'!E14+'9-2'!H14</f>
        <v>2154</v>
      </c>
      <c r="D14" s="141">
        <f>G14+J14+M14+'9-2'!C14+'9-2'!F14+'9-2'!I14</f>
        <v>2011</v>
      </c>
      <c r="E14" s="104">
        <f aca="true" t="shared" si="4" ref="E14:E29">SUM(F14:G14)</f>
        <v>684</v>
      </c>
      <c r="F14" s="141">
        <v>347</v>
      </c>
      <c r="G14" s="141">
        <v>337</v>
      </c>
      <c r="H14" s="140">
        <f t="shared" si="2"/>
        <v>678</v>
      </c>
      <c r="I14" s="141">
        <v>348</v>
      </c>
      <c r="J14" s="142">
        <v>330</v>
      </c>
      <c r="K14" s="143">
        <f t="shared" si="3"/>
        <v>665</v>
      </c>
      <c r="L14" s="141">
        <v>341</v>
      </c>
      <c r="M14" s="141">
        <v>324</v>
      </c>
      <c r="N14" s="87"/>
    </row>
    <row r="15" spans="1:14" s="86" customFormat="1" ht="31.5" customHeight="1">
      <c r="A15" s="103" t="s">
        <v>166</v>
      </c>
      <c r="B15" s="104">
        <f>E15+H15+K15+'9-2'!A15+'9-2'!D15+'9-2'!G15</f>
        <v>1778</v>
      </c>
      <c r="C15" s="141">
        <f>F15+I15+L15+'9-2'!B15+'9-2'!E15+'9-2'!H15</f>
        <v>940</v>
      </c>
      <c r="D15" s="141">
        <f>G15+J15+M15+'9-2'!C15+'9-2'!F15+'9-2'!I15</f>
        <v>838</v>
      </c>
      <c r="E15" s="104">
        <f t="shared" si="4"/>
        <v>292</v>
      </c>
      <c r="F15" s="141">
        <v>164</v>
      </c>
      <c r="G15" s="141">
        <v>128</v>
      </c>
      <c r="H15" s="140">
        <f t="shared" si="2"/>
        <v>279</v>
      </c>
      <c r="I15" s="141">
        <v>152</v>
      </c>
      <c r="J15" s="142">
        <v>127</v>
      </c>
      <c r="K15" s="143">
        <f t="shared" si="3"/>
        <v>290</v>
      </c>
      <c r="L15" s="141">
        <v>148</v>
      </c>
      <c r="M15" s="141">
        <v>142</v>
      </c>
      <c r="N15" s="87"/>
    </row>
    <row r="16" spans="1:14" s="86" customFormat="1" ht="31.5" customHeight="1">
      <c r="A16" s="103" t="s">
        <v>167</v>
      </c>
      <c r="B16" s="104">
        <f>E16+H16+K16+'9-2'!A16+'9-2'!D16+'9-2'!G16</f>
        <v>1882</v>
      </c>
      <c r="C16" s="141">
        <f>F16+I16+L16+'9-2'!B16+'9-2'!E16+'9-2'!H16</f>
        <v>952</v>
      </c>
      <c r="D16" s="141">
        <f>G16+J16+M16+'9-2'!C16+'9-2'!F16+'9-2'!I16</f>
        <v>930</v>
      </c>
      <c r="E16" s="104">
        <f t="shared" si="4"/>
        <v>283</v>
      </c>
      <c r="F16" s="141">
        <v>151</v>
      </c>
      <c r="G16" s="141">
        <v>132</v>
      </c>
      <c r="H16" s="140">
        <f t="shared" si="2"/>
        <v>313</v>
      </c>
      <c r="I16" s="141">
        <v>166</v>
      </c>
      <c r="J16" s="142">
        <v>147</v>
      </c>
      <c r="K16" s="143">
        <f t="shared" si="3"/>
        <v>298</v>
      </c>
      <c r="L16" s="141">
        <v>149</v>
      </c>
      <c r="M16" s="141">
        <v>149</v>
      </c>
      <c r="N16" s="87"/>
    </row>
    <row r="17" spans="1:14" s="86" customFormat="1" ht="31.5" customHeight="1">
      <c r="A17" s="103" t="s">
        <v>168</v>
      </c>
      <c r="B17" s="104">
        <f>E17+H17+K17+'9-2'!A17+'9-2'!D17+'9-2'!G17</f>
        <v>1245</v>
      </c>
      <c r="C17" s="141">
        <f>F17+I17+L17+'9-2'!B17+'9-2'!E17+'9-2'!H17</f>
        <v>601</v>
      </c>
      <c r="D17" s="141">
        <f>G17+J17+M17+'9-2'!C17+'9-2'!F17+'9-2'!I17</f>
        <v>644</v>
      </c>
      <c r="E17" s="104">
        <f t="shared" si="4"/>
        <v>195</v>
      </c>
      <c r="F17" s="141">
        <v>106</v>
      </c>
      <c r="G17" s="141">
        <v>89</v>
      </c>
      <c r="H17" s="140">
        <f t="shared" si="2"/>
        <v>184</v>
      </c>
      <c r="I17" s="141">
        <v>94</v>
      </c>
      <c r="J17" s="142">
        <v>90</v>
      </c>
      <c r="K17" s="143">
        <f t="shared" si="3"/>
        <v>208</v>
      </c>
      <c r="L17" s="141">
        <v>96</v>
      </c>
      <c r="M17" s="141">
        <v>112</v>
      </c>
      <c r="N17" s="87"/>
    </row>
    <row r="18" spans="1:14" s="86" customFormat="1" ht="31.5" customHeight="1">
      <c r="A18" s="103" t="s">
        <v>169</v>
      </c>
      <c r="B18" s="104">
        <f>E18+H18+K18+'9-2'!A18+'9-2'!D18+'9-2'!G18</f>
        <v>4382</v>
      </c>
      <c r="C18" s="141">
        <f>F18+I18+L18+'9-2'!B18+'9-2'!E18+'9-2'!H18</f>
        <v>2272</v>
      </c>
      <c r="D18" s="141">
        <f>G18+J18+M18+'9-2'!C18+'9-2'!F18+'9-2'!I18</f>
        <v>2110</v>
      </c>
      <c r="E18" s="104">
        <f t="shared" si="4"/>
        <v>737</v>
      </c>
      <c r="F18" s="141">
        <v>385</v>
      </c>
      <c r="G18" s="141">
        <v>352</v>
      </c>
      <c r="H18" s="140">
        <f t="shared" si="2"/>
        <v>745</v>
      </c>
      <c r="I18" s="141">
        <v>356</v>
      </c>
      <c r="J18" s="142">
        <v>389</v>
      </c>
      <c r="K18" s="143">
        <f t="shared" si="3"/>
        <v>743</v>
      </c>
      <c r="L18" s="141">
        <v>382</v>
      </c>
      <c r="M18" s="141">
        <v>361</v>
      </c>
      <c r="N18" s="87"/>
    </row>
    <row r="19" spans="1:14" s="86" customFormat="1" ht="31.5" customHeight="1">
      <c r="A19" s="103" t="s">
        <v>23</v>
      </c>
      <c r="B19" s="104">
        <f>E19+H19+K19+'9-2'!A19+'9-2'!D19+'9-2'!G19</f>
        <v>1618</v>
      </c>
      <c r="C19" s="141">
        <f>F19+I19+L19+'9-2'!B19+'9-2'!E19+'9-2'!H19</f>
        <v>819</v>
      </c>
      <c r="D19" s="141">
        <f>G19+J19+M19+'9-2'!C19+'9-2'!F19+'9-2'!I19</f>
        <v>799</v>
      </c>
      <c r="E19" s="104">
        <f>SUM(F19:G19)</f>
        <v>249</v>
      </c>
      <c r="F19" s="141">
        <v>134</v>
      </c>
      <c r="G19" s="141">
        <v>115</v>
      </c>
      <c r="H19" s="140">
        <f>SUM(I19:J19)</f>
        <v>246</v>
      </c>
      <c r="I19" s="141">
        <v>135</v>
      </c>
      <c r="J19" s="142">
        <v>111</v>
      </c>
      <c r="K19" s="143">
        <f>SUM(L19:M19)</f>
        <v>281</v>
      </c>
      <c r="L19" s="141">
        <v>128</v>
      </c>
      <c r="M19" s="141">
        <v>153</v>
      </c>
      <c r="N19" s="87"/>
    </row>
    <row r="20" spans="1:14" s="86" customFormat="1" ht="31.5" customHeight="1">
      <c r="A20" s="103" t="s">
        <v>122</v>
      </c>
      <c r="B20" s="104">
        <f>E20+H20+K20+'9-2'!A20+'9-2'!D20+'9-2'!G20</f>
        <v>5022</v>
      </c>
      <c r="C20" s="141">
        <f>F20+I20+L20+'9-2'!B20+'9-2'!E20+'9-2'!H20</f>
        <v>2511</v>
      </c>
      <c r="D20" s="141">
        <f>G20+J20+M20+'9-2'!C20+'9-2'!F20+'9-2'!I20</f>
        <v>2511</v>
      </c>
      <c r="E20" s="104">
        <f>SUM(F20:G20)</f>
        <v>796</v>
      </c>
      <c r="F20" s="141">
        <v>387</v>
      </c>
      <c r="G20" s="141">
        <v>409</v>
      </c>
      <c r="H20" s="140">
        <f>SUM(I20:J20)</f>
        <v>815</v>
      </c>
      <c r="I20" s="141">
        <v>405</v>
      </c>
      <c r="J20" s="142">
        <v>410</v>
      </c>
      <c r="K20" s="143">
        <f>SUM(L20:M20)</f>
        <v>834</v>
      </c>
      <c r="L20" s="141">
        <v>419</v>
      </c>
      <c r="M20" s="141">
        <v>415</v>
      </c>
      <c r="N20" s="87"/>
    </row>
    <row r="21" spans="1:14" s="86" customFormat="1" ht="31.5" customHeight="1">
      <c r="A21" s="103" t="s">
        <v>123</v>
      </c>
      <c r="B21" s="104">
        <f>E21+H21+K21+'9-2'!A21+'9-2'!D21+'9-2'!G21</f>
        <v>6025</v>
      </c>
      <c r="C21" s="141">
        <f>F21+I21+L21+'9-2'!B21+'9-2'!E21+'9-2'!H21</f>
        <v>3053</v>
      </c>
      <c r="D21" s="141">
        <f>G21+J21+M21+'9-2'!C21+'9-2'!F21+'9-2'!I21</f>
        <v>2972</v>
      </c>
      <c r="E21" s="38">
        <f>SUM(F21:G21)</f>
        <v>881</v>
      </c>
      <c r="F21" s="39">
        <v>471</v>
      </c>
      <c r="G21" s="39">
        <v>410</v>
      </c>
      <c r="H21" s="40">
        <f>SUM(I21:J21)</f>
        <v>1060</v>
      </c>
      <c r="I21" s="39">
        <v>539</v>
      </c>
      <c r="J21" s="41">
        <v>521</v>
      </c>
      <c r="K21" s="42">
        <f>SUM(L21:M21)</f>
        <v>961</v>
      </c>
      <c r="L21" s="141">
        <v>478</v>
      </c>
      <c r="M21" s="141">
        <v>483</v>
      </c>
      <c r="N21" s="87"/>
    </row>
    <row r="22" spans="1:14" s="86" customFormat="1" ht="31.5" customHeight="1">
      <c r="A22" s="103" t="s">
        <v>170</v>
      </c>
      <c r="B22" s="104">
        <f>E22+H22+K22+'9-2'!A22+'9-2'!D22+'9-2'!G22</f>
        <v>1155</v>
      </c>
      <c r="C22" s="141">
        <f>F22+I22+L22+'9-2'!B22+'9-2'!E22+'9-2'!H22</f>
        <v>622</v>
      </c>
      <c r="D22" s="141">
        <f>G22+J22+M22+'9-2'!C22+'9-2'!F22+'9-2'!I22</f>
        <v>533</v>
      </c>
      <c r="E22" s="104">
        <f t="shared" si="4"/>
        <v>185</v>
      </c>
      <c r="F22" s="141">
        <v>106</v>
      </c>
      <c r="G22" s="141">
        <v>79</v>
      </c>
      <c r="H22" s="140">
        <f t="shared" si="2"/>
        <v>184</v>
      </c>
      <c r="I22" s="141">
        <v>111</v>
      </c>
      <c r="J22" s="142">
        <v>73</v>
      </c>
      <c r="K22" s="143">
        <f t="shared" si="3"/>
        <v>203</v>
      </c>
      <c r="L22" s="141">
        <v>106</v>
      </c>
      <c r="M22" s="141">
        <v>97</v>
      </c>
      <c r="N22" s="87"/>
    </row>
    <row r="23" spans="1:14" s="86" customFormat="1" ht="31.5" customHeight="1">
      <c r="A23" s="103" t="s">
        <v>27</v>
      </c>
      <c r="B23" s="104">
        <f>E23+H23+K23+'9-2'!A23+'9-2'!D23+'9-2'!G23</f>
        <v>128</v>
      </c>
      <c r="C23" s="141">
        <f>F23+I23+L23+'9-2'!B23+'9-2'!E23+'9-2'!H23</f>
        <v>56</v>
      </c>
      <c r="D23" s="141">
        <f>G23+J23+M23+'9-2'!C23+'9-2'!F23+'9-2'!I23</f>
        <v>72</v>
      </c>
      <c r="E23" s="104">
        <f t="shared" si="4"/>
        <v>20</v>
      </c>
      <c r="F23" s="141">
        <v>9</v>
      </c>
      <c r="G23" s="141">
        <v>11</v>
      </c>
      <c r="H23" s="140">
        <f t="shared" si="2"/>
        <v>17</v>
      </c>
      <c r="I23" s="141">
        <v>6</v>
      </c>
      <c r="J23" s="142">
        <v>11</v>
      </c>
      <c r="K23" s="143">
        <f t="shared" si="3"/>
        <v>22</v>
      </c>
      <c r="L23" s="141">
        <v>8</v>
      </c>
      <c r="M23" s="141">
        <v>14</v>
      </c>
      <c r="N23" s="87"/>
    </row>
    <row r="24" spans="1:14" s="86" customFormat="1" ht="31.5" customHeight="1">
      <c r="A24" s="103" t="s">
        <v>28</v>
      </c>
      <c r="B24" s="104">
        <f>E24+H24+K24+'9-2'!A24+'9-2'!D24+'9-2'!G24</f>
        <v>653</v>
      </c>
      <c r="C24" s="141">
        <f>F24+I24+L24+'9-2'!B24+'9-2'!E24+'9-2'!H24</f>
        <v>321</v>
      </c>
      <c r="D24" s="141">
        <f>G24+J24+M24+'9-2'!C24+'9-2'!F24+'9-2'!I24</f>
        <v>332</v>
      </c>
      <c r="E24" s="104">
        <f t="shared" si="4"/>
        <v>102</v>
      </c>
      <c r="F24" s="141">
        <v>42</v>
      </c>
      <c r="G24" s="141">
        <v>60</v>
      </c>
      <c r="H24" s="140">
        <f t="shared" si="2"/>
        <v>94</v>
      </c>
      <c r="I24" s="141">
        <v>42</v>
      </c>
      <c r="J24" s="142">
        <v>52</v>
      </c>
      <c r="K24" s="143">
        <f t="shared" si="3"/>
        <v>114</v>
      </c>
      <c r="L24" s="141">
        <v>57</v>
      </c>
      <c r="M24" s="141">
        <v>57</v>
      </c>
      <c r="N24" s="87"/>
    </row>
    <row r="25" spans="1:14" s="86" customFormat="1" ht="31.5" customHeight="1">
      <c r="A25" s="103" t="s">
        <v>171</v>
      </c>
      <c r="B25" s="104">
        <f>E25+H25+K25+'9-2'!A25+'9-2'!D25+'9-2'!G25</f>
        <v>1311</v>
      </c>
      <c r="C25" s="141">
        <f>F25+I25+L25+'9-2'!B25+'9-2'!E25+'9-2'!H25</f>
        <v>652</v>
      </c>
      <c r="D25" s="141">
        <f>G25+J25+M25+'9-2'!C25+'9-2'!F25+'9-2'!I25</f>
        <v>659</v>
      </c>
      <c r="E25" s="104">
        <f t="shared" si="4"/>
        <v>217</v>
      </c>
      <c r="F25" s="141">
        <v>116</v>
      </c>
      <c r="G25" s="141">
        <v>101</v>
      </c>
      <c r="H25" s="140">
        <f t="shared" si="2"/>
        <v>213</v>
      </c>
      <c r="I25" s="141">
        <v>103</v>
      </c>
      <c r="J25" s="142">
        <v>110</v>
      </c>
      <c r="K25" s="143">
        <f t="shared" si="3"/>
        <v>200</v>
      </c>
      <c r="L25" s="141">
        <v>104</v>
      </c>
      <c r="M25" s="141">
        <v>96</v>
      </c>
      <c r="N25" s="87"/>
    </row>
    <row r="26" spans="1:14" s="86" customFormat="1" ht="31.5" customHeight="1">
      <c r="A26" s="103" t="s">
        <v>30</v>
      </c>
      <c r="B26" s="104">
        <f>E26+H26+K26+'9-2'!A26+'9-2'!D26+'9-2'!G26</f>
        <v>506</v>
      </c>
      <c r="C26" s="141">
        <f>F26+I26+L26+'9-2'!B26+'9-2'!E26+'9-2'!H26</f>
        <v>246</v>
      </c>
      <c r="D26" s="141">
        <f>G26+J26+M26+'9-2'!C26+'9-2'!F26+'9-2'!I26</f>
        <v>260</v>
      </c>
      <c r="E26" s="104">
        <f t="shared" si="4"/>
        <v>83</v>
      </c>
      <c r="F26" s="141">
        <v>42</v>
      </c>
      <c r="G26" s="141">
        <v>41</v>
      </c>
      <c r="H26" s="140">
        <f t="shared" si="2"/>
        <v>88</v>
      </c>
      <c r="I26" s="141">
        <v>43</v>
      </c>
      <c r="J26" s="142">
        <v>45</v>
      </c>
      <c r="K26" s="143">
        <f t="shared" si="3"/>
        <v>84</v>
      </c>
      <c r="L26" s="141">
        <v>43</v>
      </c>
      <c r="M26" s="141">
        <v>41</v>
      </c>
      <c r="N26" s="87"/>
    </row>
    <row r="27" spans="1:14" s="86" customFormat="1" ht="31.5" customHeight="1">
      <c r="A27" s="103" t="s">
        <v>31</v>
      </c>
      <c r="B27" s="104">
        <f>E27+H27+K27+'9-2'!A27+'9-2'!D27+'9-2'!G27</f>
        <v>693</v>
      </c>
      <c r="C27" s="141">
        <f>F27+I27+L27+'9-2'!B27+'9-2'!E27+'9-2'!H27</f>
        <v>358</v>
      </c>
      <c r="D27" s="141">
        <f>G27+J27+M27+'9-2'!C27+'9-2'!F27+'9-2'!I27</f>
        <v>335</v>
      </c>
      <c r="E27" s="104">
        <f>SUM(F27:G27)</f>
        <v>111</v>
      </c>
      <c r="F27" s="141">
        <v>59</v>
      </c>
      <c r="G27" s="141">
        <v>52</v>
      </c>
      <c r="H27" s="140">
        <f>SUM(I27:J27)</f>
        <v>120</v>
      </c>
      <c r="I27" s="141">
        <v>55</v>
      </c>
      <c r="J27" s="142">
        <v>65</v>
      </c>
      <c r="K27" s="143">
        <f>SUM(L27:M27)</f>
        <v>104</v>
      </c>
      <c r="L27" s="141">
        <v>60</v>
      </c>
      <c r="M27" s="141">
        <v>44</v>
      </c>
      <c r="N27" s="87"/>
    </row>
    <row r="28" spans="1:14" s="86" customFormat="1" ht="31.5" customHeight="1">
      <c r="A28" s="103" t="s">
        <v>32</v>
      </c>
      <c r="B28" s="104">
        <f>E28+H28+K28+'9-2'!A28+'9-2'!D28+'9-2'!G28</f>
        <v>541</v>
      </c>
      <c r="C28" s="141">
        <f>F28+I28+L28+'9-2'!B28+'9-2'!E28+'9-2'!H28</f>
        <v>264</v>
      </c>
      <c r="D28" s="141">
        <f>G28+J28+M28+'9-2'!C28+'9-2'!F28+'9-2'!I28</f>
        <v>277</v>
      </c>
      <c r="E28" s="104">
        <f t="shared" si="4"/>
        <v>86</v>
      </c>
      <c r="F28" s="141">
        <v>38</v>
      </c>
      <c r="G28" s="141">
        <v>48</v>
      </c>
      <c r="H28" s="140">
        <f t="shared" si="2"/>
        <v>91</v>
      </c>
      <c r="I28" s="141">
        <v>39</v>
      </c>
      <c r="J28" s="142">
        <v>52</v>
      </c>
      <c r="K28" s="143">
        <f t="shared" si="3"/>
        <v>100</v>
      </c>
      <c r="L28" s="141">
        <v>41</v>
      </c>
      <c r="M28" s="141">
        <v>59</v>
      </c>
      <c r="N28" s="87"/>
    </row>
    <row r="29" spans="1:14" s="86" customFormat="1" ht="31.5" customHeight="1" thickBot="1">
      <c r="A29" s="107" t="s">
        <v>33</v>
      </c>
      <c r="B29" s="108">
        <f>E29+H29+K29+'9-2'!A29+'9-2'!D29+'9-2'!G29</f>
        <v>937</v>
      </c>
      <c r="C29" s="146">
        <f>F29+I29+L29+'9-2'!B29+'9-2'!E29+'9-2'!H29</f>
        <v>461</v>
      </c>
      <c r="D29" s="146">
        <f>G29+J29+M29+'9-2'!C29+'9-2'!F29+'9-2'!I29</f>
        <v>476</v>
      </c>
      <c r="E29" s="108">
        <f t="shared" si="4"/>
        <v>159</v>
      </c>
      <c r="F29" s="146">
        <v>80</v>
      </c>
      <c r="G29" s="146">
        <v>79</v>
      </c>
      <c r="H29" s="145">
        <f t="shared" si="2"/>
        <v>134</v>
      </c>
      <c r="I29" s="146">
        <v>68</v>
      </c>
      <c r="J29" s="147">
        <v>66</v>
      </c>
      <c r="K29" s="148">
        <f t="shared" si="3"/>
        <v>170</v>
      </c>
      <c r="L29" s="146">
        <v>89</v>
      </c>
      <c r="M29" s="146">
        <v>81</v>
      </c>
      <c r="N29" s="87"/>
    </row>
  </sheetData>
  <sheetProtection/>
  <mergeCells count="5">
    <mergeCell ref="A4:A6"/>
    <mergeCell ref="B4:D5"/>
    <mergeCell ref="E4:G5"/>
    <mergeCell ref="H4:J5"/>
    <mergeCell ref="K4:M5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9" r:id="rId1"/>
  <headerFooter scaleWithDoc="0" alignWithMargins="0">
    <oddHeader>&amp;L小学校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showGridLines="0" zoomScalePageLayoutView="0" workbookViewId="0" topLeftCell="A1">
      <selection activeCell="J8" sqref="J8"/>
    </sheetView>
  </sheetViews>
  <sheetFormatPr defaultColWidth="7.57421875" defaultRowHeight="20.25" customHeight="1"/>
  <cols>
    <col min="1" max="1" width="6.421875" style="1" customWidth="1"/>
    <col min="2" max="9" width="6.421875" style="1" bestFit="1" customWidth="1"/>
    <col min="10" max="10" width="13.140625" style="1" customWidth="1"/>
    <col min="11" max="11" width="7.421875" style="1" customWidth="1"/>
    <col min="12" max="12" width="3.28125" style="1" customWidth="1"/>
    <col min="13" max="16384" width="7.421875" style="1" customWidth="1"/>
  </cols>
  <sheetData>
    <row r="1" ht="21" customHeight="1"/>
    <row r="2" ht="21" customHeight="1"/>
    <row r="3" spans="1:10" ht="17.25" customHeight="1" thickBot="1">
      <c r="A3" s="197" t="s">
        <v>192</v>
      </c>
      <c r="B3" s="5"/>
      <c r="C3" s="5"/>
      <c r="D3" s="5"/>
      <c r="E3" s="5"/>
      <c r="F3" s="5"/>
      <c r="G3" s="5"/>
      <c r="H3" s="5"/>
      <c r="I3" s="5"/>
      <c r="J3" s="5"/>
    </row>
    <row r="4" spans="1:10" s="86" customFormat="1" ht="22.5" customHeight="1">
      <c r="A4" s="388" t="s">
        <v>193</v>
      </c>
      <c r="B4" s="388"/>
      <c r="C4" s="388"/>
      <c r="D4" s="381" t="s">
        <v>194</v>
      </c>
      <c r="E4" s="388"/>
      <c r="F4" s="409"/>
      <c r="G4" s="388" t="s">
        <v>195</v>
      </c>
      <c r="H4" s="388"/>
      <c r="I4" s="388"/>
      <c r="J4" s="413" t="s">
        <v>147</v>
      </c>
    </row>
    <row r="5" spans="1:10" s="86" customFormat="1" ht="22.5" customHeight="1">
      <c r="A5" s="412"/>
      <c r="B5" s="407"/>
      <c r="C5" s="407"/>
      <c r="D5" s="410"/>
      <c r="E5" s="407"/>
      <c r="F5" s="411"/>
      <c r="G5" s="412"/>
      <c r="H5" s="407"/>
      <c r="I5" s="407"/>
      <c r="J5" s="414"/>
    </row>
    <row r="6" spans="1:10" s="86" customFormat="1" ht="22.5" customHeight="1" thickBot="1">
      <c r="A6" s="117" t="s">
        <v>4</v>
      </c>
      <c r="B6" s="115" t="s">
        <v>9</v>
      </c>
      <c r="C6" s="115" t="s">
        <v>10</v>
      </c>
      <c r="D6" s="114" t="s">
        <v>4</v>
      </c>
      <c r="E6" s="115" t="s">
        <v>9</v>
      </c>
      <c r="F6" s="116" t="s">
        <v>10</v>
      </c>
      <c r="G6" s="117" t="s">
        <v>4</v>
      </c>
      <c r="H6" s="115" t="s">
        <v>9</v>
      </c>
      <c r="I6" s="115" t="s">
        <v>10</v>
      </c>
      <c r="J6" s="415"/>
    </row>
    <row r="7" spans="1:10" s="86" customFormat="1" ht="31.5" customHeight="1">
      <c r="A7" s="161">
        <v>8218</v>
      </c>
      <c r="B7" s="159">
        <v>4151</v>
      </c>
      <c r="C7" s="159">
        <v>4067</v>
      </c>
      <c r="D7" s="193">
        <v>8060</v>
      </c>
      <c r="E7" s="159">
        <v>4101</v>
      </c>
      <c r="F7" s="160">
        <v>3959</v>
      </c>
      <c r="G7" s="161">
        <v>8334</v>
      </c>
      <c r="H7" s="159">
        <v>4311</v>
      </c>
      <c r="I7" s="159">
        <v>4023</v>
      </c>
      <c r="J7" s="333" t="s">
        <v>288</v>
      </c>
    </row>
    <row r="8" spans="1:10" s="86" customFormat="1" ht="31.5" customHeight="1">
      <c r="A8" s="126">
        <f>SUM(A9:A11)</f>
        <v>7945</v>
      </c>
      <c r="B8" s="124">
        <f aca="true" t="shared" si="0" ref="B8:I8">SUM(B9:B11)</f>
        <v>4060</v>
      </c>
      <c r="C8" s="124">
        <f t="shared" si="0"/>
        <v>3885</v>
      </c>
      <c r="D8" s="123">
        <f t="shared" si="0"/>
        <v>8198</v>
      </c>
      <c r="E8" s="124">
        <f t="shared" si="0"/>
        <v>4138</v>
      </c>
      <c r="F8" s="125">
        <f t="shared" si="0"/>
        <v>4060</v>
      </c>
      <c r="G8" s="126">
        <f t="shared" si="0"/>
        <v>8042</v>
      </c>
      <c r="H8" s="124">
        <f t="shared" si="0"/>
        <v>4089</v>
      </c>
      <c r="I8" s="95">
        <f t="shared" si="0"/>
        <v>3953</v>
      </c>
      <c r="J8" s="127" t="s">
        <v>313</v>
      </c>
    </row>
    <row r="9" spans="1:10" s="86" customFormat="1" ht="31.5" customHeight="1">
      <c r="A9" s="122">
        <f>SUM(B9:C9)</f>
        <v>73</v>
      </c>
      <c r="B9" s="120">
        <v>38</v>
      </c>
      <c r="C9" s="120">
        <v>35</v>
      </c>
      <c r="D9" s="119">
        <f>SUM(E9:F9)</f>
        <v>71</v>
      </c>
      <c r="E9" s="120">
        <v>38</v>
      </c>
      <c r="F9" s="121">
        <v>33</v>
      </c>
      <c r="G9" s="122">
        <f>SUM(H9:I9)</f>
        <v>68</v>
      </c>
      <c r="H9" s="120">
        <v>31</v>
      </c>
      <c r="I9" s="120">
        <v>37</v>
      </c>
      <c r="J9" s="132" t="s">
        <v>112</v>
      </c>
    </row>
    <row r="10" spans="1:10" s="86" customFormat="1" ht="31.5" customHeight="1">
      <c r="A10" s="122">
        <f aca="true" t="shared" si="1" ref="A10:I10">SUM(A13:A29)</f>
        <v>7868</v>
      </c>
      <c r="B10" s="120">
        <f t="shared" si="1"/>
        <v>4019</v>
      </c>
      <c r="C10" s="120">
        <f t="shared" si="1"/>
        <v>3849</v>
      </c>
      <c r="D10" s="119">
        <f t="shared" si="1"/>
        <v>8122</v>
      </c>
      <c r="E10" s="120">
        <f t="shared" si="1"/>
        <v>4098</v>
      </c>
      <c r="F10" s="121">
        <f t="shared" si="1"/>
        <v>4024</v>
      </c>
      <c r="G10" s="122">
        <f t="shared" si="1"/>
        <v>7967</v>
      </c>
      <c r="H10" s="120">
        <f t="shared" si="1"/>
        <v>4053</v>
      </c>
      <c r="I10" s="91">
        <f t="shared" si="1"/>
        <v>3914</v>
      </c>
      <c r="J10" s="132" t="s">
        <v>113</v>
      </c>
    </row>
    <row r="11" spans="1:10" s="86" customFormat="1" ht="31.5" customHeight="1" thickBot="1">
      <c r="A11" s="198">
        <f aca="true" t="shared" si="2" ref="A11:A29">SUM(B11:C11)</f>
        <v>4</v>
      </c>
      <c r="B11" s="156">
        <v>3</v>
      </c>
      <c r="C11" s="156">
        <v>1</v>
      </c>
      <c r="D11" s="184">
        <f aca="true" t="shared" si="3" ref="D11:D29">SUM(E11:F11)</f>
        <v>5</v>
      </c>
      <c r="E11" s="156">
        <v>2</v>
      </c>
      <c r="F11" s="135">
        <v>3</v>
      </c>
      <c r="G11" s="198">
        <f aca="true" t="shared" si="4" ref="G11:G29">SUM(H11:I11)</f>
        <v>7</v>
      </c>
      <c r="H11" s="156">
        <v>5</v>
      </c>
      <c r="I11" s="156">
        <v>2</v>
      </c>
      <c r="J11" s="137" t="s">
        <v>114</v>
      </c>
    </row>
    <row r="12" spans="1:10" s="86" customFormat="1" ht="12.75">
      <c r="A12" s="122"/>
      <c r="B12" s="120"/>
      <c r="C12" s="120"/>
      <c r="D12" s="119"/>
      <c r="E12" s="120"/>
      <c r="F12" s="121"/>
      <c r="G12" s="122"/>
      <c r="H12" s="120"/>
      <c r="I12" s="120"/>
      <c r="J12" s="138" t="s">
        <v>115</v>
      </c>
    </row>
    <row r="13" spans="1:10" s="86" customFormat="1" ht="31.5" customHeight="1">
      <c r="A13" s="122">
        <f t="shared" si="2"/>
        <v>2425</v>
      </c>
      <c r="B13" s="120">
        <v>1239</v>
      </c>
      <c r="C13" s="120">
        <v>1186</v>
      </c>
      <c r="D13" s="119">
        <f t="shared" si="3"/>
        <v>2628</v>
      </c>
      <c r="E13" s="120">
        <v>1306</v>
      </c>
      <c r="F13" s="121">
        <v>1322</v>
      </c>
      <c r="G13" s="122">
        <f t="shared" si="4"/>
        <v>2481</v>
      </c>
      <c r="H13" s="120">
        <v>1291</v>
      </c>
      <c r="I13" s="120">
        <v>1190</v>
      </c>
      <c r="J13" s="139" t="s">
        <v>17</v>
      </c>
    </row>
    <row r="14" spans="1:10" s="86" customFormat="1" ht="31.5" customHeight="1">
      <c r="A14" s="143">
        <f t="shared" si="2"/>
        <v>695</v>
      </c>
      <c r="B14" s="141">
        <v>372</v>
      </c>
      <c r="C14" s="141">
        <v>323</v>
      </c>
      <c r="D14" s="140">
        <f t="shared" si="3"/>
        <v>728</v>
      </c>
      <c r="E14" s="141">
        <v>370</v>
      </c>
      <c r="F14" s="142">
        <v>358</v>
      </c>
      <c r="G14" s="143">
        <f t="shared" si="4"/>
        <v>715</v>
      </c>
      <c r="H14" s="141">
        <v>376</v>
      </c>
      <c r="I14" s="141">
        <v>339</v>
      </c>
      <c r="J14" s="144" t="s">
        <v>165</v>
      </c>
    </row>
    <row r="15" spans="1:10" s="86" customFormat="1" ht="31.5" customHeight="1">
      <c r="A15" s="143">
        <f t="shared" si="2"/>
        <v>289</v>
      </c>
      <c r="B15" s="141">
        <v>158</v>
      </c>
      <c r="C15" s="141">
        <v>131</v>
      </c>
      <c r="D15" s="140">
        <f t="shared" si="3"/>
        <v>320</v>
      </c>
      <c r="E15" s="141">
        <v>168</v>
      </c>
      <c r="F15" s="142">
        <v>152</v>
      </c>
      <c r="G15" s="143">
        <f t="shared" si="4"/>
        <v>308</v>
      </c>
      <c r="H15" s="141">
        <v>150</v>
      </c>
      <c r="I15" s="141">
        <v>158</v>
      </c>
      <c r="J15" s="144" t="s">
        <v>166</v>
      </c>
    </row>
    <row r="16" spans="1:10" s="86" customFormat="1" ht="31.5" customHeight="1">
      <c r="A16" s="143">
        <f t="shared" si="2"/>
        <v>335</v>
      </c>
      <c r="B16" s="141">
        <v>169</v>
      </c>
      <c r="C16" s="141">
        <v>166</v>
      </c>
      <c r="D16" s="140">
        <f t="shared" si="3"/>
        <v>321</v>
      </c>
      <c r="E16" s="141">
        <v>145</v>
      </c>
      <c r="F16" s="142">
        <v>176</v>
      </c>
      <c r="G16" s="143">
        <f t="shared" si="4"/>
        <v>332</v>
      </c>
      <c r="H16" s="141">
        <v>172</v>
      </c>
      <c r="I16" s="141">
        <v>160</v>
      </c>
      <c r="J16" s="144" t="s">
        <v>167</v>
      </c>
    </row>
    <row r="17" spans="1:10" s="86" customFormat="1" ht="31.5" customHeight="1">
      <c r="A17" s="143">
        <f t="shared" si="2"/>
        <v>217</v>
      </c>
      <c r="B17" s="141">
        <v>92</v>
      </c>
      <c r="C17" s="141">
        <v>125</v>
      </c>
      <c r="D17" s="140">
        <f t="shared" si="3"/>
        <v>219</v>
      </c>
      <c r="E17" s="141">
        <v>105</v>
      </c>
      <c r="F17" s="142">
        <v>114</v>
      </c>
      <c r="G17" s="143">
        <f t="shared" si="4"/>
        <v>222</v>
      </c>
      <c r="H17" s="141">
        <v>108</v>
      </c>
      <c r="I17" s="141">
        <v>114</v>
      </c>
      <c r="J17" s="144" t="s">
        <v>168</v>
      </c>
    </row>
    <row r="18" spans="1:10" s="86" customFormat="1" ht="31.5" customHeight="1">
      <c r="A18" s="143">
        <f t="shared" si="2"/>
        <v>764</v>
      </c>
      <c r="B18" s="141">
        <v>388</v>
      </c>
      <c r="C18" s="141">
        <v>376</v>
      </c>
      <c r="D18" s="140">
        <f t="shared" si="3"/>
        <v>713</v>
      </c>
      <c r="E18" s="141">
        <v>403</v>
      </c>
      <c r="F18" s="142">
        <v>310</v>
      </c>
      <c r="G18" s="143">
        <f t="shared" si="4"/>
        <v>680</v>
      </c>
      <c r="H18" s="141">
        <v>358</v>
      </c>
      <c r="I18" s="141">
        <v>322</v>
      </c>
      <c r="J18" s="144" t="s">
        <v>121</v>
      </c>
    </row>
    <row r="19" spans="1:10" s="86" customFormat="1" ht="31.5" customHeight="1">
      <c r="A19" s="143">
        <f>SUM(B19:C19)</f>
        <v>280</v>
      </c>
      <c r="B19" s="141">
        <v>142</v>
      </c>
      <c r="C19" s="141">
        <v>138</v>
      </c>
      <c r="D19" s="140">
        <f>SUM(E19:F19)</f>
        <v>281</v>
      </c>
      <c r="E19" s="141">
        <v>145</v>
      </c>
      <c r="F19" s="142">
        <v>136</v>
      </c>
      <c r="G19" s="143">
        <f>SUM(H19:I19)</f>
        <v>281</v>
      </c>
      <c r="H19" s="141">
        <v>135</v>
      </c>
      <c r="I19" s="141">
        <v>146</v>
      </c>
      <c r="J19" s="144" t="s">
        <v>23</v>
      </c>
    </row>
    <row r="20" spans="1:10" s="86" customFormat="1" ht="31.5" customHeight="1">
      <c r="A20" s="143">
        <f>SUM(B20:C20)</f>
        <v>839</v>
      </c>
      <c r="B20" s="141">
        <v>438</v>
      </c>
      <c r="C20" s="141">
        <v>401</v>
      </c>
      <c r="D20" s="140">
        <f>SUM(E20:F20)</f>
        <v>840</v>
      </c>
      <c r="E20" s="141">
        <v>412</v>
      </c>
      <c r="F20" s="142">
        <v>428</v>
      </c>
      <c r="G20" s="143">
        <f>SUM(H20:I20)</f>
        <v>898</v>
      </c>
      <c r="H20" s="141">
        <v>450</v>
      </c>
      <c r="I20" s="141">
        <v>448</v>
      </c>
      <c r="J20" s="144" t="s">
        <v>122</v>
      </c>
    </row>
    <row r="21" spans="1:10" s="86" customFormat="1" ht="31.5" customHeight="1">
      <c r="A21" s="42">
        <f>SUM(B21:C21)</f>
        <v>1029</v>
      </c>
      <c r="B21" s="39">
        <v>533</v>
      </c>
      <c r="C21" s="39">
        <v>496</v>
      </c>
      <c r="D21" s="40">
        <f>SUM(E21:F21)</f>
        <v>1049</v>
      </c>
      <c r="E21" s="39">
        <v>523</v>
      </c>
      <c r="F21" s="41">
        <v>526</v>
      </c>
      <c r="G21" s="42">
        <f>SUM(H21:I21)</f>
        <v>1045</v>
      </c>
      <c r="H21" s="141">
        <v>509</v>
      </c>
      <c r="I21" s="141">
        <v>536</v>
      </c>
      <c r="J21" s="144" t="s">
        <v>123</v>
      </c>
    </row>
    <row r="22" spans="1:10" s="86" customFormat="1" ht="31.5" customHeight="1">
      <c r="A22" s="143">
        <f t="shared" si="2"/>
        <v>194</v>
      </c>
      <c r="B22" s="141">
        <v>103</v>
      </c>
      <c r="C22" s="141">
        <v>91</v>
      </c>
      <c r="D22" s="140">
        <f t="shared" si="3"/>
        <v>212</v>
      </c>
      <c r="E22" s="141">
        <v>113</v>
      </c>
      <c r="F22" s="142">
        <v>99</v>
      </c>
      <c r="G22" s="143">
        <f t="shared" si="4"/>
        <v>177</v>
      </c>
      <c r="H22" s="141">
        <v>83</v>
      </c>
      <c r="I22" s="141">
        <v>94</v>
      </c>
      <c r="J22" s="144" t="s">
        <v>170</v>
      </c>
    </row>
    <row r="23" spans="1:10" s="86" customFormat="1" ht="31.5" customHeight="1">
      <c r="A23" s="143">
        <f t="shared" si="2"/>
        <v>26</v>
      </c>
      <c r="B23" s="141">
        <v>13</v>
      </c>
      <c r="C23" s="141">
        <v>13</v>
      </c>
      <c r="D23" s="140">
        <f t="shared" si="3"/>
        <v>25</v>
      </c>
      <c r="E23" s="141">
        <v>10</v>
      </c>
      <c r="F23" s="142">
        <v>15</v>
      </c>
      <c r="G23" s="143">
        <f t="shared" si="4"/>
        <v>18</v>
      </c>
      <c r="H23" s="141">
        <v>10</v>
      </c>
      <c r="I23" s="141">
        <v>8</v>
      </c>
      <c r="J23" s="144" t="s">
        <v>27</v>
      </c>
    </row>
    <row r="24" spans="1:10" s="86" customFormat="1" ht="31.5" customHeight="1">
      <c r="A24" s="143">
        <f t="shared" si="2"/>
        <v>101</v>
      </c>
      <c r="B24" s="141">
        <v>53</v>
      </c>
      <c r="C24" s="141">
        <v>48</v>
      </c>
      <c r="D24" s="140">
        <f t="shared" si="3"/>
        <v>120</v>
      </c>
      <c r="E24" s="141">
        <v>64</v>
      </c>
      <c r="F24" s="142">
        <v>56</v>
      </c>
      <c r="G24" s="143">
        <f t="shared" si="4"/>
        <v>122</v>
      </c>
      <c r="H24" s="141">
        <v>63</v>
      </c>
      <c r="I24" s="141">
        <v>59</v>
      </c>
      <c r="J24" s="144" t="s">
        <v>28</v>
      </c>
    </row>
    <row r="25" spans="1:10" s="86" customFormat="1" ht="31.5" customHeight="1">
      <c r="A25" s="143">
        <f t="shared" si="2"/>
        <v>231</v>
      </c>
      <c r="B25" s="141">
        <v>98</v>
      </c>
      <c r="C25" s="141">
        <v>133</v>
      </c>
      <c r="D25" s="140">
        <f t="shared" si="3"/>
        <v>214</v>
      </c>
      <c r="E25" s="141">
        <v>108</v>
      </c>
      <c r="F25" s="142">
        <v>106</v>
      </c>
      <c r="G25" s="143">
        <f t="shared" si="4"/>
        <v>236</v>
      </c>
      <c r="H25" s="141">
        <v>123</v>
      </c>
      <c r="I25" s="141">
        <v>113</v>
      </c>
      <c r="J25" s="144" t="s">
        <v>171</v>
      </c>
    </row>
    <row r="26" spans="1:10" s="86" customFormat="1" ht="31.5" customHeight="1">
      <c r="A26" s="143">
        <f t="shared" si="2"/>
        <v>86</v>
      </c>
      <c r="B26" s="141">
        <v>45</v>
      </c>
      <c r="C26" s="141">
        <v>41</v>
      </c>
      <c r="D26" s="140">
        <f t="shared" si="3"/>
        <v>71</v>
      </c>
      <c r="E26" s="141">
        <v>32</v>
      </c>
      <c r="F26" s="142">
        <v>39</v>
      </c>
      <c r="G26" s="143">
        <f t="shared" si="4"/>
        <v>94</v>
      </c>
      <c r="H26" s="141">
        <v>41</v>
      </c>
      <c r="I26" s="141">
        <v>53</v>
      </c>
      <c r="J26" s="144" t="s">
        <v>30</v>
      </c>
    </row>
    <row r="27" spans="1:10" s="86" customFormat="1" ht="31.5" customHeight="1">
      <c r="A27" s="143">
        <f>SUM(B27:C27)</f>
        <v>120</v>
      </c>
      <c r="B27" s="141">
        <v>56</v>
      </c>
      <c r="C27" s="141">
        <v>64</v>
      </c>
      <c r="D27" s="140">
        <f>SUM(E27:F27)</f>
        <v>135</v>
      </c>
      <c r="E27" s="141">
        <v>69</v>
      </c>
      <c r="F27" s="142">
        <v>66</v>
      </c>
      <c r="G27" s="143">
        <f>SUM(H27:I27)</f>
        <v>103</v>
      </c>
      <c r="H27" s="141">
        <v>59</v>
      </c>
      <c r="I27" s="141">
        <v>44</v>
      </c>
      <c r="J27" s="144" t="s">
        <v>31</v>
      </c>
    </row>
    <row r="28" spans="1:10" s="86" customFormat="1" ht="31.5" customHeight="1">
      <c r="A28" s="143">
        <f t="shared" si="2"/>
        <v>84</v>
      </c>
      <c r="B28" s="141">
        <v>48</v>
      </c>
      <c r="C28" s="141">
        <v>36</v>
      </c>
      <c r="D28" s="140">
        <f t="shared" si="3"/>
        <v>91</v>
      </c>
      <c r="E28" s="141">
        <v>54</v>
      </c>
      <c r="F28" s="142">
        <v>37</v>
      </c>
      <c r="G28" s="143">
        <f t="shared" si="4"/>
        <v>89</v>
      </c>
      <c r="H28" s="141">
        <v>44</v>
      </c>
      <c r="I28" s="141">
        <v>45</v>
      </c>
      <c r="J28" s="144" t="s">
        <v>32</v>
      </c>
    </row>
    <row r="29" spans="1:10" s="86" customFormat="1" ht="31.5" customHeight="1" thickBot="1">
      <c r="A29" s="148">
        <f t="shared" si="2"/>
        <v>153</v>
      </c>
      <c r="B29" s="146">
        <v>72</v>
      </c>
      <c r="C29" s="146">
        <v>81</v>
      </c>
      <c r="D29" s="145">
        <f t="shared" si="3"/>
        <v>155</v>
      </c>
      <c r="E29" s="146">
        <v>71</v>
      </c>
      <c r="F29" s="147">
        <v>84</v>
      </c>
      <c r="G29" s="148">
        <f t="shared" si="4"/>
        <v>166</v>
      </c>
      <c r="H29" s="146">
        <v>81</v>
      </c>
      <c r="I29" s="146">
        <v>85</v>
      </c>
      <c r="J29" s="149" t="s">
        <v>33</v>
      </c>
    </row>
  </sheetData>
  <sheetProtection/>
  <mergeCells count="4">
    <mergeCell ref="A4:C5"/>
    <mergeCell ref="D4:F5"/>
    <mergeCell ref="G4:I5"/>
    <mergeCell ref="J4:J6"/>
  </mergeCells>
  <printOptions/>
  <pageMargins left="0.7480314960629921" right="0.35433070866141736" top="0.7874015748031497" bottom="0.4330708661417323" header="0.5118110236220472" footer="0.5118110236220472"/>
  <pageSetup fitToHeight="1" fitToWidth="1" horizontalDpi="600" verticalDpi="600" orientation="portrait" paperSize="9" scale="99" r:id="rId1"/>
  <headerFooter scaleWithDoc="0" alignWithMargins="0">
    <oddHeader>&amp;R&amp;11小学校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9"/>
  <sheetViews>
    <sheetView showGridLines="0" zoomScaleSheetLayoutView="100" zoomScalePageLayoutView="0" workbookViewId="0" topLeftCell="A1">
      <selection activeCell="J8" sqref="J8"/>
    </sheetView>
  </sheetViews>
  <sheetFormatPr defaultColWidth="7.57421875" defaultRowHeight="20.25" customHeight="1"/>
  <cols>
    <col min="1" max="1" width="10.7109375" style="1" customWidth="1"/>
    <col min="2" max="3" width="6.421875" style="1" customWidth="1"/>
    <col min="4" max="4" width="6.421875" style="1" bestFit="1" customWidth="1"/>
    <col min="5" max="6" width="4.421875" style="1" bestFit="1" customWidth="1"/>
    <col min="7" max="7" width="3.421875" style="1" bestFit="1" customWidth="1"/>
    <col min="8" max="10" width="3.00390625" style="1" bestFit="1" customWidth="1"/>
    <col min="11" max="12" width="4.421875" style="1" bestFit="1" customWidth="1"/>
    <col min="13" max="13" width="3.421875" style="1" bestFit="1" customWidth="1"/>
    <col min="14" max="19" width="3.00390625" style="1" bestFit="1" customWidth="1"/>
    <col min="20" max="20" width="6.421875" style="1" bestFit="1" customWidth="1"/>
    <col min="21" max="21" width="4.421875" style="1" bestFit="1" customWidth="1"/>
    <col min="22" max="22" width="6.421875" style="1" bestFit="1" customWidth="1"/>
    <col min="23" max="28" width="7.421875" style="179" customWidth="1"/>
    <col min="29" max="29" width="0.85546875" style="1" customWidth="1"/>
    <col min="30" max="16384" width="7.421875" style="1" customWidth="1"/>
  </cols>
  <sheetData>
    <row r="1" ht="15" customHeight="1"/>
    <row r="2" ht="12" customHeight="1"/>
    <row r="3" spans="1:22" s="86" customFormat="1" ht="20.25" customHeight="1" thickBot="1">
      <c r="A3" s="4" t="s">
        <v>196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12"/>
      <c r="R3" s="5"/>
      <c r="S3" s="5"/>
      <c r="T3" s="112"/>
      <c r="U3" s="5"/>
      <c r="V3" s="5"/>
    </row>
    <row r="4" spans="1:29" s="86" customFormat="1" ht="22.5" customHeight="1">
      <c r="A4" s="384" t="s">
        <v>147</v>
      </c>
      <c r="B4" s="387" t="s">
        <v>92</v>
      </c>
      <c r="C4" s="382"/>
      <c r="D4" s="416"/>
      <c r="E4" s="387" t="s">
        <v>197</v>
      </c>
      <c r="F4" s="382"/>
      <c r="G4" s="382"/>
      <c r="H4" s="381" t="s">
        <v>300</v>
      </c>
      <c r="I4" s="382"/>
      <c r="J4" s="382"/>
      <c r="K4" s="381" t="s">
        <v>198</v>
      </c>
      <c r="L4" s="382"/>
      <c r="M4" s="383"/>
      <c r="N4" s="381" t="s">
        <v>295</v>
      </c>
      <c r="O4" s="382"/>
      <c r="P4" s="382"/>
      <c r="Q4" s="381" t="s">
        <v>296</v>
      </c>
      <c r="R4" s="382"/>
      <c r="S4" s="382"/>
      <c r="T4" s="381" t="s">
        <v>291</v>
      </c>
      <c r="U4" s="382"/>
      <c r="V4" s="382"/>
      <c r="AC4" s="87"/>
    </row>
    <row r="5" spans="1:29" s="86" customFormat="1" ht="22.5" customHeight="1" thickBot="1">
      <c r="A5" s="386"/>
      <c r="B5" s="154" t="s">
        <v>92</v>
      </c>
      <c r="C5" s="115" t="s">
        <v>199</v>
      </c>
      <c r="D5" s="115" t="s">
        <v>200</v>
      </c>
      <c r="E5" s="154" t="s">
        <v>92</v>
      </c>
      <c r="F5" s="115" t="s">
        <v>199</v>
      </c>
      <c r="G5" s="115" t="s">
        <v>200</v>
      </c>
      <c r="H5" s="114" t="s">
        <v>92</v>
      </c>
      <c r="I5" s="115" t="s">
        <v>199</v>
      </c>
      <c r="J5" s="115" t="s">
        <v>200</v>
      </c>
      <c r="K5" s="114" t="s">
        <v>92</v>
      </c>
      <c r="L5" s="115" t="s">
        <v>199</v>
      </c>
      <c r="M5" s="116" t="s">
        <v>200</v>
      </c>
      <c r="N5" s="114" t="s">
        <v>92</v>
      </c>
      <c r="O5" s="115" t="s">
        <v>199</v>
      </c>
      <c r="P5" s="115" t="s">
        <v>200</v>
      </c>
      <c r="Q5" s="114" t="s">
        <v>46</v>
      </c>
      <c r="R5" s="115" t="s">
        <v>201</v>
      </c>
      <c r="S5" s="115" t="s">
        <v>202</v>
      </c>
      <c r="T5" s="114" t="s">
        <v>46</v>
      </c>
      <c r="U5" s="115" t="s">
        <v>201</v>
      </c>
      <c r="V5" s="115" t="s">
        <v>202</v>
      </c>
      <c r="AC5" s="87"/>
    </row>
    <row r="6" spans="1:29" s="86" customFormat="1" ht="33.75" customHeight="1">
      <c r="A6" s="88" t="s">
        <v>288</v>
      </c>
      <c r="B6" s="89">
        <v>3230</v>
      </c>
      <c r="C6" s="120">
        <v>1106</v>
      </c>
      <c r="D6" s="120">
        <v>2124</v>
      </c>
      <c r="E6" s="89">
        <v>209</v>
      </c>
      <c r="F6" s="120">
        <v>155</v>
      </c>
      <c r="G6" s="120">
        <v>54</v>
      </c>
      <c r="H6" s="119">
        <v>1</v>
      </c>
      <c r="I6" s="120">
        <v>0</v>
      </c>
      <c r="J6" s="120">
        <v>1</v>
      </c>
      <c r="K6" s="119">
        <v>209</v>
      </c>
      <c r="L6" s="120">
        <v>139</v>
      </c>
      <c r="M6" s="121">
        <v>70</v>
      </c>
      <c r="N6" s="119">
        <v>1</v>
      </c>
      <c r="O6" s="120">
        <v>0</v>
      </c>
      <c r="P6" s="120">
        <v>1</v>
      </c>
      <c r="Q6" s="119">
        <v>0</v>
      </c>
      <c r="R6" s="120">
        <v>0</v>
      </c>
      <c r="S6" s="159">
        <v>0</v>
      </c>
      <c r="T6" s="180">
        <v>2410</v>
      </c>
      <c r="U6" s="165">
        <v>758</v>
      </c>
      <c r="V6" s="165">
        <v>1652</v>
      </c>
      <c r="AC6" s="87"/>
    </row>
    <row r="7" spans="1:29" s="86" customFormat="1" ht="33.75" customHeight="1">
      <c r="A7" s="92" t="s">
        <v>313</v>
      </c>
      <c r="B7" s="93">
        <f aca="true" t="shared" si="0" ref="B7:V7">SUM(B8:B10)</f>
        <v>3203</v>
      </c>
      <c r="C7" s="94">
        <f t="shared" si="0"/>
        <v>1089</v>
      </c>
      <c r="D7" s="124">
        <f t="shared" si="0"/>
        <v>2114</v>
      </c>
      <c r="E7" s="93">
        <f t="shared" si="0"/>
        <v>205</v>
      </c>
      <c r="F7" s="124">
        <f t="shared" si="0"/>
        <v>152</v>
      </c>
      <c r="G7" s="124">
        <f t="shared" si="0"/>
        <v>53</v>
      </c>
      <c r="H7" s="123">
        <f t="shared" si="0"/>
        <v>2</v>
      </c>
      <c r="I7" s="124">
        <f t="shared" si="0"/>
        <v>1</v>
      </c>
      <c r="J7" s="125">
        <f t="shared" si="0"/>
        <v>1</v>
      </c>
      <c r="K7" s="123">
        <f t="shared" si="0"/>
        <v>207</v>
      </c>
      <c r="L7" s="124">
        <f t="shared" si="0"/>
        <v>137</v>
      </c>
      <c r="M7" s="125">
        <f t="shared" si="0"/>
        <v>70</v>
      </c>
      <c r="N7" s="123">
        <f t="shared" si="0"/>
        <v>1</v>
      </c>
      <c r="O7" s="124">
        <f>SUM(O8:O10)</f>
        <v>1</v>
      </c>
      <c r="P7" s="125">
        <f>SUM(P8:P10)</f>
        <v>0</v>
      </c>
      <c r="Q7" s="123">
        <f t="shared" si="0"/>
        <v>0</v>
      </c>
      <c r="R7" s="124">
        <f t="shared" si="0"/>
        <v>0</v>
      </c>
      <c r="S7" s="124">
        <f t="shared" si="0"/>
        <v>0</v>
      </c>
      <c r="T7" s="181">
        <f t="shared" si="0"/>
        <v>2373</v>
      </c>
      <c r="U7" s="182">
        <f t="shared" si="0"/>
        <v>734</v>
      </c>
      <c r="V7" s="182">
        <f t="shared" si="0"/>
        <v>1639</v>
      </c>
      <c r="AC7" s="87"/>
    </row>
    <row r="8" spans="1:29" s="86" customFormat="1" ht="33.75" customHeight="1">
      <c r="A8" s="96" t="s">
        <v>112</v>
      </c>
      <c r="B8" s="89">
        <f>SUM(C8:D8)</f>
        <v>18</v>
      </c>
      <c r="C8" s="120">
        <v>7</v>
      </c>
      <c r="D8" s="120">
        <v>11</v>
      </c>
      <c r="E8" s="89">
        <f>SUM(F8:G8)</f>
        <v>0</v>
      </c>
      <c r="F8" s="120">
        <v>0</v>
      </c>
      <c r="G8" s="120">
        <v>0</v>
      </c>
      <c r="H8" s="119">
        <f>SUM(I8:J8)</f>
        <v>1</v>
      </c>
      <c r="I8" s="120">
        <v>0</v>
      </c>
      <c r="J8" s="120">
        <v>1</v>
      </c>
      <c r="K8" s="119">
        <f>SUM(L8:M8)</f>
        <v>1</v>
      </c>
      <c r="L8" s="120">
        <v>1</v>
      </c>
      <c r="M8" s="121">
        <v>0</v>
      </c>
      <c r="N8" s="119">
        <f>SUM(O8:P8)</f>
        <v>1</v>
      </c>
      <c r="O8" s="120">
        <v>1</v>
      </c>
      <c r="P8" s="120">
        <v>0</v>
      </c>
      <c r="Q8" s="119">
        <f>SUM(R8:S8)</f>
        <v>0</v>
      </c>
      <c r="R8" s="120">
        <v>0</v>
      </c>
      <c r="S8" s="120">
        <v>0</v>
      </c>
      <c r="T8" s="119">
        <f>SUM(U8:V8)</f>
        <v>13</v>
      </c>
      <c r="U8" s="120">
        <v>5</v>
      </c>
      <c r="V8" s="120">
        <v>8</v>
      </c>
      <c r="AC8" s="87"/>
    </row>
    <row r="9" spans="1:29" s="86" customFormat="1" ht="33.75" customHeight="1">
      <c r="A9" s="96" t="s">
        <v>113</v>
      </c>
      <c r="B9" s="89">
        <f>SUM(B12:B28)</f>
        <v>3181</v>
      </c>
      <c r="C9" s="165">
        <f>F9+I9+L9+O9+R9+'10-1'!U9+'10-2'!B9+'10-2'!E9+'10-2'!H9+'10-2'!K9+'10-2'!N9+'10-2'!Q9</f>
        <v>1081</v>
      </c>
      <c r="D9" s="165">
        <f>G9+J9+M9+P9+S9+'10-1'!V9+'10-2'!C9+'10-2'!F9+'10-2'!I9+'10-2'!L9+'10-2'!O9+'10-2'!R9</f>
        <v>2100</v>
      </c>
      <c r="E9" s="89">
        <f aca="true" t="shared" si="1" ref="E9:V9">SUM(E12:E28)</f>
        <v>205</v>
      </c>
      <c r="F9" s="120">
        <f t="shared" si="1"/>
        <v>152</v>
      </c>
      <c r="G9" s="121">
        <f t="shared" si="1"/>
        <v>53</v>
      </c>
      <c r="H9" s="122">
        <f t="shared" si="1"/>
        <v>0</v>
      </c>
      <c r="I9" s="120">
        <f t="shared" si="1"/>
        <v>0</v>
      </c>
      <c r="J9" s="121">
        <f t="shared" si="1"/>
        <v>0</v>
      </c>
      <c r="K9" s="122">
        <f t="shared" si="1"/>
        <v>206</v>
      </c>
      <c r="L9" s="120">
        <f t="shared" si="1"/>
        <v>136</v>
      </c>
      <c r="M9" s="121">
        <f t="shared" si="1"/>
        <v>70</v>
      </c>
      <c r="N9" s="122">
        <f t="shared" si="1"/>
        <v>0</v>
      </c>
      <c r="O9" s="120">
        <f t="shared" si="1"/>
        <v>0</v>
      </c>
      <c r="P9" s="121">
        <f t="shared" si="1"/>
        <v>0</v>
      </c>
      <c r="Q9" s="122">
        <f t="shared" si="1"/>
        <v>0</v>
      </c>
      <c r="R9" s="120">
        <f t="shared" si="1"/>
        <v>0</v>
      </c>
      <c r="S9" s="120">
        <f t="shared" si="1"/>
        <v>0</v>
      </c>
      <c r="T9" s="196">
        <f t="shared" si="1"/>
        <v>2357</v>
      </c>
      <c r="U9" s="165">
        <f t="shared" si="1"/>
        <v>729</v>
      </c>
      <c r="V9" s="165">
        <f t="shared" si="1"/>
        <v>1628</v>
      </c>
      <c r="AC9" s="87"/>
    </row>
    <row r="10" spans="1:29" s="86" customFormat="1" ht="33.75" customHeight="1" thickBot="1">
      <c r="A10" s="97" t="s">
        <v>114</v>
      </c>
      <c r="B10" s="98">
        <f>SUM(C10:D10)</f>
        <v>4</v>
      </c>
      <c r="C10" s="156">
        <f>F10+I10+L10+O10+R10+'10-1'!U10+'10-2'!B10+'10-2'!E10+'10-2'!H10+'10-2'!K10+'10-2'!N10+'10-2'!Q10</f>
        <v>1</v>
      </c>
      <c r="D10" s="100">
        <f>G10+J10+M10+P10+S10+'10-1'!V10+'10-2'!C10+'10-2'!F10+'10-2'!I10+'10-2'!L10+'10-2'!O10+'10-2'!R10</f>
        <v>3</v>
      </c>
      <c r="E10" s="98">
        <f>SUM(F10:G10)</f>
        <v>0</v>
      </c>
      <c r="F10" s="156">
        <v>0</v>
      </c>
      <c r="G10" s="156">
        <v>0</v>
      </c>
      <c r="H10" s="184">
        <f>SUM(I10:J10)</f>
        <v>1</v>
      </c>
      <c r="I10" s="156">
        <v>1</v>
      </c>
      <c r="J10" s="156">
        <v>0</v>
      </c>
      <c r="K10" s="184">
        <f>SUM(L10:M10)</f>
        <v>0</v>
      </c>
      <c r="L10" s="156">
        <v>0</v>
      </c>
      <c r="M10" s="135">
        <v>0</v>
      </c>
      <c r="N10" s="184">
        <f>SUM(O10:P10)</f>
        <v>0</v>
      </c>
      <c r="O10" s="156">
        <v>0</v>
      </c>
      <c r="P10" s="156">
        <v>0</v>
      </c>
      <c r="Q10" s="184">
        <f>SUM(R10:S10)</f>
        <v>0</v>
      </c>
      <c r="R10" s="156">
        <v>0</v>
      </c>
      <c r="S10" s="156">
        <v>0</v>
      </c>
      <c r="T10" s="184">
        <f>SUM(U10:V10)</f>
        <v>3</v>
      </c>
      <c r="U10" s="156">
        <v>0</v>
      </c>
      <c r="V10" s="156">
        <v>3</v>
      </c>
      <c r="AC10" s="87"/>
    </row>
    <row r="11" spans="1:29" s="86" customFormat="1" ht="12.75">
      <c r="A11" s="185" t="s">
        <v>115</v>
      </c>
      <c r="B11" s="89"/>
      <c r="C11" s="120"/>
      <c r="D11" s="120"/>
      <c r="E11" s="89"/>
      <c r="F11" s="120"/>
      <c r="G11" s="120"/>
      <c r="H11" s="119"/>
      <c r="I11" s="120"/>
      <c r="J11" s="120"/>
      <c r="K11" s="119"/>
      <c r="L11" s="120"/>
      <c r="M11" s="121"/>
      <c r="N11" s="119"/>
      <c r="O11" s="120"/>
      <c r="P11" s="120"/>
      <c r="Q11" s="119"/>
      <c r="R11" s="120"/>
      <c r="S11" s="120"/>
      <c r="T11" s="119"/>
      <c r="U11" s="120"/>
      <c r="V11" s="120"/>
      <c r="AC11" s="87"/>
    </row>
    <row r="12" spans="1:29" s="86" customFormat="1" ht="33.75" customHeight="1">
      <c r="A12" s="186" t="s">
        <v>116</v>
      </c>
      <c r="B12" s="89">
        <f aca="true" t="shared" si="2" ref="B12:B28">SUM(C12:D12)</f>
        <v>905</v>
      </c>
      <c r="C12" s="175">
        <f>F12+I12+L12+O12+R12+'10-1'!U12+'10-2'!B12+'10-2'!E12+'10-2'!H12+'10-2'!K12+'10-2'!N12+'10-2'!Q12</f>
        <v>262</v>
      </c>
      <c r="D12" s="187">
        <f>G12+J12+M12+P12+S12+'10-1'!V12+'10-2'!C12+'10-2'!F12+'10-2'!I12+'10-2'!L12+'10-2'!O12+'10-2'!R12</f>
        <v>643</v>
      </c>
      <c r="E12" s="89">
        <f aca="true" t="shared" si="3" ref="E12:E28">SUM(F12:G12)</f>
        <v>50</v>
      </c>
      <c r="F12" s="120">
        <v>33</v>
      </c>
      <c r="G12" s="120">
        <v>17</v>
      </c>
      <c r="H12" s="119">
        <f aca="true" t="shared" si="4" ref="H12:H28">SUM(I12:J12)</f>
        <v>0</v>
      </c>
      <c r="I12" s="120">
        <v>0</v>
      </c>
      <c r="J12" s="120">
        <v>0</v>
      </c>
      <c r="K12" s="119">
        <f aca="true" t="shared" si="5" ref="K12:K28">SUM(L12:M12)</f>
        <v>50</v>
      </c>
      <c r="L12" s="120">
        <v>33</v>
      </c>
      <c r="M12" s="121">
        <v>17</v>
      </c>
      <c r="N12" s="119">
        <f aca="true" t="shared" si="6" ref="N12:N28">SUM(O12:P12)</f>
        <v>0</v>
      </c>
      <c r="O12" s="120">
        <v>0</v>
      </c>
      <c r="P12" s="120">
        <v>0</v>
      </c>
      <c r="Q12" s="119">
        <f aca="true" t="shared" si="7" ref="Q12:Q28">SUM(R12:S12)</f>
        <v>0</v>
      </c>
      <c r="R12" s="120">
        <v>0</v>
      </c>
      <c r="S12" s="120">
        <v>0</v>
      </c>
      <c r="T12" s="119">
        <f aca="true" t="shared" si="8" ref="T12:T28">SUM(U12:V12)</f>
        <v>706</v>
      </c>
      <c r="U12" s="120">
        <v>188</v>
      </c>
      <c r="V12" s="120">
        <v>518</v>
      </c>
      <c r="AC12" s="87"/>
    </row>
    <row r="13" spans="1:29" s="86" customFormat="1" ht="33.75" customHeight="1">
      <c r="A13" s="189" t="s">
        <v>117</v>
      </c>
      <c r="B13" s="104">
        <f t="shared" si="2"/>
        <v>252</v>
      </c>
      <c r="C13" s="190">
        <f>F13+I13+L13+O13+R13+'10-1'!U13+'10-2'!B13+'10-2'!E13+'10-2'!H13+'10-2'!K13+'10-2'!N13+'10-2'!Q13</f>
        <v>94</v>
      </c>
      <c r="D13" s="187">
        <f>G13+J13+M13+P13+S13+'10-1'!V13+'10-2'!C13+'10-2'!F13+'10-2'!I13+'10-2'!L13+'10-2'!O13+'10-2'!R13</f>
        <v>158</v>
      </c>
      <c r="E13" s="104">
        <f t="shared" si="3"/>
        <v>15</v>
      </c>
      <c r="F13" s="141">
        <v>11</v>
      </c>
      <c r="G13" s="141">
        <v>4</v>
      </c>
      <c r="H13" s="140">
        <f t="shared" si="4"/>
        <v>0</v>
      </c>
      <c r="I13" s="141">
        <v>0</v>
      </c>
      <c r="J13" s="141">
        <v>0</v>
      </c>
      <c r="K13" s="140">
        <f t="shared" si="5"/>
        <v>15</v>
      </c>
      <c r="L13" s="141">
        <v>11</v>
      </c>
      <c r="M13" s="142">
        <v>4</v>
      </c>
      <c r="N13" s="140">
        <f t="shared" si="6"/>
        <v>0</v>
      </c>
      <c r="O13" s="141">
        <v>0</v>
      </c>
      <c r="P13" s="141">
        <v>0</v>
      </c>
      <c r="Q13" s="140">
        <f t="shared" si="7"/>
        <v>0</v>
      </c>
      <c r="R13" s="141">
        <v>0</v>
      </c>
      <c r="S13" s="141">
        <v>0</v>
      </c>
      <c r="T13" s="140">
        <f t="shared" si="8"/>
        <v>178</v>
      </c>
      <c r="U13" s="141">
        <v>68</v>
      </c>
      <c r="V13" s="141">
        <v>110</v>
      </c>
      <c r="AC13" s="87"/>
    </row>
    <row r="14" spans="1:29" s="86" customFormat="1" ht="33.75" customHeight="1">
      <c r="A14" s="189" t="s">
        <v>118</v>
      </c>
      <c r="B14" s="104">
        <f t="shared" si="2"/>
        <v>155</v>
      </c>
      <c r="C14" s="105">
        <f>F14+I14+L14+O14+R14+'10-1'!U14+'10-2'!B14+'10-2'!E14+'10-2'!H14+'10-2'!K14+'10-2'!N14+'10-2'!Q14</f>
        <v>62</v>
      </c>
      <c r="D14" s="106">
        <f>G14+J14+M14+P14+S14+'10-1'!V14+'10-2'!C14+'10-2'!F14+'10-2'!I14+'10-2'!L14+'10-2'!O14+'10-2'!R14</f>
        <v>93</v>
      </c>
      <c r="E14" s="104">
        <f t="shared" si="3"/>
        <v>13</v>
      </c>
      <c r="F14" s="141">
        <v>11</v>
      </c>
      <c r="G14" s="141">
        <v>2</v>
      </c>
      <c r="H14" s="140">
        <f t="shared" si="4"/>
        <v>0</v>
      </c>
      <c r="I14" s="141">
        <v>0</v>
      </c>
      <c r="J14" s="141">
        <v>0</v>
      </c>
      <c r="K14" s="140">
        <f t="shared" si="5"/>
        <v>13</v>
      </c>
      <c r="L14" s="141">
        <v>9</v>
      </c>
      <c r="M14" s="142">
        <v>4</v>
      </c>
      <c r="N14" s="140">
        <f t="shared" si="6"/>
        <v>0</v>
      </c>
      <c r="O14" s="141">
        <v>0</v>
      </c>
      <c r="P14" s="141">
        <v>0</v>
      </c>
      <c r="Q14" s="140">
        <f t="shared" si="7"/>
        <v>0</v>
      </c>
      <c r="R14" s="141">
        <v>0</v>
      </c>
      <c r="S14" s="141">
        <v>0</v>
      </c>
      <c r="T14" s="140">
        <f t="shared" si="8"/>
        <v>110</v>
      </c>
      <c r="U14" s="141">
        <v>40</v>
      </c>
      <c r="V14" s="141">
        <v>70</v>
      </c>
      <c r="AC14" s="87"/>
    </row>
    <row r="15" spans="1:29" s="86" customFormat="1" ht="33.75" customHeight="1">
      <c r="A15" s="189" t="s">
        <v>119</v>
      </c>
      <c r="B15" s="104">
        <f t="shared" si="2"/>
        <v>152</v>
      </c>
      <c r="C15" s="105">
        <f>F15+I15+L15+O15+R15+'10-1'!U15+'10-2'!B15+'10-2'!E15+'10-2'!H15+'10-2'!K15+'10-2'!N15+'10-2'!Q15</f>
        <v>58</v>
      </c>
      <c r="D15" s="106">
        <f>G15+J15+M15+P15+S15+'10-1'!V15+'10-2'!C15+'10-2'!F15+'10-2'!I15+'10-2'!L15+'10-2'!O15+'10-2'!R15</f>
        <v>94</v>
      </c>
      <c r="E15" s="104">
        <f t="shared" si="3"/>
        <v>12</v>
      </c>
      <c r="F15" s="141">
        <v>10</v>
      </c>
      <c r="G15" s="141">
        <v>2</v>
      </c>
      <c r="H15" s="140">
        <f t="shared" si="4"/>
        <v>0</v>
      </c>
      <c r="I15" s="141">
        <v>0</v>
      </c>
      <c r="J15" s="141">
        <v>0</v>
      </c>
      <c r="K15" s="140">
        <f t="shared" si="5"/>
        <v>12</v>
      </c>
      <c r="L15" s="141">
        <v>10</v>
      </c>
      <c r="M15" s="142">
        <v>2</v>
      </c>
      <c r="N15" s="140">
        <f t="shared" si="6"/>
        <v>0</v>
      </c>
      <c r="O15" s="141">
        <v>0</v>
      </c>
      <c r="P15" s="141">
        <v>0</v>
      </c>
      <c r="Q15" s="140">
        <f t="shared" si="7"/>
        <v>0</v>
      </c>
      <c r="R15" s="141">
        <v>0</v>
      </c>
      <c r="S15" s="141">
        <v>0</v>
      </c>
      <c r="T15" s="140">
        <f t="shared" si="8"/>
        <v>113</v>
      </c>
      <c r="U15" s="141">
        <v>37</v>
      </c>
      <c r="V15" s="141">
        <v>76</v>
      </c>
      <c r="AC15" s="87"/>
    </row>
    <row r="16" spans="1:29" s="86" customFormat="1" ht="33.75" customHeight="1">
      <c r="A16" s="189" t="s">
        <v>120</v>
      </c>
      <c r="B16" s="104">
        <f t="shared" si="2"/>
        <v>113</v>
      </c>
      <c r="C16" s="105">
        <f>F16+I16+L16+O16+R16+'10-1'!U16+'10-2'!B16+'10-2'!E16+'10-2'!H16+'10-2'!K16+'10-2'!N16+'10-2'!Q16</f>
        <v>44</v>
      </c>
      <c r="D16" s="106">
        <f>G16+J16+M16+P16+S16+'10-1'!V16+'10-2'!C16+'10-2'!F16+'10-2'!I16+'10-2'!L16+'10-2'!O16+'10-2'!R16</f>
        <v>69</v>
      </c>
      <c r="E16" s="104">
        <f t="shared" si="3"/>
        <v>9</v>
      </c>
      <c r="F16" s="141">
        <v>7</v>
      </c>
      <c r="G16" s="141">
        <v>2</v>
      </c>
      <c r="H16" s="140">
        <f t="shared" si="4"/>
        <v>0</v>
      </c>
      <c r="I16" s="141">
        <v>0</v>
      </c>
      <c r="J16" s="141">
        <v>0</v>
      </c>
      <c r="K16" s="140">
        <f t="shared" si="5"/>
        <v>9</v>
      </c>
      <c r="L16" s="141">
        <v>7</v>
      </c>
      <c r="M16" s="142">
        <v>2</v>
      </c>
      <c r="N16" s="140">
        <f t="shared" si="6"/>
        <v>0</v>
      </c>
      <c r="O16" s="141">
        <v>0</v>
      </c>
      <c r="P16" s="141">
        <v>0</v>
      </c>
      <c r="Q16" s="140">
        <f t="shared" si="7"/>
        <v>0</v>
      </c>
      <c r="R16" s="141">
        <v>0</v>
      </c>
      <c r="S16" s="141">
        <v>0</v>
      </c>
      <c r="T16" s="140">
        <f t="shared" si="8"/>
        <v>77</v>
      </c>
      <c r="U16" s="141">
        <v>27</v>
      </c>
      <c r="V16" s="141">
        <v>50</v>
      </c>
      <c r="AC16" s="87"/>
    </row>
    <row r="17" spans="1:29" s="86" customFormat="1" ht="33.75" customHeight="1">
      <c r="A17" s="189" t="s">
        <v>121</v>
      </c>
      <c r="B17" s="104">
        <f t="shared" si="2"/>
        <v>250</v>
      </c>
      <c r="C17" s="105">
        <f>F17+I17+L17+O17+R17+'10-1'!U17+'10-2'!B17+'10-2'!E17+'10-2'!H17+'10-2'!K17+'10-2'!N17+'10-2'!Q17</f>
        <v>83</v>
      </c>
      <c r="D17" s="106">
        <f>G17+J17+M17+P17+S17+'10-1'!V17+'10-2'!C17+'10-2'!F17+'10-2'!I17+'10-2'!L17+'10-2'!O17+'10-2'!R17</f>
        <v>167</v>
      </c>
      <c r="E17" s="104">
        <f t="shared" si="3"/>
        <v>12</v>
      </c>
      <c r="F17" s="141">
        <v>9</v>
      </c>
      <c r="G17" s="141">
        <v>3</v>
      </c>
      <c r="H17" s="140">
        <f t="shared" si="4"/>
        <v>0</v>
      </c>
      <c r="I17" s="141">
        <v>0</v>
      </c>
      <c r="J17" s="141">
        <v>0</v>
      </c>
      <c r="K17" s="140">
        <f t="shared" si="5"/>
        <v>13</v>
      </c>
      <c r="L17" s="141">
        <v>7</v>
      </c>
      <c r="M17" s="142">
        <v>6</v>
      </c>
      <c r="N17" s="140">
        <f t="shared" si="6"/>
        <v>0</v>
      </c>
      <c r="O17" s="141">
        <v>0</v>
      </c>
      <c r="P17" s="141">
        <v>0</v>
      </c>
      <c r="Q17" s="140">
        <f t="shared" si="7"/>
        <v>0</v>
      </c>
      <c r="R17" s="141">
        <v>0</v>
      </c>
      <c r="S17" s="141">
        <v>0</v>
      </c>
      <c r="T17" s="140">
        <f t="shared" si="8"/>
        <v>192</v>
      </c>
      <c r="U17" s="141">
        <v>57</v>
      </c>
      <c r="V17" s="141">
        <v>135</v>
      </c>
      <c r="AC17" s="87"/>
    </row>
    <row r="18" spans="1:29" s="86" customFormat="1" ht="33.75" customHeight="1">
      <c r="A18" s="189" t="s">
        <v>23</v>
      </c>
      <c r="B18" s="104">
        <f t="shared" si="2"/>
        <v>130</v>
      </c>
      <c r="C18" s="105">
        <f>F18+I18+L18+O18+R18+'10-1'!U18+'10-2'!B18+'10-2'!E18+'10-2'!H18+'10-2'!K18+'10-2'!N18+'10-2'!Q18</f>
        <v>45</v>
      </c>
      <c r="D18" s="106">
        <f>G18+J18+M18+P18+S18+'10-1'!V18+'10-2'!C18+'10-2'!F18+'10-2'!I18+'10-2'!L18+'10-2'!O18+'10-2'!R18</f>
        <v>85</v>
      </c>
      <c r="E18" s="104">
        <f t="shared" si="3"/>
        <v>10</v>
      </c>
      <c r="F18" s="141">
        <v>8</v>
      </c>
      <c r="G18" s="141">
        <v>2</v>
      </c>
      <c r="H18" s="140">
        <f t="shared" si="4"/>
        <v>0</v>
      </c>
      <c r="I18" s="141">
        <v>0</v>
      </c>
      <c r="J18" s="141">
        <v>0</v>
      </c>
      <c r="K18" s="140">
        <f t="shared" si="5"/>
        <v>10</v>
      </c>
      <c r="L18" s="141">
        <v>7</v>
      </c>
      <c r="M18" s="142">
        <v>3</v>
      </c>
      <c r="N18" s="140">
        <f t="shared" si="6"/>
        <v>0</v>
      </c>
      <c r="O18" s="141">
        <v>0</v>
      </c>
      <c r="P18" s="141">
        <v>0</v>
      </c>
      <c r="Q18" s="140">
        <f t="shared" si="7"/>
        <v>0</v>
      </c>
      <c r="R18" s="141">
        <v>0</v>
      </c>
      <c r="S18" s="141">
        <v>0</v>
      </c>
      <c r="T18" s="140">
        <f t="shared" si="8"/>
        <v>94</v>
      </c>
      <c r="U18" s="141">
        <v>30</v>
      </c>
      <c r="V18" s="141">
        <v>64</v>
      </c>
      <c r="AC18" s="87"/>
    </row>
    <row r="19" spans="1:29" s="86" customFormat="1" ht="33.75" customHeight="1">
      <c r="A19" s="189" t="s">
        <v>122</v>
      </c>
      <c r="B19" s="104">
        <f t="shared" si="2"/>
        <v>305</v>
      </c>
      <c r="C19" s="105">
        <f>F19+I19+L19+O19+R19+'10-1'!U19+'10-2'!B19+'10-2'!E19+'10-2'!H19+'10-2'!K19+'10-2'!N19+'10-2'!Q19</f>
        <v>86</v>
      </c>
      <c r="D19" s="106">
        <f>G19+J19+M19+P19+S19+'10-1'!V19+'10-2'!C19+'10-2'!F19+'10-2'!I19+'10-2'!L19+'10-2'!O19+'10-2'!R19</f>
        <v>219</v>
      </c>
      <c r="E19" s="104">
        <f t="shared" si="3"/>
        <v>17</v>
      </c>
      <c r="F19" s="141">
        <v>10</v>
      </c>
      <c r="G19" s="141">
        <v>7</v>
      </c>
      <c r="H19" s="140">
        <f t="shared" si="4"/>
        <v>0</v>
      </c>
      <c r="I19" s="141">
        <v>0</v>
      </c>
      <c r="J19" s="141">
        <v>0</v>
      </c>
      <c r="K19" s="140">
        <f t="shared" si="5"/>
        <v>17</v>
      </c>
      <c r="L19" s="141">
        <v>11</v>
      </c>
      <c r="M19" s="142">
        <v>6</v>
      </c>
      <c r="N19" s="140">
        <f t="shared" si="6"/>
        <v>0</v>
      </c>
      <c r="O19" s="141">
        <v>0</v>
      </c>
      <c r="P19" s="141">
        <v>0</v>
      </c>
      <c r="Q19" s="140">
        <f t="shared" si="7"/>
        <v>0</v>
      </c>
      <c r="R19" s="141">
        <v>0</v>
      </c>
      <c r="S19" s="141">
        <v>0</v>
      </c>
      <c r="T19" s="140">
        <f t="shared" si="8"/>
        <v>226</v>
      </c>
      <c r="U19" s="141">
        <v>52</v>
      </c>
      <c r="V19" s="141">
        <v>174</v>
      </c>
      <c r="AC19" s="87"/>
    </row>
    <row r="20" spans="1:29" s="86" customFormat="1" ht="33.75" customHeight="1">
      <c r="A20" s="189" t="s">
        <v>123</v>
      </c>
      <c r="B20" s="104">
        <f t="shared" si="2"/>
        <v>357</v>
      </c>
      <c r="C20" s="105">
        <f>F20+I20+L20+O20+R20+'10-1'!U20+'10-2'!B20+'10-2'!E20+'10-2'!H20+'10-2'!K20+'10-2'!N20+'10-2'!Q20</f>
        <v>123</v>
      </c>
      <c r="D20" s="106">
        <f>G20+J20+M20+P20+S20+'10-1'!V20+'10-2'!C20+'10-2'!F20+'10-2'!I20+'10-2'!L20+'10-2'!O20+'10-2'!R20</f>
        <v>234</v>
      </c>
      <c r="E20" s="104">
        <f t="shared" si="3"/>
        <v>20</v>
      </c>
      <c r="F20" s="141">
        <v>15</v>
      </c>
      <c r="G20" s="141">
        <v>5</v>
      </c>
      <c r="H20" s="140">
        <f t="shared" si="4"/>
        <v>0</v>
      </c>
      <c r="I20" s="141">
        <v>0</v>
      </c>
      <c r="J20" s="141">
        <v>0</v>
      </c>
      <c r="K20" s="140">
        <f t="shared" si="5"/>
        <v>20</v>
      </c>
      <c r="L20" s="141">
        <v>13</v>
      </c>
      <c r="M20" s="142">
        <v>7</v>
      </c>
      <c r="N20" s="140">
        <f t="shared" si="6"/>
        <v>0</v>
      </c>
      <c r="O20" s="141">
        <v>0</v>
      </c>
      <c r="P20" s="141">
        <v>0</v>
      </c>
      <c r="Q20" s="140">
        <f t="shared" si="7"/>
        <v>0</v>
      </c>
      <c r="R20" s="141">
        <v>0</v>
      </c>
      <c r="S20" s="141">
        <v>0</v>
      </c>
      <c r="T20" s="140">
        <f t="shared" si="8"/>
        <v>278</v>
      </c>
      <c r="U20" s="141">
        <v>87</v>
      </c>
      <c r="V20" s="141">
        <v>191</v>
      </c>
      <c r="AC20" s="87"/>
    </row>
    <row r="21" spans="1:29" s="86" customFormat="1" ht="33.75" customHeight="1">
      <c r="A21" s="189" t="s">
        <v>124</v>
      </c>
      <c r="B21" s="104">
        <f t="shared" si="2"/>
        <v>87</v>
      </c>
      <c r="C21" s="105">
        <f>F21+I21+L21+O21+R21+'10-1'!U21+'10-2'!B21+'10-2'!E21+'10-2'!H21+'10-2'!K21+'10-2'!N21+'10-2'!Q21</f>
        <v>32</v>
      </c>
      <c r="D21" s="106">
        <f>G21+J21+M21+P21+S21+'10-1'!V21+'10-2'!C21+'10-2'!F21+'10-2'!I21+'10-2'!L21+'10-2'!O21+'10-2'!R21</f>
        <v>55</v>
      </c>
      <c r="E21" s="104">
        <f t="shared" si="3"/>
        <v>7</v>
      </c>
      <c r="F21" s="141">
        <v>6</v>
      </c>
      <c r="G21" s="141">
        <v>1</v>
      </c>
      <c r="H21" s="140">
        <f t="shared" si="4"/>
        <v>0</v>
      </c>
      <c r="I21" s="141">
        <v>0</v>
      </c>
      <c r="J21" s="141">
        <v>0</v>
      </c>
      <c r="K21" s="140">
        <f t="shared" si="5"/>
        <v>7</v>
      </c>
      <c r="L21" s="141">
        <v>4</v>
      </c>
      <c r="M21" s="142">
        <v>3</v>
      </c>
      <c r="N21" s="140">
        <f t="shared" si="6"/>
        <v>0</v>
      </c>
      <c r="O21" s="141">
        <v>0</v>
      </c>
      <c r="P21" s="141">
        <v>0</v>
      </c>
      <c r="Q21" s="140">
        <f t="shared" si="7"/>
        <v>0</v>
      </c>
      <c r="R21" s="141">
        <v>0</v>
      </c>
      <c r="S21" s="141">
        <v>0</v>
      </c>
      <c r="T21" s="140">
        <f t="shared" si="8"/>
        <v>62</v>
      </c>
      <c r="U21" s="141">
        <v>20</v>
      </c>
      <c r="V21" s="141">
        <v>42</v>
      </c>
      <c r="AC21" s="87"/>
    </row>
    <row r="22" spans="1:29" s="86" customFormat="1" ht="33.75" customHeight="1">
      <c r="A22" s="189" t="s">
        <v>125</v>
      </c>
      <c r="B22" s="104">
        <f t="shared" si="2"/>
        <v>18</v>
      </c>
      <c r="C22" s="105">
        <f>F22+I22+L22+O22+R22+'10-1'!U22+'10-2'!B22+'10-2'!E22+'10-2'!H22+'10-2'!K22+'10-2'!N22+'10-2'!Q22</f>
        <v>8</v>
      </c>
      <c r="D22" s="106">
        <f>G22+J22+M22+P22+S22+'10-1'!V22+'10-2'!C22+'10-2'!F22+'10-2'!I22+'10-2'!L22+'10-2'!O22+'10-2'!R22</f>
        <v>10</v>
      </c>
      <c r="E22" s="104">
        <f t="shared" si="3"/>
        <v>2</v>
      </c>
      <c r="F22" s="141">
        <v>2</v>
      </c>
      <c r="G22" s="141">
        <v>0</v>
      </c>
      <c r="H22" s="140">
        <f t="shared" si="4"/>
        <v>0</v>
      </c>
      <c r="I22" s="141">
        <v>0</v>
      </c>
      <c r="J22" s="141">
        <v>0</v>
      </c>
      <c r="K22" s="140">
        <f t="shared" si="5"/>
        <v>2</v>
      </c>
      <c r="L22" s="141">
        <v>1</v>
      </c>
      <c r="M22" s="142">
        <v>1</v>
      </c>
      <c r="N22" s="140">
        <f t="shared" si="6"/>
        <v>0</v>
      </c>
      <c r="O22" s="141">
        <v>0</v>
      </c>
      <c r="P22" s="141">
        <v>0</v>
      </c>
      <c r="Q22" s="140">
        <f t="shared" si="7"/>
        <v>0</v>
      </c>
      <c r="R22" s="141">
        <v>0</v>
      </c>
      <c r="S22" s="141">
        <v>0</v>
      </c>
      <c r="T22" s="140">
        <f t="shared" si="8"/>
        <v>10</v>
      </c>
      <c r="U22" s="141">
        <v>4</v>
      </c>
      <c r="V22" s="141">
        <v>6</v>
      </c>
      <c r="AC22" s="87"/>
    </row>
    <row r="23" spans="1:29" s="86" customFormat="1" ht="33.75" customHeight="1">
      <c r="A23" s="189" t="s">
        <v>28</v>
      </c>
      <c r="B23" s="104">
        <f t="shared" si="2"/>
        <v>54</v>
      </c>
      <c r="C23" s="105">
        <f>F23+I23+L23+O23+R23+'10-1'!U23+'10-2'!B23+'10-2'!E23+'10-2'!H23+'10-2'!K23+'10-2'!N23+'10-2'!Q23</f>
        <v>19</v>
      </c>
      <c r="D23" s="106">
        <f>G23+J23+M23+P23+S23+'10-1'!V23+'10-2'!C23+'10-2'!F23+'10-2'!I23+'10-2'!L23+'10-2'!O23+'10-2'!R23</f>
        <v>35</v>
      </c>
      <c r="E23" s="104">
        <f t="shared" si="3"/>
        <v>4</v>
      </c>
      <c r="F23" s="141">
        <v>3</v>
      </c>
      <c r="G23" s="141">
        <v>1</v>
      </c>
      <c r="H23" s="140">
        <f t="shared" si="4"/>
        <v>0</v>
      </c>
      <c r="I23" s="141">
        <v>0</v>
      </c>
      <c r="J23" s="141">
        <v>0</v>
      </c>
      <c r="K23" s="140">
        <f t="shared" si="5"/>
        <v>4</v>
      </c>
      <c r="L23" s="141">
        <v>2</v>
      </c>
      <c r="M23" s="142">
        <v>2</v>
      </c>
      <c r="N23" s="140">
        <f t="shared" si="6"/>
        <v>0</v>
      </c>
      <c r="O23" s="141">
        <v>0</v>
      </c>
      <c r="P23" s="141">
        <v>0</v>
      </c>
      <c r="Q23" s="140"/>
      <c r="R23" s="141">
        <v>0</v>
      </c>
      <c r="S23" s="141">
        <v>0</v>
      </c>
      <c r="T23" s="140">
        <f t="shared" si="8"/>
        <v>40</v>
      </c>
      <c r="U23" s="141">
        <v>14</v>
      </c>
      <c r="V23" s="141">
        <v>26</v>
      </c>
      <c r="AC23" s="87"/>
    </row>
    <row r="24" spans="1:29" s="86" customFormat="1" ht="33.75" customHeight="1">
      <c r="A24" s="189" t="s">
        <v>126</v>
      </c>
      <c r="B24" s="104">
        <f t="shared" si="2"/>
        <v>108</v>
      </c>
      <c r="C24" s="105">
        <f>F24+I24+L24+O24+R24+'10-1'!U24+'10-2'!B24+'10-2'!E24+'10-2'!H24+'10-2'!K24+'10-2'!N24+'10-2'!Q24</f>
        <v>39</v>
      </c>
      <c r="D24" s="106">
        <f>G24+J24+M24+P24+S24+'10-1'!V24+'10-2'!C24+'10-2'!F24+'10-2'!I24+'10-2'!L24+'10-2'!O24+'10-2'!R24</f>
        <v>69</v>
      </c>
      <c r="E24" s="104">
        <f t="shared" si="3"/>
        <v>8</v>
      </c>
      <c r="F24" s="141">
        <v>6</v>
      </c>
      <c r="G24" s="141">
        <v>2</v>
      </c>
      <c r="H24" s="140">
        <f t="shared" si="4"/>
        <v>0</v>
      </c>
      <c r="I24" s="141">
        <v>0</v>
      </c>
      <c r="J24" s="141">
        <v>0</v>
      </c>
      <c r="K24" s="140">
        <f t="shared" si="5"/>
        <v>8</v>
      </c>
      <c r="L24" s="141">
        <v>3</v>
      </c>
      <c r="M24" s="142">
        <v>5</v>
      </c>
      <c r="N24" s="140">
        <f t="shared" si="6"/>
        <v>0</v>
      </c>
      <c r="O24" s="141">
        <v>0</v>
      </c>
      <c r="P24" s="141">
        <v>0</v>
      </c>
      <c r="Q24" s="140">
        <f t="shared" si="7"/>
        <v>0</v>
      </c>
      <c r="R24" s="141">
        <v>0</v>
      </c>
      <c r="S24" s="141">
        <v>0</v>
      </c>
      <c r="T24" s="140">
        <f t="shared" si="8"/>
        <v>71</v>
      </c>
      <c r="U24" s="141">
        <v>23</v>
      </c>
      <c r="V24" s="141">
        <v>48</v>
      </c>
      <c r="AC24" s="87"/>
    </row>
    <row r="25" spans="1:29" s="86" customFormat="1" ht="33.75" customHeight="1">
      <c r="A25" s="189" t="s">
        <v>127</v>
      </c>
      <c r="B25" s="104">
        <f t="shared" si="2"/>
        <v>74</v>
      </c>
      <c r="C25" s="105">
        <f>F25+I25+L25+O25+R25+'10-1'!U25+'10-2'!B25+'10-2'!E25+'10-2'!H25+'10-2'!K25+'10-2'!N25+'10-2'!Q25</f>
        <v>36</v>
      </c>
      <c r="D25" s="106">
        <f>G25+J25+M25+P25+S25+'10-1'!V25+'10-2'!C25+'10-2'!F25+'10-2'!I25+'10-2'!L25+'10-2'!O25+'10-2'!R25</f>
        <v>38</v>
      </c>
      <c r="E25" s="104">
        <f t="shared" si="3"/>
        <v>7</v>
      </c>
      <c r="F25" s="141">
        <v>6</v>
      </c>
      <c r="G25" s="141">
        <v>1</v>
      </c>
      <c r="H25" s="140">
        <f t="shared" si="4"/>
        <v>0</v>
      </c>
      <c r="I25" s="141">
        <v>0</v>
      </c>
      <c r="J25" s="141">
        <v>0</v>
      </c>
      <c r="K25" s="140">
        <f t="shared" si="5"/>
        <v>7</v>
      </c>
      <c r="L25" s="141">
        <v>4</v>
      </c>
      <c r="M25" s="142">
        <v>3</v>
      </c>
      <c r="N25" s="140">
        <f t="shared" si="6"/>
        <v>0</v>
      </c>
      <c r="O25" s="141">
        <v>0</v>
      </c>
      <c r="P25" s="141">
        <v>0</v>
      </c>
      <c r="Q25" s="140">
        <f t="shared" si="7"/>
        <v>0</v>
      </c>
      <c r="R25" s="141">
        <v>0</v>
      </c>
      <c r="S25" s="141">
        <v>0</v>
      </c>
      <c r="T25" s="140">
        <f t="shared" si="8"/>
        <v>49</v>
      </c>
      <c r="U25" s="141">
        <v>24</v>
      </c>
      <c r="V25" s="141">
        <v>25</v>
      </c>
      <c r="AC25" s="87"/>
    </row>
    <row r="26" spans="1:29" s="86" customFormat="1" ht="33.75" customHeight="1">
      <c r="A26" s="189" t="s">
        <v>128</v>
      </c>
      <c r="B26" s="104">
        <f t="shared" si="2"/>
        <v>64</v>
      </c>
      <c r="C26" s="105">
        <f>F26+I26+L26+O26+R26+'10-1'!U26+'10-2'!B26+'10-2'!E26+'10-2'!H26+'10-2'!K26+'10-2'!N26+'10-2'!Q26</f>
        <v>24</v>
      </c>
      <c r="D26" s="106">
        <f>G26+J26+M26+P26+S26+'10-1'!V26+'10-2'!C26+'10-2'!F26+'10-2'!I26+'10-2'!L26+'10-2'!O26+'10-2'!R26</f>
        <v>40</v>
      </c>
      <c r="E26" s="104">
        <f t="shared" si="3"/>
        <v>4</v>
      </c>
      <c r="F26" s="141">
        <v>3</v>
      </c>
      <c r="G26" s="141">
        <v>1</v>
      </c>
      <c r="H26" s="140">
        <f t="shared" si="4"/>
        <v>0</v>
      </c>
      <c r="I26" s="141">
        <v>0</v>
      </c>
      <c r="J26" s="141">
        <v>0</v>
      </c>
      <c r="K26" s="140">
        <f t="shared" si="5"/>
        <v>4</v>
      </c>
      <c r="L26" s="141">
        <v>3</v>
      </c>
      <c r="M26" s="142">
        <v>1</v>
      </c>
      <c r="N26" s="140">
        <f t="shared" si="6"/>
        <v>0</v>
      </c>
      <c r="O26" s="141">
        <v>0</v>
      </c>
      <c r="P26" s="141">
        <v>0</v>
      </c>
      <c r="Q26" s="140">
        <f t="shared" si="7"/>
        <v>0</v>
      </c>
      <c r="R26" s="141">
        <v>0</v>
      </c>
      <c r="S26" s="141">
        <v>0</v>
      </c>
      <c r="T26" s="140">
        <f t="shared" si="8"/>
        <v>46</v>
      </c>
      <c r="U26" s="141">
        <v>17</v>
      </c>
      <c r="V26" s="141">
        <v>29</v>
      </c>
      <c r="AC26" s="87"/>
    </row>
    <row r="27" spans="1:29" s="86" customFormat="1" ht="33.75" customHeight="1">
      <c r="A27" s="189" t="s">
        <v>32</v>
      </c>
      <c r="B27" s="104">
        <f t="shared" si="2"/>
        <v>48</v>
      </c>
      <c r="C27" s="105">
        <f>F27+I27+L27+O27+R27+'10-1'!U27+'10-2'!B27+'10-2'!E27+'10-2'!H27+'10-2'!K27+'10-2'!N27+'10-2'!Q27</f>
        <v>22</v>
      </c>
      <c r="D27" s="106">
        <f>G27+J27+M27+P27+S27+'10-1'!V27+'10-2'!C27+'10-2'!F27+'10-2'!I27+'10-2'!L27+'10-2'!O27+'10-2'!R27</f>
        <v>26</v>
      </c>
      <c r="E27" s="104">
        <f t="shared" si="3"/>
        <v>4</v>
      </c>
      <c r="F27" s="141">
        <v>4</v>
      </c>
      <c r="G27" s="141">
        <v>0</v>
      </c>
      <c r="H27" s="140">
        <f t="shared" si="4"/>
        <v>0</v>
      </c>
      <c r="I27" s="141">
        <v>0</v>
      </c>
      <c r="J27" s="141">
        <v>0</v>
      </c>
      <c r="K27" s="140">
        <f t="shared" si="5"/>
        <v>4</v>
      </c>
      <c r="L27" s="141">
        <v>2</v>
      </c>
      <c r="M27" s="142">
        <v>2</v>
      </c>
      <c r="N27" s="140">
        <f t="shared" si="6"/>
        <v>0</v>
      </c>
      <c r="O27" s="141">
        <v>0</v>
      </c>
      <c r="P27" s="141">
        <v>0</v>
      </c>
      <c r="Q27" s="140">
        <f t="shared" si="7"/>
        <v>0</v>
      </c>
      <c r="R27" s="141">
        <v>0</v>
      </c>
      <c r="S27" s="141">
        <v>0</v>
      </c>
      <c r="T27" s="140">
        <f t="shared" si="8"/>
        <v>33</v>
      </c>
      <c r="U27" s="141">
        <v>15</v>
      </c>
      <c r="V27" s="141">
        <v>18</v>
      </c>
      <c r="AC27" s="87"/>
    </row>
    <row r="28" spans="1:29" s="86" customFormat="1" ht="33.75" customHeight="1" thickBot="1">
      <c r="A28" s="191" t="s">
        <v>33</v>
      </c>
      <c r="B28" s="108">
        <f t="shared" si="2"/>
        <v>109</v>
      </c>
      <c r="C28" s="109">
        <f>F28+I28+L28+O28+R28+'10-1'!U28+'10-2'!B28+'10-2'!E28+'10-2'!H28+'10-2'!K28+'10-2'!N28+'10-2'!Q28</f>
        <v>44</v>
      </c>
      <c r="D28" s="110">
        <f>G28+J28+M28+P28+S28+'10-1'!V28+'10-2'!C28+'10-2'!F28+'10-2'!I28+'10-2'!L28+'10-2'!O28+'10-2'!R28</f>
        <v>65</v>
      </c>
      <c r="E28" s="108">
        <f t="shared" si="3"/>
        <v>11</v>
      </c>
      <c r="F28" s="146">
        <v>8</v>
      </c>
      <c r="G28" s="146">
        <v>3</v>
      </c>
      <c r="H28" s="145">
        <f t="shared" si="4"/>
        <v>0</v>
      </c>
      <c r="I28" s="146">
        <v>0</v>
      </c>
      <c r="J28" s="146">
        <v>0</v>
      </c>
      <c r="K28" s="145">
        <f t="shared" si="5"/>
        <v>11</v>
      </c>
      <c r="L28" s="146">
        <v>9</v>
      </c>
      <c r="M28" s="147">
        <v>2</v>
      </c>
      <c r="N28" s="145">
        <f t="shared" si="6"/>
        <v>0</v>
      </c>
      <c r="O28" s="146">
        <v>0</v>
      </c>
      <c r="P28" s="146">
        <v>0</v>
      </c>
      <c r="Q28" s="145">
        <f t="shared" si="7"/>
        <v>0</v>
      </c>
      <c r="R28" s="146">
        <v>0</v>
      </c>
      <c r="S28" s="146">
        <v>0</v>
      </c>
      <c r="T28" s="145">
        <f t="shared" si="8"/>
        <v>72</v>
      </c>
      <c r="U28" s="146">
        <v>26</v>
      </c>
      <c r="V28" s="146">
        <v>46</v>
      </c>
      <c r="AC28" s="87"/>
    </row>
    <row r="29" spans="2:20" ht="20.25" customHeight="1">
      <c r="B29" s="178"/>
      <c r="I29" s="192"/>
      <c r="J29" s="192"/>
      <c r="O29" s="192"/>
      <c r="P29" s="192"/>
      <c r="R29" s="192"/>
      <c r="S29" s="192"/>
      <c r="T29" s="178"/>
    </row>
  </sheetData>
  <sheetProtection/>
  <mergeCells count="8">
    <mergeCell ref="T4:V4"/>
    <mergeCell ref="H4:J4"/>
    <mergeCell ref="A4:A5"/>
    <mergeCell ref="B4:D4"/>
    <mergeCell ref="E4:G4"/>
    <mergeCell ref="K4:M4"/>
    <mergeCell ref="N4:P4"/>
    <mergeCell ref="Q4:S4"/>
  </mergeCells>
  <printOptions horizontalCentered="1"/>
  <pageMargins left="0.5511811023622047" right="0.35433070866141736" top="0.7874015748031497" bottom="0.4330708661417323" header="0.5118110236220472" footer="0.5118110236220472"/>
  <pageSetup fitToHeight="1" fitToWidth="1" horizontalDpi="600" verticalDpi="600" orientation="portrait" paperSize="9" scale="96" r:id="rId1"/>
  <headerFooter scaleWithDoc="0" alignWithMargins="0">
    <oddHeader>&amp;L小学校</oddHeader>
  </headerFooter>
  <ignoredErrors>
    <ignoredError sqref="B9:V22 B24:V28 B23:P23 R23:V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2010-02-25T06:01:45Z</cp:lastPrinted>
  <dcterms:created xsi:type="dcterms:W3CDTF">2008-12-30T06:23:49Z</dcterms:created>
  <dcterms:modified xsi:type="dcterms:W3CDTF">2010-03-30T08:32:59Z</dcterms:modified>
  <cp:category/>
  <cp:version/>
  <cp:contentType/>
  <cp:contentStatus/>
</cp:coreProperties>
</file>