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92" sheetId="1" r:id="rId1"/>
    <sheet name="93-1" sheetId="2" r:id="rId2"/>
    <sheet name="93-2" sheetId="3" r:id="rId3"/>
    <sheet name="94～98" sheetId="4" r:id="rId4"/>
    <sheet name="99～102" sheetId="5" r:id="rId5"/>
    <sheet name="103-1" sheetId="6" r:id="rId6"/>
    <sheet name="103-2" sheetId="7" r:id="rId7"/>
  </sheets>
  <definedNames>
    <definedName name="_xlnm.Print_Area" localSheetId="5">'103-1'!$A$1:$P$32</definedName>
    <definedName name="_xlnm.Print_Area" localSheetId="6">'103-2'!$A$1:$M$30</definedName>
    <definedName name="_xlnm.Print_Area" localSheetId="0">'92'!$A$1:$V$33</definedName>
    <definedName name="_xlnm.Print_Area" localSheetId="1">'93-1'!$A$1:$Q$29</definedName>
    <definedName name="_xlnm.Print_Area" localSheetId="2">'93-2'!$A$1:$Q$28</definedName>
    <definedName name="_xlnm.Print_Area" localSheetId="3">'94～98'!$A$1:$Q$50</definedName>
    <definedName name="_xlnm.Print_Area" localSheetId="4">'99～102'!$A$1:$U$53</definedName>
  </definedNames>
  <calcPr calcMode="manual" fullCalcOnLoad="1"/>
</workbook>
</file>

<file path=xl/sharedStrings.xml><?xml version="1.0" encoding="utf-8"?>
<sst xmlns="http://schemas.openxmlformats.org/spreadsheetml/2006/main" count="704" uniqueCount="247">
  <si>
    <t xml:space="preserve"> 就</t>
  </si>
  <si>
    <t xml:space="preserve"> （本務者）</t>
  </si>
  <si>
    <t xml:space="preserve"> 園</t>
  </si>
  <si>
    <t xml:space="preserve"> 率(%)</t>
  </si>
  <si>
    <t>あわら市</t>
  </si>
  <si>
    <t>小学校１年の数</t>
  </si>
  <si>
    <t>幼稚園数</t>
  </si>
  <si>
    <t>南越前町</t>
  </si>
  <si>
    <t>越前町</t>
  </si>
  <si>
    <t>若狭町</t>
  </si>
  <si>
    <t>本
園</t>
  </si>
  <si>
    <t>分
園</t>
  </si>
  <si>
    <t>学
級
数</t>
  </si>
  <si>
    <t>区　   分</t>
  </si>
  <si>
    <t>国　立　計</t>
  </si>
  <si>
    <t>公　立　計</t>
  </si>
  <si>
    <t>私　立　計</t>
  </si>
  <si>
    <t>幼      稚      園</t>
  </si>
  <si>
    <t>越前市</t>
  </si>
  <si>
    <t>坂井市</t>
  </si>
  <si>
    <t>おおい町</t>
  </si>
  <si>
    <t>(公立･私立の内訳)</t>
  </si>
  <si>
    <t>平成22年度</t>
  </si>
  <si>
    <t>平成23年度</t>
  </si>
  <si>
    <t>-</t>
  </si>
  <si>
    <t>園児数</t>
  </si>
  <si>
    <t>教員数</t>
  </si>
  <si>
    <t xml:space="preserve">   職員数</t>
  </si>
  <si>
    <t>修了者</t>
  </si>
  <si>
    <t>計</t>
  </si>
  <si>
    <t xml:space="preserve">    本務者</t>
  </si>
  <si>
    <t xml:space="preserve">    兼務者</t>
  </si>
  <si>
    <t>計</t>
  </si>
  <si>
    <t>男</t>
  </si>
  <si>
    <t>女</t>
  </si>
  <si>
    <t>福井市</t>
  </si>
  <si>
    <t>敦賀市</t>
  </si>
  <si>
    <t>-</t>
  </si>
  <si>
    <t>小浜市</t>
  </si>
  <si>
    <t>大野市</t>
  </si>
  <si>
    <t>勝山市</t>
  </si>
  <si>
    <t>鯖江市</t>
  </si>
  <si>
    <t>-</t>
  </si>
  <si>
    <t>永平寺町</t>
  </si>
  <si>
    <t>池田町</t>
  </si>
  <si>
    <t>-</t>
  </si>
  <si>
    <t>-</t>
  </si>
  <si>
    <t>美浜町</t>
  </si>
  <si>
    <t>高浜町</t>
  </si>
  <si>
    <t>（注）３歳未満児については、平成２０年度から学校基本調査の対象外にしている。</t>
  </si>
  <si>
    <t>幼稚園総括表</t>
  </si>
  <si>
    <t>-</t>
  </si>
  <si>
    <t>福井市</t>
  </si>
  <si>
    <t>敦賀市</t>
  </si>
  <si>
    <t>小浜市</t>
  </si>
  <si>
    <t>大野市</t>
  </si>
  <si>
    <t>勝山市</t>
  </si>
  <si>
    <t>鯖江市</t>
  </si>
  <si>
    <t>（国立・公立）</t>
  </si>
  <si>
    <t>区分</t>
  </si>
  <si>
    <t>学級数</t>
  </si>
  <si>
    <t>教員数
（本務者）</t>
  </si>
  <si>
    <t>職員数
（本務者）</t>
  </si>
  <si>
    <t>計</t>
  </si>
  <si>
    <t>男</t>
  </si>
  <si>
    <t>女</t>
  </si>
  <si>
    <t>国立計</t>
  </si>
  <si>
    <t>(公立の内訳)</t>
  </si>
  <si>
    <t>越前市</t>
  </si>
  <si>
    <t>（私立）</t>
  </si>
  <si>
    <t>学
級
数</t>
  </si>
  <si>
    <t>(私立の内訳)</t>
  </si>
  <si>
    <t>越前市</t>
  </si>
  <si>
    <r>
      <t xml:space="preserve">第 </t>
    </r>
    <r>
      <rPr>
        <sz val="10.5"/>
        <rFont val="ＭＳ ゴシック"/>
        <family val="3"/>
      </rPr>
      <t xml:space="preserve">103 </t>
    </r>
    <r>
      <rPr>
        <sz val="10.5"/>
        <rFont val="ＭＳ ゴシック"/>
        <family val="3"/>
      </rPr>
      <t>表　市町村別在園者数・入園者数</t>
    </r>
  </si>
  <si>
    <t>３　歳　在　園　者</t>
  </si>
  <si>
    <t>４　歳　</t>
  </si>
  <si>
    <t xml:space="preserve">          計</t>
  </si>
  <si>
    <t>公立計</t>
  </si>
  <si>
    <t>私立計</t>
  </si>
  <si>
    <t>(公立･私立の内訳)</t>
  </si>
  <si>
    <t>５　歳　在　園　者</t>
  </si>
  <si>
    <t>本年度入園者計
(再掲)</t>
  </si>
  <si>
    <t>国立計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</si>
  <si>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</si>
  <si>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</si>
  <si>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</si>
  <si>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</si>
  <si>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</si>
  <si>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</si>
  <si>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</si>
  <si>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</si>
  <si>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</si>
  <si>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</si>
  <si>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</si>
  <si>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</si>
  <si>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</si>
  <si>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</si>
  <si>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（注）３歳未満児については、平成２０年度から学校基本調査の対象外にしている。</t>
  </si>
  <si>
    <r>
      <t xml:space="preserve">第 </t>
    </r>
    <r>
      <rPr>
        <sz val="10.5"/>
        <rFont val="ＭＳ ゴシック"/>
        <family val="3"/>
      </rPr>
      <t>93</t>
    </r>
    <r>
      <rPr>
        <sz val="10.5"/>
        <rFont val="ＭＳ ゴシック"/>
        <family val="3"/>
      </rPr>
      <t xml:space="preserve"> 表  国立・公立・私立別幼稚園数、園児数、教職員数等  </t>
    </r>
  </si>
  <si>
    <t xml:space="preserve">    幼稚園数</t>
  </si>
  <si>
    <t xml:space="preserve">        園児数</t>
  </si>
  <si>
    <t xml:space="preserve">       修了者数</t>
  </si>
  <si>
    <t>計</t>
  </si>
  <si>
    <t>本園</t>
  </si>
  <si>
    <t>分園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</si>
  <si>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</si>
  <si>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</si>
  <si>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</si>
  <si>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</si>
  <si>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</si>
  <si>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</si>
  <si>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</si>
  <si>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</si>
  <si>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</si>
  <si>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</si>
  <si>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</si>
  <si>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おおい町</t>
  </si>
  <si>
    <t>幼稚園数</t>
  </si>
  <si>
    <t>園児数</t>
  </si>
  <si>
    <t>修了者数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</si>
  <si>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</si>
  <si>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</si>
  <si>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</si>
  <si>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</si>
  <si>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</si>
  <si>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</si>
  <si>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</si>
  <si>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</si>
  <si>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r>
      <t>第 9</t>
    </r>
    <r>
      <rPr>
        <sz val="10.5"/>
        <rFont val="ＭＳ ゴシック"/>
        <family val="3"/>
      </rPr>
      <t>4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設置者別幼稚園数</t>
    </r>
  </si>
  <si>
    <t>区　分</t>
  </si>
  <si>
    <t>計</t>
  </si>
  <si>
    <t>国　立</t>
  </si>
  <si>
    <t>公　　　　　立</t>
  </si>
  <si>
    <t>私　　　　　　立</t>
  </si>
  <si>
    <t>市 立</t>
  </si>
  <si>
    <t>町 立</t>
  </si>
  <si>
    <t>学　校</t>
  </si>
  <si>
    <t>宗　教</t>
  </si>
  <si>
    <t>その他
の法人</t>
  </si>
  <si>
    <t>個人立</t>
  </si>
  <si>
    <t>法人立</t>
  </si>
  <si>
    <t>本　　園</t>
  </si>
  <si>
    <t>分　　園</t>
  </si>
  <si>
    <r>
      <t>第 9</t>
    </r>
    <r>
      <rPr>
        <sz val="10.5"/>
        <rFont val="ＭＳ ゴシック"/>
        <family val="3"/>
      </rPr>
      <t>5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学級数別幼稚園数</t>
    </r>
  </si>
  <si>
    <t>0
学級</t>
  </si>
  <si>
    <t>13
以上</t>
  </si>
  <si>
    <t>公　立</t>
  </si>
  <si>
    <t>私　立</t>
  </si>
  <si>
    <t>（注）「０学級」とは、休園中の幼稚園。</t>
  </si>
  <si>
    <r>
      <t>第 9</t>
    </r>
    <r>
      <rPr>
        <sz val="10.5"/>
        <rFont val="ＭＳ ゴシック"/>
        <family val="3"/>
      </rPr>
      <t>6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在園者数別幼稚園数</t>
    </r>
  </si>
  <si>
    <t>０人</t>
  </si>
  <si>
    <t>１～
　50人</t>
  </si>
  <si>
    <t>51～
100人</t>
  </si>
  <si>
    <t>101～
150人</t>
  </si>
  <si>
    <t>151～
200人</t>
  </si>
  <si>
    <t>201～
250人</t>
  </si>
  <si>
    <t>251～
300人</t>
  </si>
  <si>
    <t>301～
400人</t>
  </si>
  <si>
    <t>401人
　以上</t>
  </si>
  <si>
    <t>（注）「０人」とは、休園中の幼稚園。</t>
  </si>
  <si>
    <r>
      <t xml:space="preserve">第 </t>
    </r>
    <r>
      <rPr>
        <sz val="10.5"/>
        <rFont val="ＭＳ ゴシック"/>
        <family val="3"/>
      </rPr>
      <t>97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編制方式別幼稚園数、学級数</t>
    </r>
  </si>
  <si>
    <t>区　　　　　　分</t>
  </si>
  <si>
    <t>幼　稚　園　数</t>
  </si>
  <si>
    <t>学　級　数</t>
  </si>
  <si>
    <t>国 立</t>
  </si>
  <si>
    <t>公 立</t>
  </si>
  <si>
    <t>私 立</t>
  </si>
  <si>
    <t>３　歳　児　の　み</t>
  </si>
  <si>
    <t>４　歳　児　の　み</t>
  </si>
  <si>
    <t>５　歳　児　の　み</t>
  </si>
  <si>
    <t>３ 歳 児 と ４ 歳 児</t>
  </si>
  <si>
    <t>３ 歳 児 と ５ 歳 児</t>
  </si>
  <si>
    <t>４ 歳 児 と ５ 歳 児</t>
  </si>
  <si>
    <t>３歳児と４歳児と５歳児</t>
  </si>
  <si>
    <t>（注）園児数が「０人」の幼稚園、学級は含まれていない。</t>
  </si>
  <si>
    <r>
      <t xml:space="preserve">第 </t>
    </r>
    <r>
      <rPr>
        <sz val="10.5"/>
        <rFont val="ＭＳ ゴシック"/>
        <family val="3"/>
      </rPr>
      <t>98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収容人員別学級数</t>
    </r>
  </si>
  <si>
    <t>１～
　15人</t>
  </si>
  <si>
    <t>16～
　20人</t>
  </si>
  <si>
    <t>21～
　25人</t>
  </si>
  <si>
    <t>26～
　30人</t>
  </si>
  <si>
    <t>31～
　35人</t>
  </si>
  <si>
    <t>36～
　40人</t>
  </si>
  <si>
    <t>41～
　45人</t>
  </si>
  <si>
    <t>46～
　50人</t>
  </si>
  <si>
    <t>51～
　55人</t>
  </si>
  <si>
    <t>56人
　以上</t>
  </si>
  <si>
    <t>国　立</t>
  </si>
  <si>
    <t>（注）「０人」の学級は含まれていない。</t>
  </si>
  <si>
    <r>
      <t xml:space="preserve">第 99 </t>
    </r>
    <r>
      <rPr>
        <sz val="10.5"/>
        <rFont val="ＭＳ ゴシック"/>
        <family val="3"/>
      </rPr>
      <t>表　設置者別在園者数</t>
    </r>
  </si>
  <si>
    <t>区　　　分</t>
  </si>
  <si>
    <t>３　歳　児</t>
  </si>
  <si>
    <t>４　歳　児</t>
  </si>
  <si>
    <t>５　歳　児</t>
  </si>
  <si>
    <t>男</t>
  </si>
  <si>
    <t>女</t>
  </si>
  <si>
    <t>国　　立</t>
  </si>
  <si>
    <t>公　　立</t>
  </si>
  <si>
    <t>私　立</t>
  </si>
  <si>
    <t>学校法人立</t>
  </si>
  <si>
    <t>その他の法人立</t>
  </si>
  <si>
    <t>合　　計</t>
  </si>
  <si>
    <r>
      <t xml:space="preserve">第 </t>
    </r>
    <r>
      <rPr>
        <sz val="10.5"/>
        <rFont val="ＭＳ ゴシック"/>
        <family val="3"/>
      </rPr>
      <t>100</t>
    </r>
    <r>
      <rPr>
        <sz val="10.5"/>
        <rFont val="ＭＳ ゴシック"/>
        <family val="3"/>
      </rPr>
      <t xml:space="preserve"> 表　設置者別入園者数</t>
    </r>
  </si>
  <si>
    <r>
      <t xml:space="preserve">第 </t>
    </r>
    <r>
      <rPr>
        <sz val="10.5"/>
        <rFont val="ＭＳ ゴシック"/>
        <family val="3"/>
      </rPr>
      <t>101</t>
    </r>
    <r>
      <rPr>
        <sz val="10.5"/>
        <rFont val="ＭＳ ゴシック"/>
        <family val="3"/>
      </rPr>
      <t xml:space="preserve"> 表　職名別教員数</t>
    </r>
  </si>
  <si>
    <t>区分</t>
  </si>
  <si>
    <t>園長</t>
  </si>
  <si>
    <t>副園長</t>
  </si>
  <si>
    <t>教頭</t>
  </si>
  <si>
    <t>主幹教諭</t>
  </si>
  <si>
    <t>指導教諭</t>
  </si>
  <si>
    <t>教諭</t>
  </si>
  <si>
    <t>助教諭</t>
  </si>
  <si>
    <t>養護教諭</t>
  </si>
  <si>
    <t>国
立</t>
  </si>
  <si>
    <t>本務者</t>
  </si>
  <si>
    <t>兼務者</t>
  </si>
  <si>
    <t>公
立</t>
  </si>
  <si>
    <t>私
立</t>
  </si>
  <si>
    <t>（つづき）</t>
  </si>
  <si>
    <t>養護助教諭</t>
  </si>
  <si>
    <t>講師</t>
  </si>
  <si>
    <t>教育補助員</t>
  </si>
  <si>
    <r>
      <t xml:space="preserve">第 </t>
    </r>
    <r>
      <rPr>
        <sz val="10.5"/>
        <rFont val="ＭＳ ゴシック"/>
        <family val="3"/>
      </rPr>
      <t>102</t>
    </r>
    <r>
      <rPr>
        <sz val="10.5"/>
        <rFont val="ＭＳ ゴシック"/>
        <family val="3"/>
      </rPr>
      <t xml:space="preserve"> 表　職員数（本務者）</t>
    </r>
  </si>
  <si>
    <t>事務職員</t>
  </si>
  <si>
    <t>用務員・警備員・その他</t>
  </si>
  <si>
    <t>国　　立</t>
  </si>
  <si>
    <t>公　　立</t>
  </si>
  <si>
    <t>私　　立</t>
  </si>
  <si>
    <t>うち本年度満３歳入園</t>
  </si>
  <si>
    <t>うち本年度３歳入園</t>
  </si>
  <si>
    <t>（本年度入園者）</t>
  </si>
  <si>
    <t>男</t>
  </si>
  <si>
    <t>女</t>
  </si>
  <si>
    <t>永平寺町</t>
  </si>
  <si>
    <t>池田町</t>
  </si>
  <si>
    <t>（つづき）</t>
  </si>
  <si>
    <t>在　園　者</t>
  </si>
  <si>
    <t>区    分</t>
  </si>
  <si>
    <t>うち４歳入園</t>
  </si>
  <si>
    <t>うち５歳入園</t>
  </si>
  <si>
    <t>（本年度入園者）</t>
  </si>
  <si>
    <t>平成22年度</t>
  </si>
  <si>
    <t>平成23年度</t>
  </si>
  <si>
    <t>平成22年度</t>
  </si>
  <si>
    <t>栄養教諭</t>
  </si>
  <si>
    <t>（注）「うち本年度満３歳入園」とは、平成１９年４月２日～平成１９年５月１日生まれの本年度入園者。</t>
  </si>
  <si>
    <t>第 92 表　幼稚園総括表</t>
  </si>
  <si>
    <t>（注）就園率は、小学校第１学年児童数に対する幼稚園修了者の比率。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</si>
</sst>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0.0_);[Red]\(0.0\)"/>
    <numFmt numFmtId="187" formatCode="_ * #,##0.0_ ;_ * \-#,##0.0_ ;_ * &quot;-&quot;_ ;_ @_ "/>
    <numFmt numFmtId="188" formatCode="#,##0;0;&quot;-&quot;"/>
    <numFmt numFmtId="189" formatCode="#,##0.0;0.0;&quot;-&quot;"/>
    <numFmt numFmtId="190" formatCode="0_);[Red]\(0\)"/>
  </numFmts>
  <fonts count="5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u val="single"/>
      <sz val="22"/>
      <name val="ＭＳ ゴシック"/>
      <family val="3"/>
    </font>
    <font>
      <sz val="14"/>
      <color indexed="9"/>
      <name val="ＭＳ 明朝"/>
      <family val="1"/>
    </font>
    <font>
      <sz val="10.5"/>
      <color indexed="9"/>
      <name val="ＭＳ 明朝"/>
      <family val="1"/>
    </font>
    <font>
      <sz val="10.5"/>
      <color indexed="9"/>
      <name val="ＭＳ 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.5"/>
      <name val="ＭＳ Ｐ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u val="single"/>
      <sz val="2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>
        <color indexed="2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>
        <color indexed="2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55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1" fillId="0" borderId="11" xfId="48" applyNumberFormat="1" applyFont="1" applyBorder="1" applyAlignment="1">
      <alignment horizontal="right" vertical="center"/>
    </xf>
    <xf numFmtId="41" fontId="1" fillId="0" borderId="12" xfId="48" applyNumberFormat="1" applyFont="1" applyBorder="1" applyAlignment="1">
      <alignment horizontal="right" vertical="center"/>
    </xf>
    <xf numFmtId="41" fontId="1" fillId="0" borderId="13" xfId="48" applyNumberFormat="1" applyFont="1" applyBorder="1" applyAlignment="1">
      <alignment horizontal="right" vertical="center"/>
    </xf>
    <xf numFmtId="41" fontId="1" fillId="0" borderId="14" xfId="48" applyNumberFormat="1" applyFont="1" applyBorder="1" applyAlignment="1">
      <alignment horizontal="right" vertical="center"/>
    </xf>
    <xf numFmtId="41" fontId="5" fillId="0" borderId="15" xfId="48" applyNumberFormat="1" applyFont="1" applyBorder="1" applyAlignment="1">
      <alignment horizontal="right" vertical="center"/>
    </xf>
    <xf numFmtId="41" fontId="5" fillId="0" borderId="16" xfId="48" applyNumberFormat="1" applyFont="1" applyBorder="1" applyAlignment="1">
      <alignment horizontal="right" vertical="center"/>
    </xf>
    <xf numFmtId="41" fontId="5" fillId="0" borderId="17" xfId="48" applyNumberFormat="1" applyFont="1" applyBorder="1" applyAlignment="1">
      <alignment horizontal="right" vertical="center"/>
    </xf>
    <xf numFmtId="41" fontId="5" fillId="0" borderId="18" xfId="48" applyNumberFormat="1" applyFont="1" applyBorder="1" applyAlignment="1">
      <alignment horizontal="right" vertical="center"/>
    </xf>
    <xf numFmtId="41" fontId="5" fillId="0" borderId="19" xfId="48" applyNumberFormat="1" applyFont="1" applyBorder="1" applyAlignment="1">
      <alignment horizontal="right" vertical="center"/>
    </xf>
    <xf numFmtId="41" fontId="5" fillId="0" borderId="20" xfId="48" applyNumberFormat="1" applyFont="1" applyBorder="1" applyAlignment="1">
      <alignment horizontal="right" vertical="center"/>
    </xf>
    <xf numFmtId="41" fontId="5" fillId="0" borderId="21" xfId="48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41" fontId="1" fillId="0" borderId="22" xfId="48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5" fillId="0" borderId="26" xfId="48" applyNumberFormat="1" applyFont="1" applyBorder="1" applyAlignment="1">
      <alignment vertical="center"/>
    </xf>
    <xf numFmtId="0" fontId="5" fillId="0" borderId="27" xfId="48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10" xfId="48" applyNumberFormat="1" applyFont="1" applyBorder="1" applyAlignment="1">
      <alignment vertical="center"/>
    </xf>
    <xf numFmtId="0" fontId="5" fillId="0" borderId="31" xfId="48" applyNumberFormat="1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86" fontId="5" fillId="0" borderId="29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1" fillId="0" borderId="36" xfId="0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/>
    </xf>
    <xf numFmtId="41" fontId="5" fillId="0" borderId="37" xfId="48" applyNumberFormat="1" applyFont="1" applyBorder="1" applyAlignment="1" applyProtection="1">
      <alignment horizontal="right" vertical="center"/>
      <protection locked="0"/>
    </xf>
    <xf numFmtId="41" fontId="5" fillId="0" borderId="29" xfId="48" applyNumberFormat="1" applyFont="1" applyBorder="1" applyAlignment="1" applyProtection="1">
      <alignment horizontal="right" vertical="center"/>
      <protection locked="0"/>
    </xf>
    <xf numFmtId="41" fontId="5" fillId="0" borderId="17" xfId="48" applyNumberFormat="1" applyFont="1" applyBorder="1" applyAlignment="1" applyProtection="1">
      <alignment horizontal="right" vertical="center"/>
      <protection locked="0"/>
    </xf>
    <xf numFmtId="41" fontId="5" fillId="0" borderId="38" xfId="48" applyNumberFormat="1" applyFont="1" applyBorder="1" applyAlignment="1" applyProtection="1">
      <alignment horizontal="right" vertical="center"/>
      <protection locked="0"/>
    </xf>
    <xf numFmtId="0" fontId="5" fillId="0" borderId="39" xfId="48" applyNumberFormat="1" applyFont="1" applyBorder="1" applyAlignment="1">
      <alignment horizontal="right" vertical="center"/>
    </xf>
    <xf numFmtId="0" fontId="5" fillId="0" borderId="40" xfId="48" applyNumberFormat="1" applyFont="1" applyBorder="1" applyAlignment="1">
      <alignment horizontal="right" vertical="center"/>
    </xf>
    <xf numFmtId="0" fontId="5" fillId="0" borderId="41" xfId="48" applyNumberFormat="1" applyFont="1" applyBorder="1" applyAlignment="1">
      <alignment horizontal="right" vertical="center"/>
    </xf>
    <xf numFmtId="0" fontId="5" fillId="0" borderId="42" xfId="48" applyNumberFormat="1" applyFont="1" applyBorder="1" applyAlignment="1">
      <alignment horizontal="right" vertical="center"/>
    </xf>
    <xf numFmtId="0" fontId="5" fillId="0" borderId="34" xfId="48" applyNumberFormat="1" applyFont="1" applyBorder="1" applyAlignment="1">
      <alignment horizontal="right" vertical="center"/>
    </xf>
    <xf numFmtId="0" fontId="5" fillId="0" borderId="33" xfId="48" applyNumberFormat="1" applyFont="1" applyBorder="1" applyAlignment="1">
      <alignment horizontal="right" vertical="center"/>
    </xf>
    <xf numFmtId="0" fontId="5" fillId="0" borderId="43" xfId="48" applyNumberFormat="1" applyFont="1" applyBorder="1" applyAlignment="1">
      <alignment horizontal="right" vertical="center"/>
    </xf>
    <xf numFmtId="0" fontId="5" fillId="0" borderId="44" xfId="48" applyNumberFormat="1" applyFont="1" applyBorder="1" applyAlignment="1">
      <alignment horizontal="right" vertical="center"/>
    </xf>
    <xf numFmtId="0" fontId="5" fillId="0" borderId="45" xfId="48" applyNumberFormat="1" applyFont="1" applyBorder="1" applyAlignment="1">
      <alignment horizontal="right" vertical="center"/>
    </xf>
    <xf numFmtId="0" fontId="5" fillId="0" borderId="46" xfId="48" applyNumberFormat="1" applyFont="1" applyBorder="1" applyAlignment="1">
      <alignment horizontal="right" vertical="center"/>
    </xf>
    <xf numFmtId="0" fontId="5" fillId="0" borderId="37" xfId="48" applyNumberFormat="1" applyFont="1" applyBorder="1" applyAlignment="1" applyProtection="1">
      <alignment horizontal="right" vertical="center"/>
      <protection locked="0"/>
    </xf>
    <xf numFmtId="0" fontId="5" fillId="0" borderId="29" xfId="48" applyNumberFormat="1" applyFont="1" applyBorder="1" applyAlignment="1" applyProtection="1">
      <alignment horizontal="right" vertical="center"/>
      <protection locked="0"/>
    </xf>
    <xf numFmtId="0" fontId="5" fillId="0" borderId="30" xfId="48" applyNumberFormat="1" applyFont="1" applyBorder="1" applyAlignment="1">
      <alignment horizontal="right" vertical="center"/>
    </xf>
    <xf numFmtId="0" fontId="5" fillId="0" borderId="25" xfId="48" applyNumberFormat="1" applyFont="1" applyBorder="1" applyAlignment="1">
      <alignment horizontal="right" vertical="center"/>
    </xf>
    <xf numFmtId="0" fontId="5" fillId="0" borderId="41" xfId="48" applyNumberFormat="1" applyFont="1" applyBorder="1" applyAlignment="1" applyProtection="1">
      <alignment horizontal="right" vertical="center"/>
      <protection locked="0"/>
    </xf>
    <xf numFmtId="0" fontId="5" fillId="0" borderId="43" xfId="48" applyNumberFormat="1" applyFont="1" applyBorder="1" applyAlignment="1" applyProtection="1">
      <alignment horizontal="right" vertical="center"/>
      <protection locked="0"/>
    </xf>
    <xf numFmtId="0" fontId="5" fillId="0" borderId="42" xfId="48" applyNumberFormat="1" applyFont="1" applyBorder="1" applyAlignment="1" applyProtection="1">
      <alignment horizontal="right" vertical="center"/>
      <protection locked="0"/>
    </xf>
    <xf numFmtId="0" fontId="5" fillId="0" borderId="45" xfId="48" applyNumberFormat="1" applyFont="1" applyBorder="1" applyAlignment="1" applyProtection="1">
      <alignment horizontal="right" vertical="center"/>
      <protection locked="0"/>
    </xf>
    <xf numFmtId="0" fontId="5" fillId="0" borderId="47" xfId="48" applyNumberFormat="1" applyFont="1" applyBorder="1" applyAlignment="1">
      <alignment horizontal="right" vertical="center"/>
    </xf>
    <xf numFmtId="0" fontId="5" fillId="0" borderId="48" xfId="48" applyNumberFormat="1" applyFont="1" applyBorder="1" applyAlignment="1" applyProtection="1">
      <alignment horizontal="right" vertical="center"/>
      <protection locked="0"/>
    </xf>
    <xf numFmtId="0" fontId="5" fillId="0" borderId="37" xfId="48" applyNumberFormat="1" applyFont="1" applyBorder="1" applyAlignment="1">
      <alignment horizontal="right" vertical="center"/>
    </xf>
    <xf numFmtId="0" fontId="5" fillId="0" borderId="32" xfId="48" applyNumberFormat="1" applyFont="1" applyBorder="1" applyAlignment="1">
      <alignment horizontal="right" vertical="center"/>
    </xf>
    <xf numFmtId="0" fontId="5" fillId="0" borderId="49" xfId="48" applyNumberFormat="1" applyFont="1" applyBorder="1" applyAlignment="1" applyProtection="1">
      <alignment horizontal="right" vertical="center"/>
      <protection locked="0"/>
    </xf>
    <xf numFmtId="0" fontId="5" fillId="0" borderId="50" xfId="48" applyNumberFormat="1" applyFont="1" applyBorder="1" applyAlignment="1" applyProtection="1">
      <alignment horizontal="right" vertical="center"/>
      <protection locked="0"/>
    </xf>
    <xf numFmtId="0" fontId="5" fillId="0" borderId="51" xfId="48" applyNumberFormat="1" applyFont="1" applyBorder="1" applyAlignment="1">
      <alignment horizontal="right" vertical="center"/>
    </xf>
    <xf numFmtId="0" fontId="5" fillId="0" borderId="52" xfId="48" applyNumberFormat="1" applyFont="1" applyBorder="1" applyAlignment="1">
      <alignment horizontal="right" vertical="center"/>
    </xf>
    <xf numFmtId="0" fontId="5" fillId="0" borderId="53" xfId="48" applyNumberFormat="1" applyFont="1" applyBorder="1" applyAlignment="1">
      <alignment horizontal="right" vertical="center"/>
    </xf>
    <xf numFmtId="0" fontId="5" fillId="0" borderId="54" xfId="48" applyNumberFormat="1" applyFont="1" applyBorder="1" applyAlignment="1">
      <alignment horizontal="right" vertical="center"/>
    </xf>
    <xf numFmtId="0" fontId="5" fillId="0" borderId="55" xfId="48" applyNumberFormat="1" applyFont="1" applyBorder="1" applyAlignment="1">
      <alignment horizontal="right" vertical="center"/>
    </xf>
    <xf numFmtId="0" fontId="5" fillId="0" borderId="56" xfId="48" applyNumberFormat="1" applyFont="1" applyBorder="1" applyAlignment="1">
      <alignment horizontal="right" vertical="center"/>
    </xf>
    <xf numFmtId="0" fontId="5" fillId="0" borderId="57" xfId="48" applyNumberFormat="1" applyFont="1" applyBorder="1" applyAlignment="1">
      <alignment horizontal="right" vertical="center"/>
    </xf>
    <xf numFmtId="187" fontId="5" fillId="0" borderId="52" xfId="0" applyNumberFormat="1" applyFont="1" applyBorder="1" applyAlignment="1">
      <alignment horizontal="right" vertical="center"/>
    </xf>
    <xf numFmtId="0" fontId="5" fillId="0" borderId="0" xfId="48" applyNumberFormat="1" applyFont="1" applyBorder="1" applyAlignment="1">
      <alignment horizontal="distributed" vertical="center"/>
    </xf>
    <xf numFmtId="187" fontId="5" fillId="0" borderId="29" xfId="0" applyNumberFormat="1" applyFont="1" applyBorder="1" applyAlignment="1">
      <alignment horizontal="right" vertical="center"/>
    </xf>
    <xf numFmtId="187" fontId="5" fillId="0" borderId="58" xfId="0" applyNumberFormat="1" applyFont="1" applyBorder="1" applyAlignment="1">
      <alignment horizontal="right" vertical="center"/>
    </xf>
    <xf numFmtId="187" fontId="5" fillId="0" borderId="23" xfId="0" applyNumberFormat="1" applyFont="1" applyBorder="1" applyAlignment="1">
      <alignment horizontal="right" vertical="center"/>
    </xf>
    <xf numFmtId="0" fontId="5" fillId="0" borderId="35" xfId="48" applyNumberFormat="1" applyFont="1" applyBorder="1" applyAlignment="1">
      <alignment horizontal="right" vertical="center"/>
    </xf>
    <xf numFmtId="0" fontId="5" fillId="0" borderId="59" xfId="48" applyNumberFormat="1" applyFont="1" applyBorder="1" applyAlignment="1">
      <alignment horizontal="right" vertical="center"/>
    </xf>
    <xf numFmtId="187" fontId="5" fillId="0" borderId="60" xfId="0" applyNumberFormat="1" applyFont="1" applyBorder="1" applyAlignment="1">
      <alignment horizontal="right" vertical="center"/>
    </xf>
    <xf numFmtId="0" fontId="5" fillId="0" borderId="60" xfId="48" applyNumberFormat="1" applyFont="1" applyBorder="1" applyAlignment="1">
      <alignment horizontal="right" vertical="center"/>
    </xf>
    <xf numFmtId="0" fontId="5" fillId="0" borderId="61" xfId="48" applyNumberFormat="1" applyFont="1" applyBorder="1" applyAlignment="1">
      <alignment horizontal="right" vertical="center"/>
    </xf>
    <xf numFmtId="0" fontId="5" fillId="0" borderId="0" xfId="48" applyNumberFormat="1" applyFont="1" applyBorder="1" applyAlignment="1">
      <alignment horizontal="right" vertical="center"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41" fontId="11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62" xfId="48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38" fontId="1" fillId="0" borderId="66" xfId="48" applyFont="1" applyFill="1" applyBorder="1" applyAlignment="1">
      <alignment horizontal="distributed" vertical="center"/>
    </xf>
    <xf numFmtId="188" fontId="1" fillId="0" borderId="11" xfId="48" applyNumberFormat="1" applyFont="1" applyFill="1" applyBorder="1" applyAlignment="1">
      <alignment horizontal="right" vertical="center"/>
    </xf>
    <xf numFmtId="188" fontId="1" fillId="0" borderId="12" xfId="48" applyNumberFormat="1" applyFont="1" applyFill="1" applyBorder="1" applyAlignment="1">
      <alignment horizontal="right" vertical="center"/>
    </xf>
    <xf numFmtId="188" fontId="1" fillId="0" borderId="36" xfId="48" applyNumberFormat="1" applyFont="1" applyFill="1" applyBorder="1" applyAlignment="1">
      <alignment horizontal="right" vertical="center"/>
    </xf>
    <xf numFmtId="188" fontId="1" fillId="0" borderId="67" xfId="48" applyNumberFormat="1" applyFont="1" applyFill="1" applyBorder="1" applyAlignment="1">
      <alignment horizontal="right" vertical="center"/>
    </xf>
    <xf numFmtId="188" fontId="1" fillId="0" borderId="68" xfId="48" applyNumberFormat="1" applyFont="1" applyFill="1" applyBorder="1" applyAlignment="1">
      <alignment horizontal="right" vertical="center"/>
    </xf>
    <xf numFmtId="188" fontId="1" fillId="0" borderId="14" xfId="48" applyNumberFormat="1" applyFont="1" applyFill="1" applyBorder="1" applyAlignment="1">
      <alignment horizontal="right" vertical="center"/>
    </xf>
    <xf numFmtId="188" fontId="5" fillId="0" borderId="15" xfId="48" applyNumberFormat="1" applyFont="1" applyFill="1" applyBorder="1" applyAlignment="1">
      <alignment horizontal="right" vertical="center"/>
    </xf>
    <xf numFmtId="188" fontId="5" fillId="0" borderId="37" xfId="48" applyNumberFormat="1" applyFont="1" applyFill="1" applyBorder="1" applyAlignment="1">
      <alignment horizontal="right" vertical="center"/>
    </xf>
    <xf numFmtId="188" fontId="5" fillId="0" borderId="29" xfId="48" applyNumberFormat="1" applyFont="1" applyFill="1" applyBorder="1" applyAlignment="1">
      <alignment horizontal="right" vertical="center"/>
    </xf>
    <xf numFmtId="188" fontId="5" fillId="0" borderId="69" xfId="48" applyNumberFormat="1" applyFont="1" applyFill="1" applyBorder="1" applyAlignment="1">
      <alignment horizontal="right" vertical="center"/>
    </xf>
    <xf numFmtId="188" fontId="5" fillId="0" borderId="28" xfId="48" applyNumberFormat="1" applyFont="1" applyFill="1" applyBorder="1" applyAlignment="1">
      <alignment horizontal="right" vertical="center"/>
    </xf>
    <xf numFmtId="188" fontId="5" fillId="0" borderId="70" xfId="48" applyNumberFormat="1" applyFont="1" applyFill="1" applyBorder="1" applyAlignment="1">
      <alignment horizontal="right" vertical="center"/>
    </xf>
    <xf numFmtId="188" fontId="5" fillId="0" borderId="48" xfId="48" applyNumberFormat="1" applyFont="1" applyFill="1" applyBorder="1" applyAlignment="1">
      <alignment horizontal="right" vertical="center"/>
    </xf>
    <xf numFmtId="188" fontId="5" fillId="0" borderId="21" xfId="48" applyNumberFormat="1" applyFont="1" applyFill="1" applyBorder="1" applyAlignment="1">
      <alignment horizontal="right" vertical="center"/>
    </xf>
    <xf numFmtId="188" fontId="5" fillId="0" borderId="38" xfId="48" applyNumberFormat="1" applyFont="1" applyFill="1" applyBorder="1" applyAlignment="1">
      <alignment horizontal="right" vertical="center"/>
    </xf>
    <xf numFmtId="38" fontId="5" fillId="0" borderId="71" xfId="48" applyFont="1" applyFill="1" applyBorder="1" applyAlignment="1">
      <alignment horizontal="distributed" vertical="center"/>
    </xf>
    <xf numFmtId="188" fontId="5" fillId="0" borderId="51" xfId="48" applyNumberFormat="1" applyFont="1" applyFill="1" applyBorder="1" applyAlignment="1">
      <alignment horizontal="right" vertical="center"/>
    </xf>
    <xf numFmtId="188" fontId="5" fillId="0" borderId="41" xfId="48" applyNumberFormat="1" applyFont="1" applyFill="1" applyBorder="1" applyAlignment="1">
      <alignment horizontal="right" vertical="center"/>
    </xf>
    <xf numFmtId="188" fontId="5" fillId="0" borderId="55" xfId="48" applyNumberFormat="1" applyFont="1" applyFill="1" applyBorder="1" applyAlignment="1">
      <alignment horizontal="right" vertical="center"/>
    </xf>
    <xf numFmtId="188" fontId="5" fillId="0" borderId="39" xfId="48" applyNumberFormat="1" applyFont="1" applyFill="1" applyBorder="1" applyAlignment="1">
      <alignment horizontal="right" vertical="center"/>
    </xf>
    <xf numFmtId="188" fontId="5" fillId="0" borderId="43" xfId="48" applyNumberFormat="1" applyFont="1" applyFill="1" applyBorder="1" applyAlignment="1">
      <alignment horizontal="right" vertical="center"/>
    </xf>
    <xf numFmtId="188" fontId="5" fillId="0" borderId="72" xfId="48" applyNumberFormat="1" applyFont="1" applyFill="1" applyBorder="1" applyAlignment="1">
      <alignment horizontal="right" vertical="center"/>
    </xf>
    <xf numFmtId="38" fontId="5" fillId="0" borderId="73" xfId="48" applyFont="1" applyFill="1" applyBorder="1" applyAlignment="1">
      <alignment horizontal="distributed" vertical="center"/>
    </xf>
    <xf numFmtId="188" fontId="5" fillId="0" borderId="42" xfId="48" applyNumberFormat="1" applyFont="1" applyFill="1" applyBorder="1" applyAlignment="1">
      <alignment horizontal="right" vertical="center"/>
    </xf>
    <xf numFmtId="188" fontId="5" fillId="0" borderId="44" xfId="48" applyNumberFormat="1" applyFont="1" applyFill="1" applyBorder="1" applyAlignment="1">
      <alignment horizontal="right" vertical="center"/>
    </xf>
    <xf numFmtId="188" fontId="5" fillId="0" borderId="56" xfId="48" applyNumberFormat="1" applyFont="1" applyFill="1" applyBorder="1" applyAlignment="1">
      <alignment horizontal="right" vertical="center"/>
    </xf>
    <xf numFmtId="188" fontId="5" fillId="0" borderId="45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" fillId="0" borderId="74" xfId="48" applyFont="1" applyFill="1" applyBorder="1" applyAlignment="1">
      <alignment horizontal="distributed" vertical="center"/>
    </xf>
    <xf numFmtId="188" fontId="5" fillId="0" borderId="54" xfId="48" applyNumberFormat="1" applyFont="1" applyFill="1" applyBorder="1" applyAlignment="1">
      <alignment horizontal="right" vertical="center"/>
    </xf>
    <xf numFmtId="188" fontId="5" fillId="0" borderId="34" xfId="48" applyNumberFormat="1" applyFont="1" applyFill="1" applyBorder="1" applyAlignment="1">
      <alignment horizontal="right" vertical="center"/>
    </xf>
    <xf numFmtId="188" fontId="5" fillId="0" borderId="57" xfId="48" applyNumberFormat="1" applyFont="1" applyFill="1" applyBorder="1" applyAlignment="1">
      <alignment horizontal="right" vertical="center"/>
    </xf>
    <xf numFmtId="188" fontId="5" fillId="0" borderId="40" xfId="48" applyNumberFormat="1" applyFont="1" applyFill="1" applyBorder="1" applyAlignment="1">
      <alignment horizontal="right" vertical="center"/>
    </xf>
    <xf numFmtId="188" fontId="5" fillId="0" borderId="75" xfId="48" applyNumberFormat="1" applyFont="1" applyFill="1" applyBorder="1" applyAlignment="1">
      <alignment horizontal="right" vertical="center"/>
    </xf>
    <xf numFmtId="188" fontId="5" fillId="0" borderId="35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88" fontId="5" fillId="0" borderId="0" xfId="48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188" fontId="5" fillId="0" borderId="76" xfId="48" applyNumberFormat="1" applyFont="1" applyFill="1" applyBorder="1" applyAlignment="1">
      <alignment vertical="center"/>
    </xf>
    <xf numFmtId="188" fontId="5" fillId="0" borderId="29" xfId="48" applyNumberFormat="1" applyFont="1" applyFill="1" applyBorder="1" applyAlignment="1">
      <alignment vertical="center"/>
    </xf>
    <xf numFmtId="188" fontId="5" fillId="0" borderId="69" xfId="48" applyNumberFormat="1" applyFont="1" applyFill="1" applyBorder="1" applyAlignment="1">
      <alignment vertical="center"/>
    </xf>
    <xf numFmtId="188" fontId="5" fillId="0" borderId="0" xfId="48" applyNumberFormat="1" applyFont="1" applyFill="1" applyBorder="1" applyAlignment="1">
      <alignment vertical="center"/>
    </xf>
    <xf numFmtId="188" fontId="5" fillId="0" borderId="49" xfId="48" applyNumberFormat="1" applyFont="1" applyFill="1" applyBorder="1" applyAlignment="1">
      <alignment vertical="center"/>
    </xf>
    <xf numFmtId="188" fontId="5" fillId="0" borderId="48" xfId="48" applyNumberFormat="1" applyFont="1" applyFill="1" applyBorder="1" applyAlignment="1">
      <alignment vertical="center"/>
    </xf>
    <xf numFmtId="188" fontId="1" fillId="0" borderId="80" xfId="48" applyNumberFormat="1" applyFont="1" applyFill="1" applyBorder="1" applyAlignment="1">
      <alignment horizontal="right" vertical="center"/>
    </xf>
    <xf numFmtId="188" fontId="1" fillId="0" borderId="22" xfId="48" applyNumberFormat="1" applyFont="1" applyFill="1" applyBorder="1" applyAlignment="1">
      <alignment horizontal="right" vertical="center"/>
    </xf>
    <xf numFmtId="188" fontId="1" fillId="0" borderId="81" xfId="48" applyNumberFormat="1" applyFont="1" applyFill="1" applyBorder="1" applyAlignment="1">
      <alignment horizontal="right" vertical="center"/>
    </xf>
    <xf numFmtId="38" fontId="5" fillId="0" borderId="66" xfId="48" applyFont="1" applyFill="1" applyBorder="1" applyAlignment="1">
      <alignment horizontal="distributed" vertical="center"/>
    </xf>
    <xf numFmtId="188" fontId="5" fillId="0" borderId="80" xfId="48" applyNumberFormat="1" applyFont="1" applyFill="1" applyBorder="1" applyAlignment="1">
      <alignment horizontal="right" vertical="center"/>
    </xf>
    <xf numFmtId="188" fontId="5" fillId="0" borderId="36" xfId="48" applyNumberFormat="1" applyFont="1" applyFill="1" applyBorder="1" applyAlignment="1">
      <alignment horizontal="right" vertical="center"/>
    </xf>
    <xf numFmtId="188" fontId="5" fillId="0" borderId="82" xfId="48" applyNumberFormat="1" applyFont="1" applyFill="1" applyBorder="1" applyAlignment="1">
      <alignment horizontal="right" vertical="center"/>
    </xf>
    <xf numFmtId="188" fontId="5" fillId="0" borderId="83" xfId="48" applyNumberFormat="1" applyFont="1" applyFill="1" applyBorder="1" applyAlignment="1">
      <alignment horizontal="right" vertical="center"/>
    </xf>
    <xf numFmtId="188" fontId="5" fillId="0" borderId="22" xfId="48" applyNumberFormat="1" applyFont="1" applyFill="1" applyBorder="1" applyAlignment="1">
      <alignment horizontal="right" vertical="center"/>
    </xf>
    <xf numFmtId="38" fontId="7" fillId="0" borderId="62" xfId="48" applyFont="1" applyFill="1" applyBorder="1" applyAlignment="1">
      <alignment horizontal="left" vertical="center"/>
    </xf>
    <xf numFmtId="188" fontId="5" fillId="0" borderId="76" xfId="48" applyNumberFormat="1" applyFont="1" applyFill="1" applyBorder="1" applyAlignment="1">
      <alignment horizontal="right" vertical="center"/>
    </xf>
    <xf numFmtId="188" fontId="5" fillId="0" borderId="49" xfId="48" applyNumberFormat="1" applyFont="1" applyFill="1" applyBorder="1" applyAlignment="1">
      <alignment horizontal="right" vertical="center"/>
    </xf>
    <xf numFmtId="188" fontId="5" fillId="0" borderId="79" xfId="48" applyNumberFormat="1" applyFont="1" applyFill="1" applyBorder="1" applyAlignment="1">
      <alignment horizontal="right" vertical="center"/>
    </xf>
    <xf numFmtId="38" fontId="5" fillId="0" borderId="84" xfId="48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85" xfId="0" applyFont="1" applyFill="1" applyBorder="1" applyAlignment="1">
      <alignment vertical="center"/>
    </xf>
    <xf numFmtId="188" fontId="5" fillId="0" borderId="86" xfId="48" applyNumberFormat="1" applyFont="1" applyFill="1" applyBorder="1" applyAlignment="1">
      <alignment horizontal="right" vertical="center"/>
    </xf>
    <xf numFmtId="188" fontId="5" fillId="0" borderId="58" xfId="48" applyNumberFormat="1" applyFont="1" applyFill="1" applyBorder="1" applyAlignment="1">
      <alignment horizontal="right" vertical="center"/>
    </xf>
    <xf numFmtId="188" fontId="5" fillId="0" borderId="87" xfId="48" applyNumberFormat="1" applyFont="1" applyFill="1" applyBorder="1" applyAlignment="1">
      <alignment horizontal="right" vertical="center"/>
    </xf>
    <xf numFmtId="188" fontId="5" fillId="0" borderId="88" xfId="48" applyNumberFormat="1" applyFont="1" applyFill="1" applyBorder="1" applyAlignment="1">
      <alignment horizontal="right" vertical="center"/>
    </xf>
    <xf numFmtId="0" fontId="5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5" fillId="0" borderId="10" xfId="63" applyFont="1" applyFill="1" applyBorder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89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41" fontId="5" fillId="0" borderId="49" xfId="63" applyNumberFormat="1" applyFont="1" applyFill="1" applyBorder="1" applyAlignment="1">
      <alignment vertical="center"/>
      <protection/>
    </xf>
    <xf numFmtId="41" fontId="5" fillId="0" borderId="37" xfId="63" applyNumberFormat="1" applyFont="1" applyFill="1" applyBorder="1" applyAlignment="1">
      <alignment vertical="center"/>
      <protection/>
    </xf>
    <xf numFmtId="41" fontId="5" fillId="0" borderId="29" xfId="63" applyNumberFormat="1" applyFont="1" applyFill="1" applyBorder="1" applyAlignment="1">
      <alignment vertical="center"/>
      <protection/>
    </xf>
    <xf numFmtId="41" fontId="5" fillId="0" borderId="81" xfId="63" applyNumberFormat="1" applyFont="1" applyFill="1" applyBorder="1" applyAlignment="1">
      <alignment vertical="center"/>
      <protection/>
    </xf>
    <xf numFmtId="41" fontId="5" fillId="0" borderId="12" xfId="63" applyNumberFormat="1" applyFont="1" applyFill="1" applyBorder="1" applyAlignment="1">
      <alignment vertical="center"/>
      <protection/>
    </xf>
    <xf numFmtId="41" fontId="5" fillId="0" borderId="36" xfId="63" applyNumberFormat="1" applyFont="1" applyFill="1" applyBorder="1" applyAlignment="1">
      <alignment horizontal="right" vertical="center"/>
      <protection/>
    </xf>
    <xf numFmtId="41" fontId="5" fillId="0" borderId="81" xfId="63" applyNumberFormat="1" applyFont="1" applyFill="1" applyBorder="1" applyAlignment="1">
      <alignment horizontal="right" vertical="center"/>
      <protection/>
    </xf>
    <xf numFmtId="41" fontId="5" fillId="0" borderId="12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>
      <alignment/>
      <protection/>
    </xf>
    <xf numFmtId="41" fontId="5" fillId="0" borderId="90" xfId="63" applyNumberFormat="1" applyFont="1" applyFill="1" applyBorder="1" applyAlignment="1">
      <alignment vertical="center"/>
      <protection/>
    </xf>
    <xf numFmtId="41" fontId="5" fillId="0" borderId="32" xfId="63" applyNumberFormat="1" applyFont="1" applyFill="1" applyBorder="1" applyAlignment="1">
      <alignment vertical="center"/>
      <protection/>
    </xf>
    <xf numFmtId="41" fontId="5" fillId="0" borderId="23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/>
      <protection/>
    </xf>
    <xf numFmtId="41" fontId="5" fillId="0" borderId="0" xfId="63" applyNumberFormat="1" applyFont="1" applyFill="1" applyBorder="1" applyAlignment="1">
      <alignment vertical="center"/>
      <protection/>
    </xf>
    <xf numFmtId="41" fontId="5" fillId="0" borderId="91" xfId="63" applyNumberFormat="1" applyFont="1" applyFill="1" applyBorder="1" applyAlignment="1">
      <alignment vertical="center"/>
      <protection/>
    </xf>
    <xf numFmtId="41" fontId="5" fillId="0" borderId="92" xfId="63" applyNumberFormat="1" applyFont="1" applyFill="1" applyBorder="1" applyAlignment="1">
      <alignment vertical="center"/>
      <protection/>
    </xf>
    <xf numFmtId="41" fontId="5" fillId="0" borderId="93" xfId="63" applyNumberFormat="1" applyFont="1" applyFill="1" applyBorder="1" applyAlignment="1">
      <alignment vertical="center"/>
      <protection/>
    </xf>
    <xf numFmtId="41" fontId="5" fillId="0" borderId="93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41" fontId="5" fillId="0" borderId="22" xfId="63" applyNumberFormat="1" applyFont="1" applyFill="1" applyBorder="1" applyAlignment="1">
      <alignment vertical="center"/>
      <protection/>
    </xf>
    <xf numFmtId="41" fontId="5" fillId="0" borderId="32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7" fillId="0" borderId="68" xfId="63" applyFont="1" applyFill="1" applyBorder="1" applyAlignment="1">
      <alignment horizontal="center" vertical="center"/>
      <protection/>
    </xf>
    <xf numFmtId="0" fontId="7" fillId="0" borderId="94" xfId="63" applyFont="1" applyFill="1" applyBorder="1" applyAlignment="1">
      <alignment horizontal="center" vertical="center"/>
      <protection/>
    </xf>
    <xf numFmtId="0" fontId="7" fillId="0" borderId="95" xfId="63" applyFont="1" applyFill="1" applyBorder="1" applyAlignment="1">
      <alignment horizontal="center" vertical="center"/>
      <protection/>
    </xf>
    <xf numFmtId="0" fontId="7" fillId="0" borderId="96" xfId="63" applyFont="1" applyFill="1" applyBorder="1" applyAlignment="1">
      <alignment horizontal="center" vertical="center"/>
      <protection/>
    </xf>
    <xf numFmtId="41" fontId="5" fillId="0" borderId="0" xfId="63" applyNumberFormat="1" applyFont="1" applyFill="1" applyBorder="1" applyAlignment="1">
      <alignment horizontal="right" vertical="center"/>
      <protection/>
    </xf>
    <xf numFmtId="41" fontId="5" fillId="0" borderId="22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vertical="center"/>
      <protection/>
    </xf>
    <xf numFmtId="41" fontId="5" fillId="0" borderId="10" xfId="63" applyNumberFormat="1" applyFont="1" applyFill="1" applyBorder="1" applyAlignment="1">
      <alignment horizontal="right" vertical="center"/>
      <protection/>
    </xf>
    <xf numFmtId="0" fontId="16" fillId="0" borderId="0" xfId="63" applyFont="1" applyFill="1">
      <alignment/>
      <protection/>
    </xf>
    <xf numFmtId="188" fontId="5" fillId="0" borderId="97" xfId="48" applyNumberFormat="1" applyFont="1" applyFill="1" applyBorder="1" applyAlignment="1">
      <alignment vertical="center"/>
    </xf>
    <xf numFmtId="188" fontId="5" fillId="0" borderId="98" xfId="48" applyNumberFormat="1" applyFont="1" applyFill="1" applyBorder="1" applyAlignment="1">
      <alignment vertical="center"/>
    </xf>
    <xf numFmtId="0" fontId="5" fillId="0" borderId="99" xfId="63" applyFont="1" applyFill="1" applyBorder="1" applyAlignment="1">
      <alignment horizontal="distributed" vertical="center"/>
      <protection/>
    </xf>
    <xf numFmtId="188" fontId="5" fillId="0" borderId="100" xfId="48" applyNumberFormat="1" applyFont="1" applyFill="1" applyBorder="1" applyAlignment="1">
      <alignment vertical="center"/>
    </xf>
    <xf numFmtId="188" fontId="5" fillId="0" borderId="41" xfId="48" applyNumberFormat="1" applyFont="1" applyFill="1" applyBorder="1" applyAlignment="1">
      <alignment vertical="center"/>
    </xf>
    <xf numFmtId="188" fontId="5" fillId="0" borderId="43" xfId="48" applyNumberFormat="1" applyFont="1" applyFill="1" applyBorder="1" applyAlignment="1">
      <alignment vertical="center"/>
    </xf>
    <xf numFmtId="188" fontId="5" fillId="0" borderId="60" xfId="48" applyNumberFormat="1" applyFont="1" applyFill="1" applyBorder="1" applyAlignment="1">
      <alignment vertical="center"/>
    </xf>
    <xf numFmtId="188" fontId="5" fillId="0" borderId="52" xfId="48" applyNumberFormat="1" applyFont="1" applyFill="1" applyBorder="1" applyAlignment="1">
      <alignment vertical="center"/>
    </xf>
    <xf numFmtId="188" fontId="5" fillId="0" borderId="42" xfId="48" applyNumberFormat="1" applyFont="1" applyFill="1" applyBorder="1" applyAlignment="1">
      <alignment vertical="center"/>
    </xf>
    <xf numFmtId="188" fontId="5" fillId="0" borderId="45" xfId="48" applyNumberFormat="1" applyFont="1" applyFill="1" applyBorder="1" applyAlignment="1">
      <alignment vertical="center"/>
    </xf>
    <xf numFmtId="188" fontId="5" fillId="0" borderId="44" xfId="48" applyNumberFormat="1" applyFont="1" applyFill="1" applyBorder="1" applyAlignment="1">
      <alignment vertical="center"/>
    </xf>
    <xf numFmtId="0" fontId="17" fillId="0" borderId="101" xfId="63" applyFont="1" applyFill="1" applyBorder="1" applyAlignment="1">
      <alignment horizontal="center" vertical="center"/>
      <protection/>
    </xf>
    <xf numFmtId="188" fontId="5" fillId="0" borderId="102" xfId="48" applyNumberFormat="1" applyFont="1" applyFill="1" applyBorder="1" applyAlignment="1">
      <alignment vertical="center"/>
    </xf>
    <xf numFmtId="188" fontId="5" fillId="0" borderId="103" xfId="48" applyNumberFormat="1" applyFont="1" applyFill="1" applyBorder="1" applyAlignment="1">
      <alignment vertical="center"/>
    </xf>
    <xf numFmtId="188" fontId="5" fillId="0" borderId="104" xfId="48" applyNumberFormat="1" applyFont="1" applyFill="1" applyBorder="1" applyAlignment="1">
      <alignment vertical="center"/>
    </xf>
    <xf numFmtId="188" fontId="5" fillId="0" borderId="101" xfId="48" applyNumberFormat="1" applyFont="1" applyFill="1" applyBorder="1" applyAlignment="1">
      <alignment vertical="center"/>
    </xf>
    <xf numFmtId="0" fontId="7" fillId="0" borderId="29" xfId="63" applyFont="1" applyFill="1" applyBorder="1" applyAlignment="1">
      <alignment horizontal="centerContinuous" vertical="center" shrinkToFit="1"/>
      <protection/>
    </xf>
    <xf numFmtId="188" fontId="5" fillId="0" borderId="37" xfId="48" applyNumberFormat="1" applyFont="1" applyFill="1" applyBorder="1" applyAlignment="1">
      <alignment vertical="center"/>
    </xf>
    <xf numFmtId="0" fontId="7" fillId="0" borderId="36" xfId="63" applyFont="1" applyFill="1" applyBorder="1" applyAlignment="1">
      <alignment horizontal="distributed" vertical="center"/>
      <protection/>
    </xf>
    <xf numFmtId="188" fontId="5" fillId="0" borderId="81" xfId="48" applyNumberFormat="1" applyFont="1" applyFill="1" applyBorder="1" applyAlignment="1">
      <alignment vertical="center"/>
    </xf>
    <xf numFmtId="188" fontId="5" fillId="0" borderId="22" xfId="48" applyNumberFormat="1" applyFont="1" applyFill="1" applyBorder="1" applyAlignment="1">
      <alignment vertical="center"/>
    </xf>
    <xf numFmtId="188" fontId="5" fillId="0" borderId="36" xfId="48" applyNumberFormat="1" applyFont="1" applyFill="1" applyBorder="1" applyAlignment="1">
      <alignment vertical="center"/>
    </xf>
    <xf numFmtId="188" fontId="5" fillId="0" borderId="90" xfId="48" applyNumberFormat="1" applyFont="1" applyFill="1" applyBorder="1" applyAlignment="1">
      <alignment vertical="center"/>
    </xf>
    <xf numFmtId="188" fontId="5" fillId="0" borderId="32" xfId="48" applyNumberFormat="1" applyFont="1" applyFill="1" applyBorder="1" applyAlignment="1">
      <alignment vertical="center"/>
    </xf>
    <xf numFmtId="188" fontId="5" fillId="0" borderId="65" xfId="48" applyNumberFormat="1" applyFont="1" applyFill="1" applyBorder="1" applyAlignment="1">
      <alignment vertical="center"/>
    </xf>
    <xf numFmtId="188" fontId="5" fillId="0" borderId="10" xfId="48" applyNumberFormat="1" applyFont="1" applyFill="1" applyBorder="1" applyAlignment="1">
      <alignment vertical="center"/>
    </xf>
    <xf numFmtId="188" fontId="5" fillId="0" borderId="23" xfId="48" applyNumberFormat="1" applyFont="1" applyFill="1" applyBorder="1" applyAlignment="1">
      <alignment vertical="center"/>
    </xf>
    <xf numFmtId="0" fontId="16" fillId="0" borderId="0" xfId="63" applyFont="1" applyFill="1" applyBorder="1" applyAlignment="1">
      <alignment horizontal="center" vertical="center"/>
      <protection/>
    </xf>
    <xf numFmtId="38" fontId="16" fillId="0" borderId="0" xfId="48" applyFont="1" applyFill="1" applyBorder="1" applyAlignment="1">
      <alignment vertical="center"/>
    </xf>
    <xf numFmtId="38" fontId="5" fillId="0" borderId="97" xfId="48" applyFont="1" applyFill="1" applyBorder="1" applyAlignment="1">
      <alignment vertical="center"/>
    </xf>
    <xf numFmtId="0" fontId="16" fillId="0" borderId="0" xfId="63" applyFont="1" applyFill="1" applyAlignment="1">
      <alignment horizontal="right"/>
      <protection/>
    </xf>
    <xf numFmtId="38" fontId="5" fillId="0" borderId="100" xfId="48" applyFont="1" applyFill="1" applyBorder="1" applyAlignment="1">
      <alignment vertical="center"/>
    </xf>
    <xf numFmtId="38" fontId="5" fillId="0" borderId="41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38" fontId="5" fillId="0" borderId="42" xfId="48" applyFont="1" applyFill="1" applyBorder="1" applyAlignment="1">
      <alignment vertical="center"/>
    </xf>
    <xf numFmtId="38" fontId="5" fillId="0" borderId="45" xfId="48" applyFont="1" applyFill="1" applyBorder="1" applyAlignment="1">
      <alignment vertical="center"/>
    </xf>
    <xf numFmtId="38" fontId="5" fillId="0" borderId="44" xfId="48" applyFont="1" applyFill="1" applyBorder="1" applyAlignment="1">
      <alignment vertical="center"/>
    </xf>
    <xf numFmtId="38" fontId="5" fillId="0" borderId="102" xfId="48" applyFont="1" applyFill="1" applyBorder="1" applyAlignment="1">
      <alignment vertical="center"/>
    </xf>
    <xf numFmtId="38" fontId="5" fillId="0" borderId="49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81" xfId="48" applyFont="1" applyFill="1" applyBorder="1" applyAlignment="1">
      <alignment vertical="center"/>
    </xf>
    <xf numFmtId="38" fontId="5" fillId="0" borderId="90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38" fontId="5" fillId="0" borderId="65" xfId="48" applyFont="1" applyFill="1" applyBorder="1" applyAlignment="1">
      <alignment vertical="center"/>
    </xf>
    <xf numFmtId="38" fontId="5" fillId="0" borderId="23" xfId="48" applyFont="1" applyFill="1" applyBorder="1" applyAlignment="1">
      <alignment vertical="center"/>
    </xf>
    <xf numFmtId="0" fontId="7" fillId="0" borderId="105" xfId="63" applyFont="1" applyFill="1" applyBorder="1" applyAlignment="1">
      <alignment horizontal="center" vertical="center"/>
      <protection/>
    </xf>
    <xf numFmtId="0" fontId="7" fillId="0" borderId="106" xfId="63" applyFont="1" applyFill="1" applyBorder="1" applyAlignment="1">
      <alignment horizontal="center" vertical="center"/>
      <protection/>
    </xf>
    <xf numFmtId="0" fontId="7" fillId="0" borderId="107" xfId="63" applyFont="1" applyFill="1" applyBorder="1" applyAlignment="1">
      <alignment horizontal="center" vertical="center"/>
      <protection/>
    </xf>
    <xf numFmtId="0" fontId="7" fillId="0" borderId="70" xfId="63" applyFont="1" applyFill="1" applyBorder="1" applyAlignment="1">
      <alignment horizontal="center" vertical="center"/>
      <protection/>
    </xf>
    <xf numFmtId="188" fontId="5" fillId="0" borderId="47" xfId="48" applyNumberFormat="1" applyFont="1" applyFill="1" applyBorder="1" applyAlignment="1">
      <alignment vertical="center"/>
    </xf>
    <xf numFmtId="188" fontId="5" fillId="0" borderId="79" xfId="48" applyNumberFormat="1" applyFont="1" applyFill="1" applyBorder="1" applyAlignment="1">
      <alignment vertical="center"/>
    </xf>
    <xf numFmtId="188" fontId="5" fillId="0" borderId="70" xfId="48" applyNumberFormat="1" applyFont="1" applyFill="1" applyBorder="1" applyAlignment="1">
      <alignment vertical="center"/>
    </xf>
    <xf numFmtId="0" fontId="5" fillId="0" borderId="70" xfId="63" applyFont="1" applyFill="1" applyBorder="1" applyAlignment="1">
      <alignment horizontal="right" vertical="center"/>
      <protection/>
    </xf>
    <xf numFmtId="0" fontId="5" fillId="0" borderId="58" xfId="63" applyFont="1" applyFill="1" applyBorder="1" applyAlignment="1">
      <alignment horizontal="right" vertical="center"/>
      <protection/>
    </xf>
    <xf numFmtId="0" fontId="7" fillId="0" borderId="43" xfId="63" applyFont="1" applyFill="1" applyBorder="1" applyAlignment="1">
      <alignment horizontal="center" vertical="center"/>
      <protection/>
    </xf>
    <xf numFmtId="0" fontId="7" fillId="0" borderId="103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188" fontId="5" fillId="0" borderId="88" xfId="48" applyNumberFormat="1" applyFont="1" applyFill="1" applyBorder="1" applyAlignment="1">
      <alignment vertical="center"/>
    </xf>
    <xf numFmtId="188" fontId="5" fillId="0" borderId="108" xfId="48" applyNumberFormat="1" applyFont="1" applyFill="1" applyBorder="1" applyAlignment="1">
      <alignment vertical="center"/>
    </xf>
    <xf numFmtId="188" fontId="5" fillId="0" borderId="58" xfId="48" applyNumberFormat="1" applyFont="1" applyFill="1" applyBorder="1" applyAlignment="1">
      <alignment vertical="center"/>
    </xf>
    <xf numFmtId="0" fontId="7" fillId="0" borderId="65" xfId="63" applyFont="1" applyFill="1" applyBorder="1" applyAlignment="1">
      <alignment horizontal="center" vertical="center"/>
      <protection/>
    </xf>
    <xf numFmtId="188" fontId="5" fillId="0" borderId="109" xfId="48" applyNumberFormat="1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188" fontId="5" fillId="0" borderId="46" xfId="48" applyNumberFormat="1" applyFont="1" applyFill="1" applyBorder="1" applyAlignment="1">
      <alignment vertical="center"/>
    </xf>
    <xf numFmtId="188" fontId="5" fillId="0" borderId="30" xfId="48" applyNumberFormat="1" applyFont="1" applyFill="1" applyBorder="1" applyAlignment="1">
      <alignment vertical="center"/>
    </xf>
    <xf numFmtId="188" fontId="5" fillId="0" borderId="110" xfId="48" applyNumberFormat="1" applyFont="1" applyFill="1" applyBorder="1" applyAlignment="1">
      <alignment vertical="center"/>
    </xf>
    <xf numFmtId="0" fontId="5" fillId="0" borderId="104" xfId="63" applyFont="1" applyFill="1" applyBorder="1" applyAlignment="1">
      <alignment horizontal="right" vertical="center"/>
      <protection/>
    </xf>
    <xf numFmtId="188" fontId="5" fillId="0" borderId="39" xfId="48" applyNumberFormat="1" applyFont="1" applyFill="1" applyBorder="1" applyAlignment="1">
      <alignment vertical="center"/>
    </xf>
    <xf numFmtId="0" fontId="5" fillId="0" borderId="60" xfId="63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horizontal="right" vertical="center"/>
      <protection/>
    </xf>
    <xf numFmtId="188" fontId="5" fillId="0" borderId="13" xfId="48" applyNumberFormat="1" applyFont="1" applyFill="1" applyBorder="1" applyAlignment="1">
      <alignment vertical="center"/>
    </xf>
    <xf numFmtId="190" fontId="5" fillId="0" borderId="0" xfId="63" applyNumberFormat="1" applyFont="1" applyFill="1" applyBorder="1" applyAlignment="1">
      <alignment vertical="center"/>
      <protection/>
    </xf>
    <xf numFmtId="188" fontId="5" fillId="0" borderId="25" xfId="48" applyNumberFormat="1" applyFont="1" applyFill="1" applyBorder="1" applyAlignment="1">
      <alignment vertical="center"/>
    </xf>
    <xf numFmtId="188" fontId="5" fillId="0" borderId="111" xfId="48" applyNumberFormat="1" applyFont="1" applyFill="1" applyBorder="1" applyAlignment="1">
      <alignment vertical="center"/>
    </xf>
    <xf numFmtId="188" fontId="5" fillId="0" borderId="112" xfId="48" applyNumberFormat="1" applyFont="1" applyFill="1" applyBorder="1" applyAlignment="1">
      <alignment vertical="center"/>
    </xf>
    <xf numFmtId="188" fontId="5" fillId="0" borderId="113" xfId="48" applyNumberFormat="1" applyFont="1" applyFill="1" applyBorder="1" applyAlignment="1">
      <alignment vertical="center"/>
    </xf>
    <xf numFmtId="188" fontId="5" fillId="0" borderId="91" xfId="48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8" fontId="5" fillId="0" borderId="30" xfId="48" applyNumberFormat="1" applyFont="1" applyFill="1" applyBorder="1" applyAlignment="1">
      <alignment horizontal="right" vertical="center"/>
    </xf>
    <xf numFmtId="188" fontId="1" fillId="0" borderId="13" xfId="48" applyNumberFormat="1" applyFont="1" applyFill="1" applyBorder="1" applyAlignment="1">
      <alignment horizontal="right" vertical="center"/>
    </xf>
    <xf numFmtId="188" fontId="1" fillId="0" borderId="114" xfId="48" applyNumberFormat="1" applyFont="1" applyFill="1" applyBorder="1" applyAlignment="1">
      <alignment horizontal="right" vertical="center"/>
    </xf>
    <xf numFmtId="38" fontId="8" fillId="0" borderId="115" xfId="48" applyFont="1" applyFill="1" applyBorder="1" applyAlignment="1">
      <alignment horizontal="center" vertical="center"/>
    </xf>
    <xf numFmtId="188" fontId="5" fillId="0" borderId="116" xfId="48" applyNumberFormat="1" applyFont="1" applyFill="1" applyBorder="1" applyAlignment="1">
      <alignment horizontal="right" vertical="center"/>
    </xf>
    <xf numFmtId="188" fontId="5" fillId="0" borderId="47" xfId="48" applyNumberFormat="1" applyFont="1" applyFill="1" applyBorder="1" applyAlignment="1">
      <alignment horizontal="right" vertical="center"/>
    </xf>
    <xf numFmtId="188" fontId="5" fillId="0" borderId="46" xfId="48" applyNumberFormat="1" applyFont="1" applyFill="1" applyBorder="1" applyAlignment="1">
      <alignment horizontal="right" vertical="center"/>
    </xf>
    <xf numFmtId="188" fontId="5" fillId="0" borderId="117" xfId="48" applyNumberFormat="1" applyFont="1" applyFill="1" applyBorder="1" applyAlignment="1">
      <alignment horizontal="right" vertical="center"/>
    </xf>
    <xf numFmtId="188" fontId="1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8" xfId="0" applyFont="1" applyFill="1" applyBorder="1" applyAlignment="1">
      <alignment horizontal="left" vertic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188" fontId="5" fillId="0" borderId="121" xfId="48" applyNumberFormat="1" applyFont="1" applyFill="1" applyBorder="1" applyAlignment="1">
      <alignment horizontal="right" vertical="center"/>
    </xf>
    <xf numFmtId="38" fontId="5" fillId="0" borderId="85" xfId="48" applyFont="1" applyFill="1" applyBorder="1" applyAlignment="1">
      <alignment horizontal="distributed" vertical="center"/>
    </xf>
    <xf numFmtId="38" fontId="1" fillId="0" borderId="80" xfId="48" applyFont="1" applyFill="1" applyBorder="1" applyAlignment="1">
      <alignment horizontal="distributed" vertical="center"/>
    </xf>
    <xf numFmtId="188" fontId="5" fillId="0" borderId="122" xfId="48" applyNumberFormat="1" applyFont="1" applyFill="1" applyBorder="1" applyAlignment="1">
      <alignment horizontal="right" vertical="center"/>
    </xf>
    <xf numFmtId="38" fontId="5" fillId="0" borderId="76" xfId="48" applyFont="1" applyFill="1" applyBorder="1" applyAlignment="1">
      <alignment horizontal="distributed" vertical="center"/>
    </xf>
    <xf numFmtId="188" fontId="5" fillId="0" borderId="13" xfId="48" applyNumberFormat="1" applyFont="1" applyFill="1" applyBorder="1" applyAlignment="1">
      <alignment horizontal="right" vertical="center"/>
    </xf>
    <xf numFmtId="188" fontId="5" fillId="0" borderId="123" xfId="48" applyNumberFormat="1" applyFont="1" applyFill="1" applyBorder="1" applyAlignment="1">
      <alignment horizontal="right" vertical="center"/>
    </xf>
    <xf numFmtId="38" fontId="8" fillId="0" borderId="124" xfId="48" applyFont="1" applyFill="1" applyBorder="1" applyAlignment="1">
      <alignment horizontal="center" vertical="center"/>
    </xf>
    <xf numFmtId="38" fontId="5" fillId="0" borderId="125" xfId="48" applyFont="1" applyFill="1" applyBorder="1" applyAlignment="1">
      <alignment horizontal="distributed" vertical="center"/>
    </xf>
    <xf numFmtId="38" fontId="5" fillId="0" borderId="126" xfId="48" applyFont="1" applyFill="1" applyBorder="1" applyAlignment="1">
      <alignment horizontal="distributed" vertical="center"/>
    </xf>
    <xf numFmtId="38" fontId="5" fillId="0" borderId="127" xfId="48" applyFont="1" applyFill="1" applyBorder="1" applyAlignment="1">
      <alignment horizontal="distributed" vertical="center"/>
    </xf>
    <xf numFmtId="188" fontId="7" fillId="0" borderId="0" xfId="0" applyNumberFormat="1" applyFont="1" applyFill="1" applyAlignment="1">
      <alignment/>
    </xf>
    <xf numFmtId="0" fontId="18" fillId="0" borderId="0" xfId="0" applyFont="1" applyAlignment="1">
      <alignment vertical="center" shrinkToFit="1"/>
    </xf>
    <xf numFmtId="0" fontId="5" fillId="0" borderId="51" xfId="48" applyNumberFormat="1" applyFont="1" applyFill="1" applyBorder="1" applyAlignment="1">
      <alignment horizontal="right" vertical="center"/>
    </xf>
    <xf numFmtId="0" fontId="5" fillId="0" borderId="41" xfId="48" applyNumberFormat="1" applyFont="1" applyFill="1" applyBorder="1" applyAlignment="1">
      <alignment horizontal="right" vertical="center"/>
    </xf>
    <xf numFmtId="0" fontId="5" fillId="0" borderId="52" xfId="48" applyNumberFormat="1" applyFont="1" applyFill="1" applyBorder="1" applyAlignment="1">
      <alignment horizontal="right" vertical="center"/>
    </xf>
    <xf numFmtId="0" fontId="5" fillId="0" borderId="42" xfId="48" applyNumberFormat="1" applyFont="1" applyFill="1" applyBorder="1" applyAlignment="1">
      <alignment horizontal="right" vertical="center"/>
    </xf>
    <xf numFmtId="0" fontId="5" fillId="0" borderId="44" xfId="48" applyNumberFormat="1" applyFont="1" applyFill="1" applyBorder="1" applyAlignment="1">
      <alignment horizontal="right" vertical="center"/>
    </xf>
    <xf numFmtId="0" fontId="5" fillId="0" borderId="34" xfId="48" applyNumberFormat="1" applyFont="1" applyFill="1" applyBorder="1" applyAlignment="1">
      <alignment horizontal="right" vertical="center"/>
    </xf>
    <xf numFmtId="0" fontId="5" fillId="0" borderId="33" xfId="48" applyNumberFormat="1" applyFont="1" applyFill="1" applyBorder="1" applyAlignment="1">
      <alignment horizontal="right" vertical="center"/>
    </xf>
    <xf numFmtId="0" fontId="5" fillId="0" borderId="55" xfId="48" applyNumberFormat="1" applyFont="1" applyFill="1" applyBorder="1" applyAlignment="1">
      <alignment horizontal="right" vertical="center"/>
    </xf>
    <xf numFmtId="0" fontId="5" fillId="0" borderId="56" xfId="48" applyNumberFormat="1" applyFont="1" applyFill="1" applyBorder="1" applyAlignment="1">
      <alignment horizontal="right" vertical="center"/>
    </xf>
    <xf numFmtId="0" fontId="5" fillId="0" borderId="72" xfId="48" applyNumberFormat="1" applyFont="1" applyFill="1" applyBorder="1" applyAlignment="1">
      <alignment horizontal="right" vertical="center"/>
    </xf>
    <xf numFmtId="0" fontId="5" fillId="0" borderId="63" xfId="48" applyNumberFormat="1" applyFont="1" applyFill="1" applyBorder="1" applyAlignment="1">
      <alignment horizontal="right" vertical="center"/>
    </xf>
    <xf numFmtId="0" fontId="5" fillId="0" borderId="128" xfId="48" applyNumberFormat="1" applyFont="1" applyFill="1" applyBorder="1" applyAlignment="1">
      <alignment horizontal="right" vertical="center"/>
    </xf>
    <xf numFmtId="0" fontId="5" fillId="0" borderId="129" xfId="48" applyNumberFormat="1" applyFont="1" applyFill="1" applyBorder="1" applyAlignment="1">
      <alignment horizontal="right" vertical="center"/>
    </xf>
    <xf numFmtId="0" fontId="5" fillId="0" borderId="130" xfId="48" applyNumberFormat="1" applyFont="1" applyFill="1" applyBorder="1" applyAlignment="1">
      <alignment horizontal="right" vertical="center"/>
    </xf>
    <xf numFmtId="0" fontId="5" fillId="0" borderId="82" xfId="48" applyNumberFormat="1" applyFont="1" applyFill="1" applyBorder="1" applyAlignment="1">
      <alignment horizontal="right" vertical="center"/>
    </xf>
    <xf numFmtId="0" fontId="5" fillId="0" borderId="43" xfId="48" applyNumberFormat="1" applyFont="1" applyFill="1" applyBorder="1" applyAlignment="1">
      <alignment horizontal="right" vertical="center"/>
    </xf>
    <xf numFmtId="0" fontId="5" fillId="0" borderId="45" xfId="48" applyNumberFormat="1" applyFont="1" applyFill="1" applyBorder="1" applyAlignment="1">
      <alignment horizontal="right" vertical="center"/>
    </xf>
    <xf numFmtId="0" fontId="5" fillId="0" borderId="35" xfId="48" applyNumberFormat="1" applyFont="1" applyFill="1" applyBorder="1" applyAlignment="1">
      <alignment horizontal="right" vertical="center"/>
    </xf>
    <xf numFmtId="0" fontId="5" fillId="0" borderId="37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right" vertical="center"/>
      <protection/>
    </xf>
    <xf numFmtId="0" fontId="5" fillId="0" borderId="13" xfId="63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right" vertical="center"/>
      <protection/>
    </xf>
    <xf numFmtId="0" fontId="5" fillId="0" borderId="47" xfId="63" applyFont="1" applyFill="1" applyBorder="1" applyAlignment="1">
      <alignment horizontal="right" vertical="center"/>
      <protection/>
    </xf>
    <xf numFmtId="0" fontId="5" fillId="0" borderId="48" xfId="63" applyFont="1" applyFill="1" applyBorder="1" applyAlignment="1">
      <alignment horizontal="right" vertical="center"/>
      <protection/>
    </xf>
    <xf numFmtId="0" fontId="5" fillId="0" borderId="14" xfId="63" applyFont="1" applyFill="1" applyBorder="1" applyAlignment="1">
      <alignment horizontal="right" vertical="center"/>
      <protection/>
    </xf>
    <xf numFmtId="0" fontId="5" fillId="0" borderId="28" xfId="63" applyFont="1" applyFill="1" applyBorder="1" applyAlignment="1">
      <alignment horizontal="right" vertical="center"/>
      <protection/>
    </xf>
    <xf numFmtId="0" fontId="5" fillId="0" borderId="131" xfId="48" applyNumberFormat="1" applyFont="1" applyFill="1" applyBorder="1" applyAlignment="1">
      <alignment vertical="center"/>
    </xf>
    <xf numFmtId="0" fontId="5" fillId="0" borderId="132" xfId="48" applyNumberFormat="1" applyFont="1" applyFill="1" applyBorder="1" applyAlignment="1">
      <alignment vertical="center"/>
    </xf>
    <xf numFmtId="0" fontId="5" fillId="0" borderId="41" xfId="48" applyNumberFormat="1" applyFont="1" applyFill="1" applyBorder="1" applyAlignment="1">
      <alignment vertical="center"/>
    </xf>
    <xf numFmtId="0" fontId="5" fillId="0" borderId="43" xfId="48" applyNumberFormat="1" applyFont="1" applyFill="1" applyBorder="1" applyAlignment="1">
      <alignment vertical="center"/>
    </xf>
    <xf numFmtId="0" fontId="5" fillId="0" borderId="89" xfId="48" applyNumberFormat="1" applyFont="1" applyFill="1" applyBorder="1" applyAlignment="1">
      <alignment vertical="center"/>
    </xf>
    <xf numFmtId="0" fontId="5" fillId="0" borderId="103" xfId="48" applyNumberFormat="1" applyFont="1" applyFill="1" applyBorder="1" applyAlignment="1">
      <alignment vertical="center"/>
    </xf>
    <xf numFmtId="0" fontId="5" fillId="0" borderId="37" xfId="48" applyNumberFormat="1" applyFont="1" applyFill="1" applyBorder="1" applyAlignment="1">
      <alignment vertical="center"/>
    </xf>
    <xf numFmtId="0" fontId="5" fillId="0" borderId="48" xfId="48" applyNumberFormat="1" applyFont="1" applyFill="1" applyBorder="1" applyAlignment="1">
      <alignment vertical="center"/>
    </xf>
    <xf numFmtId="0" fontId="5" fillId="0" borderId="12" xfId="48" applyNumberFormat="1" applyFont="1" applyFill="1" applyBorder="1" applyAlignment="1">
      <alignment vertical="center"/>
    </xf>
    <xf numFmtId="0" fontId="5" fillId="0" borderId="14" xfId="48" applyNumberFormat="1" applyFont="1" applyFill="1" applyBorder="1" applyAlignment="1">
      <alignment vertical="center"/>
    </xf>
    <xf numFmtId="0" fontId="5" fillId="0" borderId="133" xfId="48" applyNumberFormat="1" applyFont="1" applyFill="1" applyBorder="1" applyAlignment="1">
      <alignment vertical="center"/>
    </xf>
    <xf numFmtId="0" fontId="5" fillId="0" borderId="52" xfId="48" applyNumberFormat="1" applyFont="1" applyFill="1" applyBorder="1" applyAlignment="1">
      <alignment vertical="center"/>
    </xf>
    <xf numFmtId="0" fontId="5" fillId="0" borderId="101" xfId="48" applyNumberFormat="1" applyFont="1" applyFill="1" applyBorder="1" applyAlignment="1">
      <alignment vertical="center"/>
    </xf>
    <xf numFmtId="0" fontId="5" fillId="0" borderId="29" xfId="48" applyNumberFormat="1" applyFont="1" applyFill="1" applyBorder="1" applyAlignment="1">
      <alignment vertical="center"/>
    </xf>
    <xf numFmtId="0" fontId="5" fillId="0" borderId="36" xfId="48" applyNumberFormat="1" applyFont="1" applyFill="1" applyBorder="1" applyAlignment="1">
      <alignment vertical="center"/>
    </xf>
    <xf numFmtId="0" fontId="5" fillId="0" borderId="98" xfId="48" applyNumberFormat="1" applyFont="1" applyFill="1" applyBorder="1" applyAlignment="1">
      <alignment vertical="center"/>
    </xf>
    <xf numFmtId="0" fontId="5" fillId="0" borderId="60" xfId="48" applyNumberFormat="1" applyFont="1" applyFill="1" applyBorder="1" applyAlignment="1">
      <alignment vertical="center"/>
    </xf>
    <xf numFmtId="0" fontId="5" fillId="0" borderId="104" xfId="48" applyNumberFormat="1" applyFont="1" applyFill="1" applyBorder="1" applyAlignment="1">
      <alignment vertical="center"/>
    </xf>
    <xf numFmtId="0" fontId="5" fillId="0" borderId="0" xfId="48" applyNumberFormat="1" applyFont="1" applyFill="1" applyBorder="1" applyAlignment="1">
      <alignment vertical="center"/>
    </xf>
    <xf numFmtId="0" fontId="5" fillId="0" borderId="22" xfId="48" applyNumberFormat="1" applyFont="1" applyFill="1" applyBorder="1" applyAlignment="1">
      <alignment vertical="center"/>
    </xf>
    <xf numFmtId="0" fontId="5" fillId="0" borderId="134" xfId="48" applyNumberFormat="1" applyFont="1" applyFill="1" applyBorder="1" applyAlignment="1">
      <alignment vertical="center"/>
    </xf>
    <xf numFmtId="0" fontId="5" fillId="0" borderId="79" xfId="48" applyNumberFormat="1" applyFont="1" applyFill="1" applyBorder="1" applyAlignment="1">
      <alignment vertical="center"/>
    </xf>
    <xf numFmtId="0" fontId="5" fillId="0" borderId="63" xfId="48" applyNumberFormat="1" applyFont="1" applyFill="1" applyBorder="1" applyAlignment="1">
      <alignment vertical="center"/>
    </xf>
    <xf numFmtId="0" fontId="5" fillId="0" borderId="30" xfId="48" applyNumberFormat="1" applyFont="1" applyFill="1" applyBorder="1" applyAlignment="1">
      <alignment vertical="center"/>
    </xf>
    <xf numFmtId="0" fontId="5" fillId="0" borderId="39" xfId="48" applyNumberFormat="1" applyFont="1" applyFill="1" applyBorder="1" applyAlignment="1">
      <alignment horizontal="right" vertical="center"/>
    </xf>
    <xf numFmtId="0" fontId="5" fillId="0" borderId="37" xfId="48" applyNumberFormat="1" applyFont="1" applyFill="1" applyBorder="1" applyAlignment="1">
      <alignment horizontal="right" vertical="center"/>
    </xf>
    <xf numFmtId="0" fontId="5" fillId="0" borderId="29" xfId="48" applyNumberFormat="1" applyFont="1" applyFill="1" applyBorder="1" applyAlignment="1">
      <alignment horizontal="right" vertical="center"/>
    </xf>
    <xf numFmtId="0" fontId="5" fillId="0" borderId="48" xfId="48" applyNumberFormat="1" applyFont="1" applyFill="1" applyBorder="1" applyAlignment="1">
      <alignment horizontal="right" vertical="center"/>
    </xf>
    <xf numFmtId="0" fontId="5" fillId="0" borderId="47" xfId="48" applyNumberFormat="1" applyFont="1" applyFill="1" applyBorder="1" applyAlignment="1">
      <alignment horizontal="right" vertical="center"/>
    </xf>
    <xf numFmtId="0" fontId="5" fillId="0" borderId="70" xfId="48" applyNumberFormat="1" applyFont="1" applyFill="1" applyBorder="1" applyAlignment="1">
      <alignment horizontal="right" vertical="center"/>
    </xf>
    <xf numFmtId="0" fontId="5" fillId="0" borderId="12" xfId="48" applyNumberFormat="1" applyFont="1" applyFill="1" applyBorder="1" applyAlignment="1">
      <alignment horizontal="right" vertical="center"/>
    </xf>
    <xf numFmtId="0" fontId="5" fillId="0" borderId="14" xfId="48" applyNumberFormat="1" applyFont="1" applyFill="1" applyBorder="1" applyAlignment="1">
      <alignment horizontal="right" vertical="center"/>
    </xf>
    <xf numFmtId="0" fontId="5" fillId="0" borderId="135" xfId="48" applyNumberFormat="1" applyFont="1" applyFill="1" applyBorder="1" applyAlignment="1">
      <alignment horizontal="right" vertical="center"/>
    </xf>
    <xf numFmtId="0" fontId="5" fillId="0" borderId="136" xfId="48" applyNumberFormat="1" applyFont="1" applyFill="1" applyBorder="1" applyAlignment="1">
      <alignment horizontal="right" vertical="center"/>
    </xf>
    <xf numFmtId="0" fontId="5" fillId="0" borderId="137" xfId="63" applyFont="1" applyFill="1" applyBorder="1" applyAlignment="1">
      <alignment horizontal="center" vertical="center"/>
      <protection/>
    </xf>
    <xf numFmtId="49" fontId="18" fillId="0" borderId="0" xfId="0" applyNumberFormat="1" applyFont="1" applyAlignment="1">
      <alignment vertical="center" shrinkToFit="1"/>
    </xf>
    <xf numFmtId="188" fontId="5" fillId="0" borderId="131" xfId="48" applyNumberFormat="1" applyFont="1" applyFill="1" applyBorder="1" applyAlignment="1">
      <alignment vertical="center"/>
    </xf>
    <xf numFmtId="188" fontId="5" fillId="0" borderId="133" xfId="48" applyNumberFormat="1" applyFont="1" applyFill="1" applyBorder="1" applyAlignment="1">
      <alignment vertical="center"/>
    </xf>
    <xf numFmtId="188" fontId="5" fillId="0" borderId="12" xfId="48" applyNumberFormat="1" applyFont="1" applyFill="1" applyBorder="1" applyAlignment="1">
      <alignment vertical="center"/>
    </xf>
    <xf numFmtId="188" fontId="5" fillId="0" borderId="14" xfId="48" applyNumberFormat="1" applyFont="1" applyFill="1" applyBorder="1" applyAlignment="1">
      <alignment vertical="center"/>
    </xf>
    <xf numFmtId="0" fontId="5" fillId="0" borderId="138" xfId="63" applyFont="1" applyFill="1" applyBorder="1" applyAlignment="1">
      <alignment horizontal="left" vertical="center"/>
      <protection/>
    </xf>
    <xf numFmtId="188" fontId="5" fillId="0" borderId="139" xfId="48" applyNumberFormat="1" applyFont="1" applyFill="1" applyBorder="1" applyAlignment="1">
      <alignment vertical="center"/>
    </xf>
    <xf numFmtId="188" fontId="5" fillId="0" borderId="140" xfId="48" applyNumberFormat="1" applyFont="1" applyFill="1" applyBorder="1" applyAlignment="1">
      <alignment horizontal="right" vertical="center"/>
    </xf>
    <xf numFmtId="188" fontId="5" fillId="0" borderId="141" xfId="48" applyNumberFormat="1" applyFont="1" applyFill="1" applyBorder="1" applyAlignment="1">
      <alignment horizontal="right" vertical="center"/>
    </xf>
    <xf numFmtId="38" fontId="5" fillId="0" borderId="51" xfId="48" applyFont="1" applyFill="1" applyBorder="1" applyAlignment="1">
      <alignment horizontal="right" vertical="center"/>
    </xf>
    <xf numFmtId="38" fontId="5" fillId="0" borderId="41" xfId="48" applyFont="1" applyFill="1" applyBorder="1" applyAlignment="1">
      <alignment horizontal="right" vertical="center"/>
    </xf>
    <xf numFmtId="188" fontId="5" fillId="0" borderId="142" xfId="48" applyNumberFormat="1" applyFont="1" applyFill="1" applyBorder="1" applyAlignment="1">
      <alignment horizontal="right" vertical="center"/>
    </xf>
    <xf numFmtId="188" fontId="5" fillId="0" borderId="60" xfId="48" applyNumberFormat="1" applyFont="1" applyFill="1" applyBorder="1" applyAlignment="1">
      <alignment horizontal="right" vertical="center"/>
    </xf>
    <xf numFmtId="188" fontId="5" fillId="0" borderId="61" xfId="48" applyNumberFormat="1" applyFont="1" applyFill="1" applyBorder="1" applyAlignment="1">
      <alignment horizontal="right" vertical="center"/>
    </xf>
    <xf numFmtId="38" fontId="5" fillId="0" borderId="52" xfId="48" applyFont="1" applyFill="1" applyBorder="1" applyAlignment="1">
      <alignment horizontal="right" vertical="center"/>
    </xf>
    <xf numFmtId="41" fontId="5" fillId="0" borderId="37" xfId="63" applyNumberFormat="1" applyFont="1" applyFill="1" applyBorder="1" applyAlignment="1">
      <alignment horizontal="right" vertical="center"/>
      <protection/>
    </xf>
    <xf numFmtId="41" fontId="5" fillId="0" borderId="46" xfId="63" applyNumberFormat="1" applyFont="1" applyFill="1" applyBorder="1" applyAlignment="1">
      <alignment vertical="center"/>
      <protection/>
    </xf>
    <xf numFmtId="41" fontId="5" fillId="0" borderId="47" xfId="63" applyNumberFormat="1" applyFont="1" applyFill="1" applyBorder="1" applyAlignment="1">
      <alignment vertical="center"/>
      <protection/>
    </xf>
    <xf numFmtId="41" fontId="5" fillId="0" borderId="86" xfId="63" applyNumberFormat="1" applyFont="1" applyFill="1" applyBorder="1" applyAlignment="1">
      <alignment vertical="center"/>
      <protection/>
    </xf>
    <xf numFmtId="41" fontId="5" fillId="0" borderId="58" xfId="63" applyNumberFormat="1" applyFont="1" applyFill="1" applyBorder="1" applyAlignment="1">
      <alignment vertical="center"/>
      <protection/>
    </xf>
    <xf numFmtId="41" fontId="5" fillId="0" borderId="30" xfId="63" applyNumberFormat="1" applyFont="1" applyFill="1" applyBorder="1" applyAlignment="1">
      <alignment vertical="center"/>
      <protection/>
    </xf>
    <xf numFmtId="41" fontId="5" fillId="0" borderId="36" xfId="63" applyNumberFormat="1" applyFont="1" applyFill="1" applyBorder="1" applyAlignment="1">
      <alignment vertical="center"/>
      <protection/>
    </xf>
    <xf numFmtId="41" fontId="5" fillId="0" borderId="111" xfId="63" applyNumberFormat="1" applyFont="1" applyFill="1" applyBorder="1" applyAlignment="1">
      <alignment vertical="center"/>
      <protection/>
    </xf>
    <xf numFmtId="0" fontId="5" fillId="0" borderId="92" xfId="63" applyFont="1" applyFill="1" applyBorder="1" applyAlignment="1">
      <alignment horizontal="right" vertical="center"/>
      <protection/>
    </xf>
    <xf numFmtId="0" fontId="5" fillId="0" borderId="93" xfId="63" applyFont="1" applyFill="1" applyBorder="1" applyAlignment="1">
      <alignment horizontal="right" vertical="center"/>
      <protection/>
    </xf>
    <xf numFmtId="41" fontId="5" fillId="0" borderId="112" xfId="63" applyNumberFormat="1" applyFont="1" applyFill="1" applyBorder="1" applyAlignment="1">
      <alignment vertical="center"/>
      <protection/>
    </xf>
    <xf numFmtId="41" fontId="5" fillId="0" borderId="46" xfId="63" applyNumberFormat="1" applyFont="1" applyFill="1" applyBorder="1" applyAlignment="1">
      <alignment horizontal="right" vertical="center"/>
      <protection/>
    </xf>
    <xf numFmtId="41" fontId="5" fillId="0" borderId="30" xfId="63" applyNumberFormat="1" applyFont="1" applyFill="1" applyBorder="1" applyAlignment="1">
      <alignment horizontal="right" vertical="center"/>
      <protection/>
    </xf>
    <xf numFmtId="41" fontId="5" fillId="0" borderId="47" xfId="63" applyNumberFormat="1" applyFont="1" applyFill="1" applyBorder="1" applyAlignment="1">
      <alignment horizontal="right" vertical="center"/>
      <protection/>
    </xf>
    <xf numFmtId="41" fontId="5" fillId="0" borderId="28" xfId="63" applyNumberFormat="1" applyFont="1" applyFill="1" applyBorder="1" applyAlignment="1">
      <alignment horizontal="right" vertical="center"/>
      <protection/>
    </xf>
    <xf numFmtId="41" fontId="5" fillId="0" borderId="86" xfId="63" applyNumberFormat="1" applyFont="1" applyFill="1" applyBorder="1" applyAlignment="1">
      <alignment horizontal="right" vertical="center"/>
      <protection/>
    </xf>
    <xf numFmtId="188" fontId="5" fillId="0" borderId="59" xfId="48" applyNumberFormat="1" applyFont="1" applyFill="1" applyBorder="1" applyAlignment="1">
      <alignment horizontal="right" vertical="center"/>
    </xf>
    <xf numFmtId="38" fontId="5" fillId="0" borderId="89" xfId="48" applyFont="1" applyFill="1" applyBorder="1" applyAlignment="1">
      <alignment vertical="center"/>
    </xf>
    <xf numFmtId="38" fontId="5" fillId="0" borderId="103" xfId="48" applyFont="1" applyFill="1" applyBorder="1" applyAlignment="1">
      <alignment vertical="center"/>
    </xf>
    <xf numFmtId="41" fontId="9" fillId="0" borderId="0" xfId="0" applyNumberFormat="1" applyFont="1" applyAlignment="1">
      <alignment horizontal="center"/>
    </xf>
    <xf numFmtId="38" fontId="5" fillId="0" borderId="30" xfId="48" applyFont="1" applyBorder="1" applyAlignment="1">
      <alignment horizontal="right" vertical="center"/>
    </xf>
    <xf numFmtId="38" fontId="5" fillId="0" borderId="37" xfId="48" applyFont="1" applyBorder="1" applyAlignment="1" applyProtection="1">
      <alignment horizontal="right" vertical="center"/>
      <protection locked="0"/>
    </xf>
    <xf numFmtId="38" fontId="5" fillId="0" borderId="29" xfId="48" applyFont="1" applyBorder="1" applyAlignment="1" applyProtection="1">
      <alignment horizontal="right" vertical="center"/>
      <protection locked="0"/>
    </xf>
    <xf numFmtId="38" fontId="5" fillId="0" borderId="25" xfId="48" applyFont="1" applyBorder="1" applyAlignment="1">
      <alignment vertical="center" shrinkToFit="1"/>
    </xf>
    <xf numFmtId="38" fontId="5" fillId="0" borderId="32" xfId="48" applyFont="1" applyBorder="1" applyAlignment="1">
      <alignment vertical="center" shrinkToFit="1"/>
    </xf>
    <xf numFmtId="38" fontId="5" fillId="0" borderId="0" xfId="48" applyFont="1" applyAlignment="1">
      <alignment vertical="center" shrinkToFit="1"/>
    </xf>
    <xf numFmtId="38" fontId="5" fillId="0" borderId="39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41" fontId="5" fillId="0" borderId="143" xfId="48" applyNumberFormat="1" applyFont="1" applyBorder="1" applyAlignment="1" applyProtection="1">
      <alignment vertical="center"/>
      <protection locked="0"/>
    </xf>
    <xf numFmtId="41" fontId="5" fillId="0" borderId="144" xfId="48" applyNumberFormat="1" applyFont="1" applyBorder="1" applyAlignment="1" applyProtection="1">
      <alignment vertical="center"/>
      <protection locked="0"/>
    </xf>
    <xf numFmtId="41" fontId="5" fillId="0" borderId="145" xfId="48" applyNumberFormat="1" applyFont="1" applyBorder="1" applyAlignment="1" applyProtection="1">
      <alignment vertical="center"/>
      <protection locked="0"/>
    </xf>
    <xf numFmtId="41" fontId="5" fillId="0" borderId="146" xfId="48" applyNumberFormat="1" applyFont="1" applyBorder="1" applyAlignment="1" applyProtection="1">
      <alignment vertical="center"/>
      <protection locked="0"/>
    </xf>
    <xf numFmtId="41" fontId="5" fillId="0" borderId="147" xfId="48" applyNumberFormat="1" applyFont="1" applyBorder="1" applyAlignment="1" applyProtection="1">
      <alignment vertical="center"/>
      <protection locked="0"/>
    </xf>
    <xf numFmtId="41" fontId="5" fillId="0" borderId="148" xfId="48" applyNumberFormat="1" applyFont="1" applyBorder="1" applyAlignment="1" applyProtection="1">
      <alignment vertical="center"/>
      <protection locked="0"/>
    </xf>
    <xf numFmtId="186" fontId="5" fillId="0" borderId="144" xfId="0" applyNumberFormat="1" applyFont="1" applyBorder="1" applyAlignment="1" applyProtection="1">
      <alignment vertical="center"/>
      <protection locked="0"/>
    </xf>
    <xf numFmtId="0" fontId="5" fillId="0" borderId="32" xfId="63" applyNumberFormat="1" applyFont="1" applyFill="1" applyBorder="1" applyAlignment="1">
      <alignment horizontal="right" vertical="center"/>
      <protection/>
    </xf>
    <xf numFmtId="0" fontId="5" fillId="0" borderId="32" xfId="63" applyNumberFormat="1" applyFont="1" applyFill="1" applyBorder="1" applyAlignment="1">
      <alignment vertical="center"/>
      <protection/>
    </xf>
    <xf numFmtId="0" fontId="5" fillId="0" borderId="65" xfId="63" applyNumberFormat="1" applyFont="1" applyFill="1" applyBorder="1" applyAlignment="1">
      <alignment vertical="center"/>
      <protection/>
    </xf>
    <xf numFmtId="0" fontId="5" fillId="0" borderId="90" xfId="63" applyNumberFormat="1" applyFont="1" applyFill="1" applyBorder="1" applyAlignment="1">
      <alignment vertical="center"/>
      <protection/>
    </xf>
    <xf numFmtId="0" fontId="5" fillId="0" borderId="23" xfId="63" applyNumberFormat="1" applyFont="1" applyFill="1" applyBorder="1" applyAlignment="1">
      <alignment vertical="center"/>
      <protection/>
    </xf>
    <xf numFmtId="0" fontId="5" fillId="0" borderId="88" xfId="63" applyNumberFormat="1" applyFont="1" applyFill="1" applyBorder="1" applyAlignment="1">
      <alignment horizontal="right" vertical="center"/>
      <protection/>
    </xf>
    <xf numFmtId="0" fontId="5" fillId="0" borderId="30" xfId="63" applyNumberFormat="1" applyFont="1" applyFill="1" applyBorder="1" applyAlignment="1">
      <alignment horizontal="right" vertical="center"/>
      <protection/>
    </xf>
    <xf numFmtId="0" fontId="5" fillId="0" borderId="37" xfId="63" applyNumberFormat="1" applyFont="1" applyFill="1" applyBorder="1" applyAlignment="1">
      <alignment horizontal="right" vertical="center"/>
      <protection/>
    </xf>
    <xf numFmtId="0" fontId="5" fillId="0" borderId="49" xfId="63" applyNumberFormat="1" applyFont="1" applyFill="1" applyBorder="1" applyAlignment="1">
      <alignment horizontal="right" vertical="center"/>
      <protection/>
    </xf>
    <xf numFmtId="0" fontId="5" fillId="0" borderId="28" xfId="63" applyNumberFormat="1" applyFont="1" applyFill="1" applyBorder="1" applyAlignment="1">
      <alignment horizontal="right" vertical="center"/>
      <protection/>
    </xf>
    <xf numFmtId="0" fontId="5" fillId="0" borderId="22" xfId="63" applyNumberFormat="1" applyFont="1" applyFill="1" applyBorder="1" applyAlignment="1">
      <alignment horizontal="right" vertical="center"/>
      <protection/>
    </xf>
    <xf numFmtId="0" fontId="5" fillId="0" borderId="12" xfId="63" applyNumberFormat="1" applyFont="1" applyFill="1" applyBorder="1" applyAlignment="1">
      <alignment horizontal="right" vertical="center"/>
      <protection/>
    </xf>
    <xf numFmtId="0" fontId="5" fillId="0" borderId="13" xfId="63" applyNumberFormat="1" applyFont="1" applyFill="1" applyBorder="1" applyAlignment="1">
      <alignment horizontal="right" vertical="center"/>
      <protection/>
    </xf>
    <xf numFmtId="0" fontId="5" fillId="0" borderId="10" xfId="63" applyNumberFormat="1" applyFont="1" applyFill="1" applyBorder="1" applyAlignment="1">
      <alignment horizontal="right" vertical="center"/>
      <protection/>
    </xf>
    <xf numFmtId="0" fontId="5" fillId="0" borderId="79" xfId="63" applyNumberFormat="1" applyFont="1" applyFill="1" applyBorder="1" applyAlignment="1">
      <alignment horizontal="right" vertical="center"/>
      <protection/>
    </xf>
    <xf numFmtId="0" fontId="5" fillId="0" borderId="149" xfId="63" applyNumberFormat="1" applyFont="1" applyFill="1" applyBorder="1" applyAlignment="1">
      <alignment horizontal="right" vertical="center"/>
      <protection/>
    </xf>
    <xf numFmtId="0" fontId="5" fillId="0" borderId="109" xfId="63" applyNumberFormat="1" applyFont="1" applyFill="1" applyBorder="1" applyAlignment="1">
      <alignment horizontal="right" vertical="center"/>
      <protection/>
    </xf>
    <xf numFmtId="0" fontId="5" fillId="0" borderId="68" xfId="63" applyNumberFormat="1" applyFont="1" applyFill="1" applyBorder="1" applyAlignment="1">
      <alignment horizontal="right" vertical="center"/>
      <protection/>
    </xf>
    <xf numFmtId="0" fontId="5" fillId="0" borderId="24" xfId="63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Border="1" applyAlignment="1">
      <alignment horizontal="left" vertical="center"/>
    </xf>
    <xf numFmtId="0" fontId="5" fillId="0" borderId="99" xfId="48" applyNumberFormat="1" applyFont="1" applyBorder="1" applyAlignment="1">
      <alignment horizontal="distributed" vertical="center"/>
    </xf>
    <xf numFmtId="0" fontId="5" fillId="0" borderId="73" xfId="48" applyNumberFormat="1" applyFont="1" applyBorder="1" applyAlignment="1">
      <alignment horizontal="distributed" vertical="center"/>
    </xf>
    <xf numFmtId="0" fontId="8" fillId="0" borderId="26" xfId="48" applyNumberFormat="1" applyFont="1" applyBorder="1" applyAlignment="1">
      <alignment horizontal="left" vertical="center"/>
    </xf>
    <xf numFmtId="0" fontId="8" fillId="0" borderId="27" xfId="48" applyNumberFormat="1" applyFont="1" applyBorder="1" applyAlignment="1">
      <alignment horizontal="left" vertical="center"/>
    </xf>
    <xf numFmtId="0" fontId="0" fillId="0" borderId="73" xfId="0" applyNumberFormat="1" applyBorder="1" applyAlignment="1">
      <alignment horizontal="distributed"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137" xfId="0" applyNumberFormat="1" applyFont="1" applyBorder="1" applyAlignment="1">
      <alignment horizontal="center" vertical="center"/>
    </xf>
    <xf numFmtId="0" fontId="5" fillId="0" borderId="150" xfId="0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distributed" vertical="center"/>
    </xf>
    <xf numFmtId="0" fontId="5" fillId="0" borderId="31" xfId="48" applyNumberFormat="1" applyFont="1" applyBorder="1" applyAlignment="1">
      <alignment horizontal="distributed" vertical="center"/>
    </xf>
    <xf numFmtId="0" fontId="5" fillId="0" borderId="60" xfId="48" applyNumberFormat="1" applyFont="1" applyBorder="1" applyAlignment="1">
      <alignment horizontal="distributed" vertical="center"/>
    </xf>
    <xf numFmtId="0" fontId="5" fillId="0" borderId="71" xfId="48" applyNumberFormat="1" applyFont="1" applyBorder="1" applyAlignment="1">
      <alignment horizontal="distributed" vertical="center"/>
    </xf>
    <xf numFmtId="0" fontId="1" fillId="0" borderId="22" xfId="48" applyNumberFormat="1" applyFont="1" applyBorder="1" applyAlignment="1" applyProtection="1">
      <alignment horizontal="distributed" vertical="center"/>
      <protection locked="0"/>
    </xf>
    <xf numFmtId="0" fontId="5" fillId="0" borderId="146" xfId="48" applyNumberFormat="1" applyFont="1" applyBorder="1" applyAlignment="1" applyProtection="1">
      <alignment horizontal="distributed" vertical="center"/>
      <protection locked="0"/>
    </xf>
    <xf numFmtId="0" fontId="5" fillId="0" borderId="151" xfId="48" applyNumberFormat="1" applyFont="1" applyBorder="1" applyAlignment="1" applyProtection="1">
      <alignment horizontal="distributed" vertical="center"/>
      <protection locked="0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61" xfId="48" applyNumberFormat="1" applyFont="1" applyBorder="1" applyAlignment="1">
      <alignment horizontal="distributed" vertical="center"/>
    </xf>
    <xf numFmtId="0" fontId="5" fillId="0" borderId="74" xfId="48" applyNumberFormat="1" applyFont="1" applyBorder="1" applyAlignment="1">
      <alignment horizontal="distributed" vertical="center"/>
    </xf>
    <xf numFmtId="0" fontId="5" fillId="0" borderId="85" xfId="0" applyNumberFormat="1" applyFont="1" applyBorder="1" applyAlignment="1">
      <alignment horizontal="center" vertical="center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10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5" fillId="0" borderId="26" xfId="48" applyNumberFormat="1" applyFont="1" applyBorder="1" applyAlignment="1">
      <alignment horizontal="left" vertical="center"/>
    </xf>
    <xf numFmtId="0" fontId="5" fillId="0" borderId="0" xfId="48" applyNumberFormat="1" applyFont="1" applyBorder="1" applyAlignment="1">
      <alignment horizontal="left" vertical="center"/>
    </xf>
    <xf numFmtId="41" fontId="20" fillId="0" borderId="0" xfId="0" applyNumberFormat="1" applyFont="1" applyAlignment="1">
      <alignment horizontal="center"/>
    </xf>
    <xf numFmtId="0" fontId="5" fillId="0" borderId="138" xfId="0" applyNumberFormat="1" applyFont="1" applyBorder="1" applyAlignment="1">
      <alignment horizontal="center" vertical="center"/>
    </xf>
    <xf numFmtId="0" fontId="5" fillId="0" borderId="152" xfId="0" applyNumberFormat="1" applyFont="1" applyBorder="1" applyAlignment="1">
      <alignment horizontal="center" vertical="center"/>
    </xf>
    <xf numFmtId="0" fontId="5" fillId="0" borderId="0" xfId="48" applyNumberFormat="1" applyFont="1" applyBorder="1" applyAlignment="1">
      <alignment horizontal="distributed" vertical="center"/>
    </xf>
    <xf numFmtId="0" fontId="5" fillId="0" borderId="62" xfId="48" applyNumberFormat="1" applyFont="1" applyBorder="1" applyAlignment="1">
      <alignment horizontal="distributed" vertical="center"/>
    </xf>
    <xf numFmtId="0" fontId="5" fillId="0" borderId="102" xfId="0" applyNumberFormat="1" applyFont="1" applyBorder="1" applyAlignment="1">
      <alignment horizontal="center" vertical="center"/>
    </xf>
    <xf numFmtId="0" fontId="5" fillId="0" borderId="104" xfId="0" applyNumberFormat="1" applyFont="1" applyBorder="1" applyAlignment="1">
      <alignment horizontal="center" vertical="center"/>
    </xf>
    <xf numFmtId="0" fontId="5" fillId="0" borderId="139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134" xfId="0" applyNumberFormat="1" applyFont="1" applyBorder="1" applyAlignment="1">
      <alignment horizontal="center" vertical="center"/>
    </xf>
    <xf numFmtId="38" fontId="5" fillId="0" borderId="27" xfId="48" applyFont="1" applyFill="1" applyBorder="1" applyAlignment="1">
      <alignment horizontal="distributed" vertical="center"/>
    </xf>
    <xf numFmtId="38" fontId="5" fillId="0" borderId="62" xfId="48" applyFont="1" applyFill="1" applyBorder="1" applyAlignment="1">
      <alignment horizontal="distributed" vertical="center"/>
    </xf>
    <xf numFmtId="38" fontId="5" fillId="0" borderId="31" xfId="48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41" fontId="5" fillId="0" borderId="111" xfId="63" applyNumberFormat="1" applyFont="1" applyFill="1" applyBorder="1" applyAlignment="1">
      <alignment horizontal="center" vertical="center"/>
      <protection/>
    </xf>
    <xf numFmtId="41" fontId="5" fillId="0" borderId="153" xfId="63" applyNumberFormat="1" applyFont="1" applyFill="1" applyBorder="1" applyAlignment="1">
      <alignment horizontal="center" vertical="center"/>
      <protection/>
    </xf>
    <xf numFmtId="41" fontId="0" fillId="0" borderId="153" xfId="0" applyNumberFormat="1" applyFill="1" applyBorder="1" applyAlignment="1">
      <alignment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79" xfId="63" applyFont="1" applyFill="1" applyBorder="1" applyAlignment="1">
      <alignment horizontal="distributed" vertical="center"/>
      <protection/>
    </xf>
    <xf numFmtId="0" fontId="5" fillId="0" borderId="22" xfId="63" applyFont="1" applyFill="1" applyBorder="1" applyAlignment="1">
      <alignment horizontal="distributed" vertical="center"/>
      <protection/>
    </xf>
    <xf numFmtId="0" fontId="5" fillId="0" borderId="149" xfId="63" applyFont="1" applyFill="1" applyBorder="1" applyAlignment="1">
      <alignment horizontal="distributed" vertical="center"/>
      <protection/>
    </xf>
    <xf numFmtId="41" fontId="5" fillId="0" borderId="88" xfId="63" applyNumberFormat="1" applyFont="1" applyFill="1" applyBorder="1" applyAlignment="1">
      <alignment horizontal="center" vertical="center"/>
      <protection/>
    </xf>
    <xf numFmtId="41" fontId="0" fillId="0" borderId="108" xfId="0" applyNumberFormat="1" applyFill="1" applyBorder="1" applyAlignment="1">
      <alignment/>
    </xf>
    <xf numFmtId="41" fontId="5" fillId="0" borderId="81" xfId="63" applyNumberFormat="1" applyFont="1" applyFill="1" applyBorder="1" applyAlignment="1">
      <alignment horizontal="center" vertical="center"/>
      <protection/>
    </xf>
    <xf numFmtId="41" fontId="0" fillId="0" borderId="149" xfId="0" applyNumberFormat="1" applyFill="1" applyBorder="1" applyAlignment="1">
      <alignment/>
    </xf>
    <xf numFmtId="41" fontId="5" fillId="0" borderId="149" xfId="63" applyNumberFormat="1" applyFont="1" applyFill="1" applyBorder="1" applyAlignment="1">
      <alignment horizontal="center" vertical="center"/>
      <protection/>
    </xf>
    <xf numFmtId="41" fontId="5" fillId="0" borderId="108" xfId="63" applyNumberFormat="1" applyFont="1" applyFill="1" applyBorder="1" applyAlignment="1">
      <alignment horizontal="center" vertical="center"/>
      <protection/>
    </xf>
    <xf numFmtId="0" fontId="5" fillId="0" borderId="153" xfId="63" applyFont="1" applyFill="1" applyBorder="1" applyAlignment="1">
      <alignment horizontal="distributed" vertical="center"/>
      <protection/>
    </xf>
    <xf numFmtId="0" fontId="5" fillId="0" borderId="154" xfId="63" applyFont="1" applyFill="1" applyBorder="1" applyAlignment="1">
      <alignment horizontal="distributed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distributed" vertical="center"/>
      <protection/>
    </xf>
    <xf numFmtId="0" fontId="5" fillId="0" borderId="78" xfId="63" applyFont="1" applyFill="1" applyBorder="1" applyAlignment="1">
      <alignment horizontal="distributed" vertical="center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7" fillId="0" borderId="101" xfId="63" applyFont="1" applyFill="1" applyBorder="1" applyAlignment="1">
      <alignment horizontal="center" vertical="center"/>
      <protection/>
    </xf>
    <xf numFmtId="0" fontId="5" fillId="0" borderId="49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0" fontId="5" fillId="0" borderId="109" xfId="63" applyFont="1" applyFill="1" applyBorder="1" applyAlignment="1">
      <alignment horizontal="distributed" vertical="center"/>
      <protection/>
    </xf>
    <xf numFmtId="0" fontId="5" fillId="0" borderId="78" xfId="63" applyFont="1" applyFill="1" applyBorder="1" applyAlignment="1">
      <alignment horizontal="center" vertical="center"/>
      <protection/>
    </xf>
    <xf numFmtId="0" fontId="7" fillId="0" borderId="101" xfId="63" applyFont="1" applyFill="1" applyBorder="1" applyAlignment="1">
      <alignment horizontal="center" vertical="center" wrapText="1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89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68" xfId="63" applyFont="1" applyFill="1" applyBorder="1" applyAlignment="1">
      <alignment horizontal="center" vertical="center"/>
      <protection/>
    </xf>
    <xf numFmtId="0" fontId="5" fillId="0" borderId="149" xfId="63" applyFont="1" applyFill="1" applyBorder="1" applyAlignment="1">
      <alignment horizontal="center" vertical="center"/>
      <protection/>
    </xf>
    <xf numFmtId="0" fontId="5" fillId="0" borderId="77" xfId="63" applyFont="1" applyFill="1" applyBorder="1" applyAlignment="1">
      <alignment horizontal="center" vertical="center"/>
      <protection/>
    </xf>
    <xf numFmtId="0" fontId="0" fillId="0" borderId="7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149" xfId="0" applyFill="1" applyBorder="1" applyAlignment="1">
      <alignment/>
    </xf>
    <xf numFmtId="0" fontId="5" fillId="0" borderId="138" xfId="63" applyFont="1" applyFill="1" applyBorder="1" applyAlignment="1">
      <alignment horizontal="center" vertical="center"/>
      <protection/>
    </xf>
    <xf numFmtId="0" fontId="5" fillId="0" borderId="152" xfId="63" applyFont="1" applyFill="1" applyBorder="1" applyAlignment="1">
      <alignment horizontal="center" vertical="center"/>
      <protection/>
    </xf>
    <xf numFmtId="0" fontId="5" fillId="0" borderId="137" xfId="63" applyFont="1" applyFill="1" applyBorder="1" applyAlignment="1">
      <alignment horizontal="center" vertical="center"/>
      <protection/>
    </xf>
    <xf numFmtId="0" fontId="17" fillId="0" borderId="77" xfId="63" applyFont="1" applyFill="1" applyBorder="1" applyAlignment="1">
      <alignment horizontal="center" vertical="center"/>
      <protection/>
    </xf>
    <xf numFmtId="0" fontId="17" fillId="0" borderId="26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distributed" vertical="center"/>
      <protection/>
    </xf>
    <xf numFmtId="0" fontId="5" fillId="0" borderId="24" xfId="63" applyFont="1" applyFill="1" applyBorder="1" applyAlignment="1">
      <alignment horizontal="distributed" vertical="center"/>
      <protection/>
    </xf>
    <xf numFmtId="0" fontId="5" fillId="0" borderId="28" xfId="63" applyFont="1" applyFill="1" applyBorder="1" applyAlignment="1">
      <alignment horizontal="distributed" vertical="center" wrapText="1"/>
      <protection/>
    </xf>
    <xf numFmtId="0" fontId="5" fillId="0" borderId="68" xfId="63" applyFont="1" applyFill="1" applyBorder="1" applyAlignment="1">
      <alignment horizontal="distributed" vertical="center"/>
      <protection/>
    </xf>
    <xf numFmtId="0" fontId="5" fillId="0" borderId="98" xfId="63" applyFont="1" applyFill="1" applyBorder="1" applyAlignment="1">
      <alignment horizontal="distributed" vertical="center"/>
      <protection/>
    </xf>
    <xf numFmtId="0" fontId="5" fillId="0" borderId="155" xfId="63" applyFont="1" applyFill="1" applyBorder="1" applyAlignment="1">
      <alignment horizontal="distributed" vertical="center"/>
      <protection/>
    </xf>
    <xf numFmtId="0" fontId="5" fillId="0" borderId="99" xfId="63" applyFont="1" applyFill="1" applyBorder="1" applyAlignment="1">
      <alignment horizontal="distributed" vertical="center"/>
      <protection/>
    </xf>
    <xf numFmtId="0" fontId="5" fillId="0" borderId="104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91" xfId="63" applyFont="1" applyFill="1" applyBorder="1" applyAlignment="1">
      <alignment horizontal="distributed" vertical="center"/>
      <protection/>
    </xf>
    <xf numFmtId="0" fontId="5" fillId="0" borderId="117" xfId="63" applyFont="1" applyFill="1" applyBorder="1" applyAlignment="1">
      <alignment horizontal="distributed" vertical="center" wrapText="1"/>
      <protection/>
    </xf>
    <xf numFmtId="0" fontId="5" fillId="0" borderId="139" xfId="63" applyFont="1" applyFill="1" applyBorder="1" applyAlignment="1">
      <alignment horizontal="distributed" vertical="center" wrapText="1"/>
      <protection/>
    </xf>
    <xf numFmtId="0" fontId="5" fillId="0" borderId="72" xfId="63" applyFont="1" applyFill="1" applyBorder="1" applyAlignment="1">
      <alignment horizontal="distributed" vertical="center"/>
      <protection/>
    </xf>
    <xf numFmtId="0" fontId="7" fillId="0" borderId="8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108" xfId="0" applyFont="1" applyFill="1" applyBorder="1" applyAlignment="1">
      <alignment horizontal="center" vertical="center" shrinkToFit="1"/>
    </xf>
    <xf numFmtId="0" fontId="5" fillId="0" borderId="156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horizontal="distributed" vertical="center"/>
    </xf>
    <xf numFmtId="0" fontId="5" fillId="0" borderId="15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P66.67  77～85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2"/>
  <sheetViews>
    <sheetView showGridLines="0" tabSelected="1" zoomScaleSheetLayoutView="100" zoomScalePageLayoutView="0" workbookViewId="0" topLeftCell="B22">
      <selection activeCell="Y26" sqref="Y26"/>
    </sheetView>
  </sheetViews>
  <sheetFormatPr defaultColWidth="7.625" defaultRowHeight="20.25" customHeight="1"/>
  <cols>
    <col min="1" max="1" width="2.75390625" style="35" hidden="1" customWidth="1"/>
    <col min="2" max="2" width="15.25390625" style="35" customWidth="1"/>
    <col min="3" max="4" width="6.375" style="16" customWidth="1"/>
    <col min="5" max="5" width="4.125" style="16" customWidth="1"/>
    <col min="6" max="6" width="6.375" style="16" customWidth="1"/>
    <col min="7" max="9" width="9.125" style="16" customWidth="1"/>
    <col min="10" max="10" width="6.375" style="16" customWidth="1"/>
    <col min="11" max="11" width="5.375" style="16" customWidth="1"/>
    <col min="12" max="13" width="6.375" style="16" customWidth="1"/>
    <col min="14" max="14" width="5.375" style="16" customWidth="1"/>
    <col min="15" max="15" width="6.375" style="16" customWidth="1"/>
    <col min="16" max="18" width="5.375" style="16" customWidth="1"/>
    <col min="19" max="21" width="9.125" style="16" customWidth="1"/>
    <col min="22" max="22" width="8.25390625" style="42" customWidth="1"/>
    <col min="23" max="23" width="1.00390625" style="16" customWidth="1"/>
    <col min="24" max="24" width="8.75390625" style="96" bestFit="1" customWidth="1"/>
    <col min="25" max="26" width="7.625" style="96" customWidth="1"/>
    <col min="27" max="16384" width="7.625" style="16" customWidth="1"/>
  </cols>
  <sheetData>
    <row r="1" ht="37.5" customHeight="1"/>
    <row r="2" spans="1:26" s="1" customFormat="1" ht="31.5" customHeight="1">
      <c r="A2" s="500" t="s">
        <v>17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X2" s="89"/>
      <c r="Y2" s="89"/>
      <c r="Z2" s="89"/>
    </row>
    <row r="3" spans="1:26" s="1" customFormat="1" ht="26.25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X3" s="89"/>
      <c r="Y3" s="89"/>
      <c r="Z3" s="89"/>
    </row>
    <row r="4" spans="1:26" s="3" customFormat="1" ht="18.75" customHeight="1" thickBot="1">
      <c r="A4" s="34" t="s">
        <v>50</v>
      </c>
      <c r="B4" s="465" t="s">
        <v>245</v>
      </c>
      <c r="C4" s="465"/>
      <c r="D4" s="465"/>
      <c r="E4" s="46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6"/>
      <c r="X4" s="90"/>
      <c r="Y4" s="90"/>
      <c r="Z4" s="90"/>
    </row>
    <row r="5" spans="1:26" s="19" customFormat="1" ht="24" customHeight="1">
      <c r="A5" s="23"/>
      <c r="B5" s="24"/>
      <c r="C5" s="493" t="s">
        <v>6</v>
      </c>
      <c r="D5" s="472"/>
      <c r="E5" s="472"/>
      <c r="F5" s="481" t="s">
        <v>12</v>
      </c>
      <c r="G5" s="489" t="s">
        <v>25</v>
      </c>
      <c r="H5" s="472"/>
      <c r="I5" s="472"/>
      <c r="J5" s="501" t="s">
        <v>26</v>
      </c>
      <c r="K5" s="472"/>
      <c r="L5" s="472"/>
      <c r="M5" s="472"/>
      <c r="N5" s="472"/>
      <c r="O5" s="502"/>
      <c r="P5" s="471" t="s">
        <v>27</v>
      </c>
      <c r="Q5" s="489"/>
      <c r="R5" s="490"/>
      <c r="S5" s="471" t="s">
        <v>28</v>
      </c>
      <c r="T5" s="472"/>
      <c r="U5" s="473"/>
      <c r="V5" s="37" t="s">
        <v>0</v>
      </c>
      <c r="W5" s="18"/>
      <c r="X5" s="91"/>
      <c r="Y5" s="91"/>
      <c r="Z5" s="91"/>
    </row>
    <row r="6" spans="1:26" s="19" customFormat="1" ht="24" customHeight="1">
      <c r="A6" s="503" t="s">
        <v>13</v>
      </c>
      <c r="B6" s="504"/>
      <c r="C6" s="484" t="s">
        <v>29</v>
      </c>
      <c r="D6" s="494" t="s">
        <v>10</v>
      </c>
      <c r="E6" s="496" t="s">
        <v>11</v>
      </c>
      <c r="F6" s="482"/>
      <c r="G6" s="25"/>
      <c r="H6" s="26"/>
      <c r="I6" s="26"/>
      <c r="J6" s="505" t="s">
        <v>30</v>
      </c>
      <c r="K6" s="506"/>
      <c r="L6" s="507"/>
      <c r="M6" s="508" t="s">
        <v>31</v>
      </c>
      <c r="N6" s="506"/>
      <c r="O6" s="509"/>
      <c r="P6" s="486" t="s">
        <v>1</v>
      </c>
      <c r="Q6" s="487"/>
      <c r="R6" s="488"/>
      <c r="S6" s="27"/>
      <c r="T6" s="26"/>
      <c r="U6" s="26"/>
      <c r="V6" s="38" t="s">
        <v>2</v>
      </c>
      <c r="W6" s="18"/>
      <c r="X6" s="91"/>
      <c r="Y6" s="91"/>
      <c r="Z6" s="91"/>
    </row>
    <row r="7" spans="1:26" s="19" customFormat="1" ht="24" customHeight="1" thickBot="1">
      <c r="A7" s="28"/>
      <c r="B7" s="29"/>
      <c r="C7" s="485"/>
      <c r="D7" s="495"/>
      <c r="E7" s="497"/>
      <c r="F7" s="483"/>
      <c r="G7" s="21" t="s">
        <v>32</v>
      </c>
      <c r="H7" s="20" t="s">
        <v>33</v>
      </c>
      <c r="I7" s="20" t="s">
        <v>34</v>
      </c>
      <c r="J7" s="22" t="s">
        <v>32</v>
      </c>
      <c r="K7" s="31" t="s">
        <v>33</v>
      </c>
      <c r="L7" s="32" t="s">
        <v>34</v>
      </c>
      <c r="M7" s="30" t="s">
        <v>32</v>
      </c>
      <c r="N7" s="31" t="s">
        <v>33</v>
      </c>
      <c r="O7" s="33" t="s">
        <v>34</v>
      </c>
      <c r="P7" s="21" t="s">
        <v>32</v>
      </c>
      <c r="Q7" s="31" t="s">
        <v>33</v>
      </c>
      <c r="R7" s="33" t="s">
        <v>34</v>
      </c>
      <c r="S7" s="22" t="s">
        <v>32</v>
      </c>
      <c r="T7" s="20" t="s">
        <v>33</v>
      </c>
      <c r="U7" s="20" t="s">
        <v>34</v>
      </c>
      <c r="V7" s="39" t="s">
        <v>3</v>
      </c>
      <c r="W7" s="18"/>
      <c r="X7" s="91"/>
      <c r="Y7" s="91"/>
      <c r="Z7" s="91"/>
    </row>
    <row r="8" spans="1:26" s="3" customFormat="1" ht="43.5" customHeight="1">
      <c r="A8" s="479" t="s">
        <v>22</v>
      </c>
      <c r="B8" s="480"/>
      <c r="C8" s="439">
        <v>127</v>
      </c>
      <c r="D8" s="440">
        <v>126</v>
      </c>
      <c r="E8" s="440">
        <v>1</v>
      </c>
      <c r="F8" s="441">
        <v>349</v>
      </c>
      <c r="G8" s="442">
        <v>5391</v>
      </c>
      <c r="H8" s="440">
        <v>2710</v>
      </c>
      <c r="I8" s="440">
        <v>2681</v>
      </c>
      <c r="J8" s="443">
        <v>512</v>
      </c>
      <c r="K8" s="440">
        <v>35</v>
      </c>
      <c r="L8" s="440">
        <v>477</v>
      </c>
      <c r="M8" s="440">
        <v>238</v>
      </c>
      <c r="N8" s="440">
        <v>88</v>
      </c>
      <c r="O8" s="444">
        <v>150</v>
      </c>
      <c r="P8" s="442">
        <v>74</v>
      </c>
      <c r="Q8" s="440">
        <v>36</v>
      </c>
      <c r="R8" s="440">
        <v>38</v>
      </c>
      <c r="S8" s="443">
        <v>2363</v>
      </c>
      <c r="T8" s="440">
        <v>1148</v>
      </c>
      <c r="U8" s="440">
        <v>1215</v>
      </c>
      <c r="V8" s="445">
        <v>32.14528635559788</v>
      </c>
      <c r="W8" s="4"/>
      <c r="X8" s="90" t="s">
        <v>5</v>
      </c>
      <c r="Y8" s="90"/>
      <c r="Z8" s="90"/>
    </row>
    <row r="9" spans="1:26" s="3" customFormat="1" ht="43.5" customHeight="1">
      <c r="A9" s="478" t="s">
        <v>23</v>
      </c>
      <c r="B9" s="478"/>
      <c r="C9" s="5">
        <f aca="true" t="shared" si="0" ref="C9:U9">SUM(C10:C12)</f>
        <v>125</v>
      </c>
      <c r="D9" s="6">
        <f t="shared" si="0"/>
        <v>124</v>
      </c>
      <c r="E9" s="8">
        <f t="shared" si="0"/>
        <v>1</v>
      </c>
      <c r="F9" s="17">
        <f t="shared" si="0"/>
        <v>347</v>
      </c>
      <c r="G9" s="7">
        <f t="shared" si="0"/>
        <v>5259</v>
      </c>
      <c r="H9" s="6">
        <f t="shared" si="0"/>
        <v>2671</v>
      </c>
      <c r="I9" s="8">
        <f t="shared" si="0"/>
        <v>2588</v>
      </c>
      <c r="J9" s="7">
        <f t="shared" si="0"/>
        <v>494</v>
      </c>
      <c r="K9" s="6">
        <f t="shared" si="0"/>
        <v>32</v>
      </c>
      <c r="L9" s="6">
        <f t="shared" si="0"/>
        <v>462</v>
      </c>
      <c r="M9" s="6">
        <f t="shared" si="0"/>
        <v>233</v>
      </c>
      <c r="N9" s="6">
        <f t="shared" si="0"/>
        <v>81</v>
      </c>
      <c r="O9" s="8">
        <f t="shared" si="0"/>
        <v>152</v>
      </c>
      <c r="P9" s="7">
        <f t="shared" si="0"/>
        <v>74</v>
      </c>
      <c r="Q9" s="6">
        <f t="shared" si="0"/>
        <v>33</v>
      </c>
      <c r="R9" s="8">
        <f t="shared" si="0"/>
        <v>41</v>
      </c>
      <c r="S9" s="7">
        <f t="shared" si="0"/>
        <v>2305</v>
      </c>
      <c r="T9" s="6">
        <f t="shared" si="0"/>
        <v>1176</v>
      </c>
      <c r="U9" s="6">
        <f t="shared" si="0"/>
        <v>1129</v>
      </c>
      <c r="V9" s="40">
        <f>IF(S9=0,"",(S9/X9)*100)</f>
        <v>31.618655692729767</v>
      </c>
      <c r="W9" s="4"/>
      <c r="X9" s="92">
        <v>7290</v>
      </c>
      <c r="Y9" s="90"/>
      <c r="Z9" s="90"/>
    </row>
    <row r="10" spans="1:26" s="3" customFormat="1" ht="45.75" customHeight="1">
      <c r="A10" s="503" t="s">
        <v>14</v>
      </c>
      <c r="B10" s="504"/>
      <c r="C10" s="9">
        <f>SUM(D10:E10)</f>
        <v>1</v>
      </c>
      <c r="D10" s="43">
        <v>1</v>
      </c>
      <c r="E10" s="44">
        <v>0</v>
      </c>
      <c r="F10" s="69">
        <v>6</v>
      </c>
      <c r="G10" s="56">
        <v>103</v>
      </c>
      <c r="H10" s="57">
        <v>49</v>
      </c>
      <c r="I10" s="58">
        <v>54</v>
      </c>
      <c r="J10" s="56">
        <v>8</v>
      </c>
      <c r="K10" s="44">
        <v>0</v>
      </c>
      <c r="L10" s="58">
        <v>8</v>
      </c>
      <c r="M10" s="65">
        <v>4</v>
      </c>
      <c r="N10" s="44">
        <v>1</v>
      </c>
      <c r="O10" s="66">
        <v>3</v>
      </c>
      <c r="P10" s="44">
        <f>SUM(Q10:R10)</f>
        <v>0</v>
      </c>
      <c r="Q10" s="44">
        <v>0</v>
      </c>
      <c r="R10" s="44">
        <v>0</v>
      </c>
      <c r="S10" s="56">
        <v>44</v>
      </c>
      <c r="T10" s="57">
        <v>26</v>
      </c>
      <c r="U10" s="57">
        <v>18</v>
      </c>
      <c r="V10" s="81">
        <f>IF(OR(S10=0,X10=""),0,(S10/X10)*100)</f>
        <v>0</v>
      </c>
      <c r="W10" s="4"/>
      <c r="X10" s="90"/>
      <c r="Y10" s="90"/>
      <c r="Z10" s="90"/>
    </row>
    <row r="11" spans="1:26" s="3" customFormat="1" ht="45.75" customHeight="1">
      <c r="A11" s="503" t="s">
        <v>15</v>
      </c>
      <c r="B11" s="504"/>
      <c r="C11" s="9">
        <f>SUM(D11:E11)</f>
        <v>91</v>
      </c>
      <c r="D11" s="43">
        <v>90</v>
      </c>
      <c r="E11" s="44">
        <v>1</v>
      </c>
      <c r="F11" s="69">
        <v>172</v>
      </c>
      <c r="G11" s="430">
        <v>2205</v>
      </c>
      <c r="H11" s="431">
        <v>1109</v>
      </c>
      <c r="I11" s="432">
        <v>1096</v>
      </c>
      <c r="J11" s="59">
        <v>179</v>
      </c>
      <c r="K11" s="57">
        <v>4</v>
      </c>
      <c r="L11" s="58">
        <v>175</v>
      </c>
      <c r="M11" s="67">
        <v>160</v>
      </c>
      <c r="N11" s="57">
        <v>69</v>
      </c>
      <c r="O11" s="66">
        <v>91</v>
      </c>
      <c r="P11" s="59">
        <v>20</v>
      </c>
      <c r="Q11" s="44">
        <v>0</v>
      </c>
      <c r="R11" s="58">
        <v>20</v>
      </c>
      <c r="S11" s="430">
        <v>1265</v>
      </c>
      <c r="T11" s="57">
        <v>646</v>
      </c>
      <c r="U11" s="57">
        <v>619</v>
      </c>
      <c r="V11" s="80">
        <f>IF(OR(S11=0,X11=""),0,(S11/X11)*100)</f>
        <v>0</v>
      </c>
      <c r="W11" s="4"/>
      <c r="X11" s="90"/>
      <c r="Y11" s="90"/>
      <c r="Z11" s="90"/>
    </row>
    <row r="12" spans="1:26" s="3" customFormat="1" ht="45.75" customHeight="1" thickBot="1">
      <c r="A12" s="474" t="s">
        <v>16</v>
      </c>
      <c r="B12" s="475"/>
      <c r="C12" s="9">
        <f>SUM(D12:E12)</f>
        <v>33</v>
      </c>
      <c r="D12" s="43">
        <v>33</v>
      </c>
      <c r="E12" s="44">
        <v>0</v>
      </c>
      <c r="F12" s="70">
        <v>169</v>
      </c>
      <c r="G12" s="433">
        <v>2951</v>
      </c>
      <c r="H12" s="434">
        <v>1513</v>
      </c>
      <c r="I12" s="435">
        <v>1438</v>
      </c>
      <c r="J12" s="60">
        <v>307</v>
      </c>
      <c r="K12" s="57">
        <v>28</v>
      </c>
      <c r="L12" s="58">
        <v>279</v>
      </c>
      <c r="M12" s="68">
        <v>69</v>
      </c>
      <c r="N12" s="57">
        <v>11</v>
      </c>
      <c r="O12" s="66">
        <v>58</v>
      </c>
      <c r="P12" s="60">
        <v>54</v>
      </c>
      <c r="Q12" s="57">
        <v>33</v>
      </c>
      <c r="R12" s="58">
        <v>21</v>
      </c>
      <c r="S12" s="60">
        <v>996</v>
      </c>
      <c r="T12" s="57">
        <v>504</v>
      </c>
      <c r="U12" s="57">
        <v>492</v>
      </c>
      <c r="V12" s="82">
        <f>IF(OR(S12=0,X12=""),0,(S12/X12)*100)</f>
        <v>0</v>
      </c>
      <c r="W12" s="4"/>
      <c r="X12" s="93"/>
      <c r="Y12" s="90"/>
      <c r="Z12" s="90"/>
    </row>
    <row r="13" spans="1:26" s="3" customFormat="1" ht="17.25" customHeight="1">
      <c r="A13" s="468" t="s">
        <v>21</v>
      </c>
      <c r="B13" s="469"/>
      <c r="C13" s="10"/>
      <c r="D13" s="11"/>
      <c r="E13" s="12"/>
      <c r="F13" s="13"/>
      <c r="G13" s="14"/>
      <c r="H13" s="11"/>
      <c r="I13" s="12"/>
      <c r="J13" s="15"/>
      <c r="K13" s="11"/>
      <c r="L13" s="11"/>
      <c r="M13" s="11"/>
      <c r="N13" s="45"/>
      <c r="O13" s="46"/>
      <c r="P13" s="14"/>
      <c r="Q13" s="11"/>
      <c r="R13" s="12"/>
      <c r="S13" s="15"/>
      <c r="T13" s="11"/>
      <c r="U13" s="11"/>
      <c r="V13" s="41"/>
      <c r="W13" s="4"/>
      <c r="X13" s="90"/>
      <c r="Y13" s="90"/>
      <c r="Z13" s="90"/>
    </row>
    <row r="14" spans="1:26" s="3" customFormat="1" ht="42.75" customHeight="1">
      <c r="A14" s="476" t="s">
        <v>35</v>
      </c>
      <c r="B14" s="477"/>
      <c r="C14" s="71">
        <v>44</v>
      </c>
      <c r="D14" s="49">
        <v>43</v>
      </c>
      <c r="E14" s="72">
        <v>1</v>
      </c>
      <c r="F14" s="75">
        <v>148</v>
      </c>
      <c r="G14" s="436">
        <v>2462</v>
      </c>
      <c r="H14" s="437">
        <v>1270</v>
      </c>
      <c r="I14" s="438">
        <v>1192</v>
      </c>
      <c r="J14" s="47">
        <v>254</v>
      </c>
      <c r="K14" s="49">
        <v>21</v>
      </c>
      <c r="L14" s="49">
        <v>233</v>
      </c>
      <c r="M14" s="49">
        <v>99</v>
      </c>
      <c r="N14" s="61">
        <v>28</v>
      </c>
      <c r="O14" s="62">
        <v>71</v>
      </c>
      <c r="P14" s="47">
        <v>47</v>
      </c>
      <c r="Q14" s="49">
        <v>33</v>
      </c>
      <c r="R14" s="53">
        <v>14</v>
      </c>
      <c r="S14" s="47">
        <v>931</v>
      </c>
      <c r="T14" s="49">
        <v>487</v>
      </c>
      <c r="U14" s="49">
        <v>444</v>
      </c>
      <c r="V14" s="78">
        <f aca="true" t="shared" si="1" ref="V14:V25">IF(OR(S14=0,X14=""),0,(S14/X14)*100)</f>
        <v>37.41961414790997</v>
      </c>
      <c r="W14" s="4"/>
      <c r="X14" s="92">
        <v>2488</v>
      </c>
      <c r="Y14" s="90"/>
      <c r="Z14" s="90"/>
    </row>
    <row r="15" spans="1:26" s="3" customFormat="1" ht="42.75" customHeight="1">
      <c r="A15" s="466" t="s">
        <v>36</v>
      </c>
      <c r="B15" s="467"/>
      <c r="C15" s="73">
        <v>5</v>
      </c>
      <c r="D15" s="50">
        <v>5</v>
      </c>
      <c r="E15" s="54" t="s">
        <v>37</v>
      </c>
      <c r="F15" s="76">
        <v>24</v>
      </c>
      <c r="G15" s="47">
        <v>488</v>
      </c>
      <c r="H15" s="50">
        <v>248</v>
      </c>
      <c r="I15" s="54">
        <v>240</v>
      </c>
      <c r="J15" s="47">
        <v>37</v>
      </c>
      <c r="K15" s="50">
        <v>3</v>
      </c>
      <c r="L15" s="50">
        <v>34</v>
      </c>
      <c r="M15" s="49">
        <v>19</v>
      </c>
      <c r="N15" s="63">
        <v>3</v>
      </c>
      <c r="O15" s="64">
        <v>16</v>
      </c>
      <c r="P15" s="47">
        <v>4</v>
      </c>
      <c r="Q15" s="50" t="s">
        <v>37</v>
      </c>
      <c r="R15" s="54">
        <v>4</v>
      </c>
      <c r="S15" s="47">
        <v>208</v>
      </c>
      <c r="T15" s="50">
        <v>92</v>
      </c>
      <c r="U15" s="50">
        <v>116</v>
      </c>
      <c r="V15" s="78">
        <f t="shared" si="1"/>
        <v>31.61094224924012</v>
      </c>
      <c r="W15" s="4"/>
      <c r="X15" s="92">
        <v>658</v>
      </c>
      <c r="Y15" s="94"/>
      <c r="Z15" s="90"/>
    </row>
    <row r="16" spans="1:26" s="3" customFormat="1" ht="42.75" customHeight="1">
      <c r="A16" s="466" t="s">
        <v>38</v>
      </c>
      <c r="B16" s="467"/>
      <c r="C16" s="73">
        <v>2</v>
      </c>
      <c r="D16" s="50">
        <v>2</v>
      </c>
      <c r="E16" s="54" t="s">
        <v>37</v>
      </c>
      <c r="F16" s="76">
        <v>7</v>
      </c>
      <c r="G16" s="47">
        <v>141</v>
      </c>
      <c r="H16" s="50">
        <v>71</v>
      </c>
      <c r="I16" s="54">
        <v>70</v>
      </c>
      <c r="J16" s="47">
        <v>13</v>
      </c>
      <c r="K16" s="50" t="s">
        <v>37</v>
      </c>
      <c r="L16" s="50">
        <v>13</v>
      </c>
      <c r="M16" s="49">
        <v>1</v>
      </c>
      <c r="N16" s="63" t="s">
        <v>37</v>
      </c>
      <c r="O16" s="64">
        <v>1</v>
      </c>
      <c r="P16" s="47" t="s">
        <v>37</v>
      </c>
      <c r="Q16" s="50" t="s">
        <v>37</v>
      </c>
      <c r="R16" s="54" t="s">
        <v>37</v>
      </c>
      <c r="S16" s="47">
        <v>49</v>
      </c>
      <c r="T16" s="50">
        <v>20</v>
      </c>
      <c r="U16" s="50">
        <v>29</v>
      </c>
      <c r="V16" s="78">
        <f t="shared" si="1"/>
        <v>19.06614785992218</v>
      </c>
      <c r="W16" s="4"/>
      <c r="X16" s="92">
        <v>257</v>
      </c>
      <c r="Y16" s="94"/>
      <c r="Z16" s="90"/>
    </row>
    <row r="17" spans="1:26" s="3" customFormat="1" ht="42.75" customHeight="1">
      <c r="A17" s="466" t="s">
        <v>39</v>
      </c>
      <c r="B17" s="467"/>
      <c r="C17" s="73">
        <v>8</v>
      </c>
      <c r="D17" s="50">
        <v>8</v>
      </c>
      <c r="E17" s="54" t="s">
        <v>37</v>
      </c>
      <c r="F17" s="76">
        <v>19</v>
      </c>
      <c r="G17" s="47">
        <v>91</v>
      </c>
      <c r="H17" s="50">
        <v>43</v>
      </c>
      <c r="I17" s="55">
        <v>48</v>
      </c>
      <c r="J17" s="47">
        <v>23</v>
      </c>
      <c r="K17" s="50">
        <v>3</v>
      </c>
      <c r="L17" s="50">
        <v>20</v>
      </c>
      <c r="M17" s="49">
        <v>8</v>
      </c>
      <c r="N17" s="63">
        <v>5</v>
      </c>
      <c r="O17" s="64">
        <v>3</v>
      </c>
      <c r="P17" s="47">
        <v>2</v>
      </c>
      <c r="Q17" s="50" t="s">
        <v>37</v>
      </c>
      <c r="R17" s="55">
        <v>2</v>
      </c>
      <c r="S17" s="47">
        <v>28</v>
      </c>
      <c r="T17" s="50">
        <v>13</v>
      </c>
      <c r="U17" s="50">
        <v>15</v>
      </c>
      <c r="V17" s="78">
        <f t="shared" si="1"/>
        <v>11.200000000000001</v>
      </c>
      <c r="W17" s="4"/>
      <c r="X17" s="92">
        <v>250</v>
      </c>
      <c r="Y17" s="94"/>
      <c r="Z17" s="90"/>
    </row>
    <row r="18" spans="1:26" s="3" customFormat="1" ht="42.75" customHeight="1">
      <c r="A18" s="466" t="s">
        <v>40</v>
      </c>
      <c r="B18" s="467"/>
      <c r="C18" s="73">
        <v>2</v>
      </c>
      <c r="D18" s="50">
        <v>2</v>
      </c>
      <c r="E18" s="54" t="s">
        <v>37</v>
      </c>
      <c r="F18" s="76">
        <v>6</v>
      </c>
      <c r="G18" s="47">
        <v>70</v>
      </c>
      <c r="H18" s="50">
        <v>35</v>
      </c>
      <c r="I18" s="54">
        <v>35</v>
      </c>
      <c r="J18" s="47">
        <v>8</v>
      </c>
      <c r="K18" s="50" t="s">
        <v>37</v>
      </c>
      <c r="L18" s="50">
        <v>8</v>
      </c>
      <c r="M18" s="49" t="s">
        <v>37</v>
      </c>
      <c r="N18" s="63" t="s">
        <v>37</v>
      </c>
      <c r="O18" s="64" t="s">
        <v>37</v>
      </c>
      <c r="P18" s="47">
        <v>2</v>
      </c>
      <c r="Q18" s="50" t="s">
        <v>37</v>
      </c>
      <c r="R18" s="54">
        <v>2</v>
      </c>
      <c r="S18" s="47">
        <v>22</v>
      </c>
      <c r="T18" s="50">
        <v>11</v>
      </c>
      <c r="U18" s="50">
        <v>11</v>
      </c>
      <c r="V18" s="78">
        <f t="shared" si="1"/>
        <v>12.222222222222221</v>
      </c>
      <c r="W18" s="4"/>
      <c r="X18" s="92">
        <v>180</v>
      </c>
      <c r="Y18" s="94"/>
      <c r="Z18" s="90"/>
    </row>
    <row r="19" spans="1:26" s="3" customFormat="1" ht="42.75" customHeight="1">
      <c r="A19" s="466" t="s">
        <v>41</v>
      </c>
      <c r="B19" s="467"/>
      <c r="C19" s="73">
        <v>7</v>
      </c>
      <c r="D19" s="50">
        <v>7</v>
      </c>
      <c r="E19" s="54" t="s">
        <v>37</v>
      </c>
      <c r="F19" s="76">
        <v>27</v>
      </c>
      <c r="G19" s="47">
        <v>464</v>
      </c>
      <c r="H19" s="50">
        <v>233</v>
      </c>
      <c r="I19" s="54">
        <v>231</v>
      </c>
      <c r="J19" s="47">
        <v>32</v>
      </c>
      <c r="K19" s="50">
        <v>1</v>
      </c>
      <c r="L19" s="50">
        <v>31</v>
      </c>
      <c r="M19" s="49">
        <v>11</v>
      </c>
      <c r="N19" s="63">
        <v>2</v>
      </c>
      <c r="O19" s="64">
        <v>9</v>
      </c>
      <c r="P19" s="47">
        <v>10</v>
      </c>
      <c r="Q19" s="50" t="s">
        <v>51</v>
      </c>
      <c r="R19" s="54">
        <v>10</v>
      </c>
      <c r="S19" s="47">
        <v>167</v>
      </c>
      <c r="T19" s="50">
        <v>87</v>
      </c>
      <c r="U19" s="50">
        <v>80</v>
      </c>
      <c r="V19" s="78">
        <f t="shared" si="1"/>
        <v>23.03448275862069</v>
      </c>
      <c r="W19" s="4"/>
      <c r="X19" s="92">
        <v>725</v>
      </c>
      <c r="Y19" s="94"/>
      <c r="Z19" s="90"/>
    </row>
    <row r="20" spans="1:26" s="3" customFormat="1" ht="42.75" customHeight="1">
      <c r="A20" s="466" t="s">
        <v>4</v>
      </c>
      <c r="B20" s="467"/>
      <c r="C20" s="73">
        <v>10</v>
      </c>
      <c r="D20" s="50">
        <v>10</v>
      </c>
      <c r="E20" s="54" t="s">
        <v>42</v>
      </c>
      <c r="F20" s="76">
        <v>11</v>
      </c>
      <c r="G20" s="47">
        <v>173</v>
      </c>
      <c r="H20" s="50">
        <v>81</v>
      </c>
      <c r="I20" s="55">
        <v>92</v>
      </c>
      <c r="J20" s="47">
        <v>12</v>
      </c>
      <c r="K20" s="50" t="s">
        <v>42</v>
      </c>
      <c r="L20" s="50">
        <v>12</v>
      </c>
      <c r="M20" s="49">
        <v>17</v>
      </c>
      <c r="N20" s="63">
        <v>12</v>
      </c>
      <c r="O20" s="64">
        <v>5</v>
      </c>
      <c r="P20" s="47" t="s">
        <v>42</v>
      </c>
      <c r="Q20" s="50" t="s">
        <v>42</v>
      </c>
      <c r="R20" s="54" t="s">
        <v>42</v>
      </c>
      <c r="S20" s="47">
        <v>165</v>
      </c>
      <c r="T20" s="50">
        <v>75</v>
      </c>
      <c r="U20" s="50">
        <v>90</v>
      </c>
      <c r="V20" s="78">
        <f t="shared" si="1"/>
        <v>70.81545064377683</v>
      </c>
      <c r="W20" s="4"/>
      <c r="X20" s="92">
        <v>233</v>
      </c>
      <c r="Y20" s="94"/>
      <c r="Z20" s="90"/>
    </row>
    <row r="21" spans="1:26" s="3" customFormat="1" ht="42.75" customHeight="1">
      <c r="A21" s="466" t="s">
        <v>18</v>
      </c>
      <c r="B21" s="470"/>
      <c r="C21" s="73">
        <v>20</v>
      </c>
      <c r="D21" s="50">
        <v>20</v>
      </c>
      <c r="E21" s="54" t="s">
        <v>24</v>
      </c>
      <c r="F21" s="76">
        <v>48</v>
      </c>
      <c r="G21" s="47">
        <v>591</v>
      </c>
      <c r="H21" s="50">
        <v>299</v>
      </c>
      <c r="I21" s="55">
        <v>292</v>
      </c>
      <c r="J21" s="47">
        <v>46</v>
      </c>
      <c r="K21" s="50">
        <v>1</v>
      </c>
      <c r="L21" s="50">
        <v>45</v>
      </c>
      <c r="M21" s="49">
        <v>46</v>
      </c>
      <c r="N21" s="63">
        <v>10</v>
      </c>
      <c r="O21" s="64">
        <v>36</v>
      </c>
      <c r="P21" s="47">
        <v>5</v>
      </c>
      <c r="Q21" s="50" t="s">
        <v>24</v>
      </c>
      <c r="R21" s="55">
        <v>5</v>
      </c>
      <c r="S21" s="47">
        <v>250</v>
      </c>
      <c r="T21" s="50">
        <v>133</v>
      </c>
      <c r="U21" s="50">
        <v>117</v>
      </c>
      <c r="V21" s="78">
        <f t="shared" si="1"/>
        <v>33.06878306878307</v>
      </c>
      <c r="W21" s="4"/>
      <c r="X21" s="92">
        <v>756</v>
      </c>
      <c r="Y21" s="94"/>
      <c r="Z21" s="90"/>
    </row>
    <row r="22" spans="1:26" s="3" customFormat="1" ht="42.75" customHeight="1">
      <c r="A22" s="466" t="s">
        <v>19</v>
      </c>
      <c r="B22" s="470"/>
      <c r="C22" s="73">
        <v>19</v>
      </c>
      <c r="D22" s="49">
        <v>19</v>
      </c>
      <c r="E22" s="54" t="s">
        <v>42</v>
      </c>
      <c r="F22" s="75">
        <v>38</v>
      </c>
      <c r="G22" s="47">
        <v>540</v>
      </c>
      <c r="H22" s="49">
        <v>276</v>
      </c>
      <c r="I22" s="53">
        <v>264</v>
      </c>
      <c r="J22" s="47">
        <v>43</v>
      </c>
      <c r="K22" s="49">
        <v>1</v>
      </c>
      <c r="L22" s="49">
        <v>42</v>
      </c>
      <c r="M22" s="49">
        <v>22</v>
      </c>
      <c r="N22" s="61">
        <v>17</v>
      </c>
      <c r="O22" s="62">
        <v>5</v>
      </c>
      <c r="P22" s="47" t="s">
        <v>42</v>
      </c>
      <c r="Q22" s="50" t="s">
        <v>42</v>
      </c>
      <c r="R22" s="53" t="s">
        <v>42</v>
      </c>
      <c r="S22" s="47">
        <v>386</v>
      </c>
      <c r="T22" s="49">
        <v>198</v>
      </c>
      <c r="U22" s="49">
        <v>188</v>
      </c>
      <c r="V22" s="78">
        <f t="shared" si="1"/>
        <v>43.41957255343082</v>
      </c>
      <c r="W22" s="4"/>
      <c r="X22" s="92">
        <v>889</v>
      </c>
      <c r="Y22" s="94"/>
      <c r="Z22" s="90"/>
    </row>
    <row r="23" spans="1:26" s="3" customFormat="1" ht="42.75" customHeight="1">
      <c r="A23" s="466" t="s">
        <v>43</v>
      </c>
      <c r="B23" s="470"/>
      <c r="C23" s="73">
        <v>3</v>
      </c>
      <c r="D23" s="50">
        <v>3</v>
      </c>
      <c r="E23" s="54" t="s">
        <v>42</v>
      </c>
      <c r="F23" s="76">
        <v>6</v>
      </c>
      <c r="G23" s="47">
        <v>73</v>
      </c>
      <c r="H23" s="50">
        <v>35</v>
      </c>
      <c r="I23" s="55">
        <v>38</v>
      </c>
      <c r="J23" s="47">
        <v>8</v>
      </c>
      <c r="K23" s="50">
        <v>1</v>
      </c>
      <c r="L23" s="50">
        <v>7</v>
      </c>
      <c r="M23" s="49" t="s">
        <v>42</v>
      </c>
      <c r="N23" s="63" t="s">
        <v>42</v>
      </c>
      <c r="O23" s="64" t="s">
        <v>42</v>
      </c>
      <c r="P23" s="47">
        <v>3</v>
      </c>
      <c r="Q23" s="50" t="s">
        <v>42</v>
      </c>
      <c r="R23" s="55">
        <v>3</v>
      </c>
      <c r="S23" s="47">
        <v>20</v>
      </c>
      <c r="T23" s="50">
        <v>12</v>
      </c>
      <c r="U23" s="50">
        <v>8</v>
      </c>
      <c r="V23" s="78">
        <f t="shared" si="1"/>
        <v>11.428571428571429</v>
      </c>
      <c r="W23" s="4"/>
      <c r="X23" s="92">
        <v>175</v>
      </c>
      <c r="Y23" s="94"/>
      <c r="Z23" s="90"/>
    </row>
    <row r="24" spans="1:26" s="3" customFormat="1" ht="42.75" customHeight="1">
      <c r="A24" s="466" t="s">
        <v>44</v>
      </c>
      <c r="B24" s="467"/>
      <c r="C24" s="73">
        <v>1</v>
      </c>
      <c r="D24" s="50">
        <v>1</v>
      </c>
      <c r="E24" s="54" t="s">
        <v>42</v>
      </c>
      <c r="F24" s="76">
        <v>2</v>
      </c>
      <c r="G24" s="47">
        <v>34</v>
      </c>
      <c r="H24" s="50">
        <v>17</v>
      </c>
      <c r="I24" s="54">
        <v>17</v>
      </c>
      <c r="J24" s="47">
        <v>2</v>
      </c>
      <c r="K24" s="50" t="s">
        <v>42</v>
      </c>
      <c r="L24" s="50">
        <v>2</v>
      </c>
      <c r="M24" s="49">
        <v>2</v>
      </c>
      <c r="N24" s="63">
        <v>2</v>
      </c>
      <c r="O24" s="64" t="s">
        <v>42</v>
      </c>
      <c r="P24" s="47" t="s">
        <v>42</v>
      </c>
      <c r="Q24" s="50" t="s">
        <v>42</v>
      </c>
      <c r="R24" s="54" t="s">
        <v>42</v>
      </c>
      <c r="S24" s="47">
        <v>6</v>
      </c>
      <c r="T24" s="50">
        <v>3</v>
      </c>
      <c r="U24" s="50">
        <v>3</v>
      </c>
      <c r="V24" s="78">
        <f t="shared" si="1"/>
        <v>100</v>
      </c>
      <c r="W24" s="4"/>
      <c r="X24" s="92">
        <v>6</v>
      </c>
      <c r="Y24" s="94"/>
      <c r="Z24" s="90"/>
    </row>
    <row r="25" spans="1:26" s="3" customFormat="1" ht="42.75" customHeight="1">
      <c r="A25" s="466" t="s">
        <v>7</v>
      </c>
      <c r="B25" s="467"/>
      <c r="C25" s="73">
        <v>2</v>
      </c>
      <c r="D25" s="50">
        <v>2</v>
      </c>
      <c r="E25" s="54" t="s">
        <v>45</v>
      </c>
      <c r="F25" s="76">
        <v>4</v>
      </c>
      <c r="G25" s="47">
        <v>20</v>
      </c>
      <c r="H25" s="50">
        <v>11</v>
      </c>
      <c r="I25" s="55">
        <v>9</v>
      </c>
      <c r="J25" s="47">
        <v>5</v>
      </c>
      <c r="K25" s="50" t="s">
        <v>45</v>
      </c>
      <c r="L25" s="50">
        <v>5</v>
      </c>
      <c r="M25" s="49">
        <v>3</v>
      </c>
      <c r="N25" s="63">
        <v>1</v>
      </c>
      <c r="O25" s="64">
        <v>2</v>
      </c>
      <c r="P25" s="47">
        <v>1</v>
      </c>
      <c r="Q25" s="50" t="s">
        <v>45</v>
      </c>
      <c r="R25" s="55">
        <v>1</v>
      </c>
      <c r="S25" s="47">
        <v>23</v>
      </c>
      <c r="T25" s="50">
        <v>15</v>
      </c>
      <c r="U25" s="50">
        <v>8</v>
      </c>
      <c r="V25" s="78">
        <f t="shared" si="1"/>
        <v>23.46938775510204</v>
      </c>
      <c r="W25" s="4"/>
      <c r="X25" s="92">
        <v>98</v>
      </c>
      <c r="Y25" s="94"/>
      <c r="Z25" s="90"/>
    </row>
    <row r="26" spans="1:26" s="3" customFormat="1" ht="42.75" customHeight="1">
      <c r="A26" s="466" t="s">
        <v>8</v>
      </c>
      <c r="B26" s="467"/>
      <c r="C26" s="73" t="s">
        <v>51</v>
      </c>
      <c r="D26" s="50" t="s">
        <v>51</v>
      </c>
      <c r="E26" s="54" t="s">
        <v>46</v>
      </c>
      <c r="F26" s="76" t="s">
        <v>46</v>
      </c>
      <c r="G26" s="47" t="s">
        <v>46</v>
      </c>
      <c r="H26" s="50" t="s">
        <v>46</v>
      </c>
      <c r="I26" s="54" t="s">
        <v>46</v>
      </c>
      <c r="J26" s="47" t="s">
        <v>46</v>
      </c>
      <c r="K26" s="50" t="s">
        <v>46</v>
      </c>
      <c r="L26" s="50" t="s">
        <v>46</v>
      </c>
      <c r="M26" s="49" t="s">
        <v>46</v>
      </c>
      <c r="N26" s="63" t="s">
        <v>46</v>
      </c>
      <c r="O26" s="64" t="s">
        <v>46</v>
      </c>
      <c r="P26" s="47" t="s">
        <v>46</v>
      </c>
      <c r="Q26" s="50" t="s">
        <v>46</v>
      </c>
      <c r="R26" s="54" t="s">
        <v>46</v>
      </c>
      <c r="S26" s="84" t="str">
        <f>IF(SUM(T26:U26)=0,"-",SUM(T26:U26))</f>
        <v>-</v>
      </c>
      <c r="T26" s="50" t="s">
        <v>24</v>
      </c>
      <c r="U26" s="50" t="s">
        <v>24</v>
      </c>
      <c r="V26" s="86" t="s">
        <v>24</v>
      </c>
      <c r="W26" s="4"/>
      <c r="X26" s="95">
        <v>175</v>
      </c>
      <c r="Y26" s="94"/>
      <c r="Z26" s="90"/>
    </row>
    <row r="27" spans="1:26" s="3" customFormat="1" ht="42.75" customHeight="1">
      <c r="A27" s="466" t="s">
        <v>47</v>
      </c>
      <c r="B27" s="467"/>
      <c r="C27" s="73" t="s">
        <v>51</v>
      </c>
      <c r="D27" s="50" t="s">
        <v>51</v>
      </c>
      <c r="E27" s="54" t="s">
        <v>46</v>
      </c>
      <c r="F27" s="76" t="s">
        <v>46</v>
      </c>
      <c r="G27" s="47" t="s">
        <v>46</v>
      </c>
      <c r="H27" s="50" t="s">
        <v>46</v>
      </c>
      <c r="I27" s="54" t="s">
        <v>46</v>
      </c>
      <c r="J27" s="47" t="s">
        <v>46</v>
      </c>
      <c r="K27" s="50" t="s">
        <v>46</v>
      </c>
      <c r="L27" s="50" t="s">
        <v>46</v>
      </c>
      <c r="M27" s="50" t="s">
        <v>46</v>
      </c>
      <c r="N27" s="50" t="s">
        <v>46</v>
      </c>
      <c r="O27" s="50" t="s">
        <v>46</v>
      </c>
      <c r="P27" s="47" t="s">
        <v>46</v>
      </c>
      <c r="Q27" s="50" t="s">
        <v>46</v>
      </c>
      <c r="R27" s="54" t="s">
        <v>46</v>
      </c>
      <c r="S27" s="84" t="str">
        <f>IF(SUM(T27:U27)=0,"-",SUM(T27:U27))</f>
        <v>-</v>
      </c>
      <c r="T27" s="49" t="s">
        <v>24</v>
      </c>
      <c r="U27" s="49" t="s">
        <v>24</v>
      </c>
      <c r="V27" s="54" t="s">
        <v>24</v>
      </c>
      <c r="W27" s="4"/>
      <c r="X27" s="92">
        <v>88</v>
      </c>
      <c r="Y27" s="94"/>
      <c r="Z27" s="90"/>
    </row>
    <row r="28" spans="1:26" s="3" customFormat="1" ht="42.75" customHeight="1">
      <c r="A28" s="466" t="s">
        <v>48</v>
      </c>
      <c r="B28" s="467"/>
      <c r="C28" s="73" t="s">
        <v>51</v>
      </c>
      <c r="D28" s="50" t="s">
        <v>51</v>
      </c>
      <c r="E28" s="54" t="s">
        <v>46</v>
      </c>
      <c r="F28" s="76" t="s">
        <v>46</v>
      </c>
      <c r="G28" s="47" t="s">
        <v>46</v>
      </c>
      <c r="H28" s="50" t="s">
        <v>46</v>
      </c>
      <c r="I28" s="54" t="s">
        <v>46</v>
      </c>
      <c r="J28" s="47" t="s">
        <v>46</v>
      </c>
      <c r="K28" s="50" t="s">
        <v>46</v>
      </c>
      <c r="L28" s="50" t="s">
        <v>46</v>
      </c>
      <c r="M28" s="50" t="s">
        <v>46</v>
      </c>
      <c r="N28" s="50" t="s">
        <v>46</v>
      </c>
      <c r="O28" s="50" t="s">
        <v>46</v>
      </c>
      <c r="P28" s="47" t="s">
        <v>46</v>
      </c>
      <c r="Q28" s="50" t="s">
        <v>46</v>
      </c>
      <c r="R28" s="54" t="s">
        <v>46</v>
      </c>
      <c r="S28" s="84" t="str">
        <f>IF(SUM(T28:U28)=0,"-",SUM(T28:U28))</f>
        <v>-</v>
      </c>
      <c r="T28" s="49" t="s">
        <v>24</v>
      </c>
      <c r="U28" s="49" t="s">
        <v>24</v>
      </c>
      <c r="V28" s="72" t="s">
        <v>24</v>
      </c>
      <c r="W28" s="4"/>
      <c r="X28" s="92">
        <v>102</v>
      </c>
      <c r="Y28" s="94"/>
      <c r="Z28" s="90"/>
    </row>
    <row r="29" spans="1:26" s="3" customFormat="1" ht="42.75" customHeight="1">
      <c r="A29" s="466" t="s">
        <v>20</v>
      </c>
      <c r="B29" s="470"/>
      <c r="C29" s="73">
        <v>1</v>
      </c>
      <c r="D29" s="50">
        <v>1</v>
      </c>
      <c r="E29" s="54" t="s">
        <v>42</v>
      </c>
      <c r="F29" s="76">
        <v>1</v>
      </c>
      <c r="G29" s="47">
        <v>9</v>
      </c>
      <c r="H29" s="50">
        <v>3</v>
      </c>
      <c r="I29" s="55">
        <v>6</v>
      </c>
      <c r="J29" s="47">
        <v>3</v>
      </c>
      <c r="K29" s="50">
        <v>1</v>
      </c>
      <c r="L29" s="50">
        <v>2</v>
      </c>
      <c r="M29" s="49">
        <v>1</v>
      </c>
      <c r="N29" s="50" t="s">
        <v>42</v>
      </c>
      <c r="O29" s="64">
        <v>1</v>
      </c>
      <c r="P29" s="47" t="s">
        <v>42</v>
      </c>
      <c r="Q29" s="50" t="s">
        <v>42</v>
      </c>
      <c r="R29" s="54" t="s">
        <v>42</v>
      </c>
      <c r="S29" s="47">
        <v>6</v>
      </c>
      <c r="T29" s="50">
        <v>4</v>
      </c>
      <c r="U29" s="50">
        <v>2</v>
      </c>
      <c r="V29" s="85">
        <f>IF(OR(S29=0,X29=""),0,(S29/X29)*100)</f>
        <v>7.0588235294117645</v>
      </c>
      <c r="W29" s="4"/>
      <c r="X29" s="92">
        <v>85</v>
      </c>
      <c r="Y29" s="94"/>
      <c r="Z29" s="90"/>
    </row>
    <row r="30" spans="1:26" s="3" customFormat="1" ht="42.75" customHeight="1" thickBot="1">
      <c r="A30" s="491" t="s">
        <v>9</v>
      </c>
      <c r="B30" s="492"/>
      <c r="C30" s="74" t="s">
        <v>42</v>
      </c>
      <c r="D30" s="51" t="s">
        <v>42</v>
      </c>
      <c r="E30" s="52" t="s">
        <v>42</v>
      </c>
      <c r="F30" s="77" t="s">
        <v>42</v>
      </c>
      <c r="G30" s="48" t="s">
        <v>42</v>
      </c>
      <c r="H30" s="51" t="s">
        <v>42</v>
      </c>
      <c r="I30" s="52" t="s">
        <v>42</v>
      </c>
      <c r="J30" s="48" t="s">
        <v>42</v>
      </c>
      <c r="K30" s="51" t="s">
        <v>42</v>
      </c>
      <c r="L30" s="51" t="s">
        <v>42</v>
      </c>
      <c r="M30" s="51" t="s">
        <v>42</v>
      </c>
      <c r="N30" s="51" t="s">
        <v>42</v>
      </c>
      <c r="O30" s="51" t="s">
        <v>42</v>
      </c>
      <c r="P30" s="48" t="s">
        <v>42</v>
      </c>
      <c r="Q30" s="51" t="s">
        <v>42</v>
      </c>
      <c r="R30" s="83" t="s">
        <v>42</v>
      </c>
      <c r="S30" s="48" t="str">
        <f>IF(SUM(T30:U30)=0,"-",SUM(T30:U30))</f>
        <v>-</v>
      </c>
      <c r="T30" s="51" t="s">
        <v>24</v>
      </c>
      <c r="U30" s="51" t="s">
        <v>24</v>
      </c>
      <c r="V30" s="87" t="s">
        <v>24</v>
      </c>
      <c r="W30" s="4"/>
      <c r="X30" s="92">
        <v>125</v>
      </c>
      <c r="Y30" s="94"/>
      <c r="Z30" s="90"/>
    </row>
    <row r="31" spans="1:26" s="3" customFormat="1" ht="25.5" customHeight="1">
      <c r="A31" s="79"/>
      <c r="B31" s="498" t="s">
        <v>49</v>
      </c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88"/>
      <c r="Q31" s="88"/>
      <c r="R31" s="88"/>
      <c r="S31" s="88"/>
      <c r="T31" s="88"/>
      <c r="U31" s="88"/>
      <c r="V31" s="88"/>
      <c r="W31" s="4"/>
      <c r="X31" s="92"/>
      <c r="Y31" s="94"/>
      <c r="Z31" s="90"/>
    </row>
    <row r="32" spans="1:26" s="3" customFormat="1" ht="25.5" customHeight="1">
      <c r="A32" s="79"/>
      <c r="B32" s="499" t="s">
        <v>246</v>
      </c>
      <c r="C32" s="499"/>
      <c r="D32" s="499"/>
      <c r="E32" s="499"/>
      <c r="F32" s="499"/>
      <c r="G32" s="499"/>
      <c r="H32" s="499"/>
      <c r="I32" s="499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4"/>
      <c r="X32" s="92"/>
      <c r="Y32" s="94"/>
      <c r="Z32" s="90"/>
    </row>
  </sheetData>
  <sheetProtection selectLockedCells="1"/>
  <mergeCells count="40">
    <mergeCell ref="B31:O31"/>
    <mergeCell ref="B32:I32"/>
    <mergeCell ref="A2:V2"/>
    <mergeCell ref="J5:O5"/>
    <mergeCell ref="G5:I5"/>
    <mergeCell ref="A11:B11"/>
    <mergeCell ref="A10:B10"/>
    <mergeCell ref="A6:B6"/>
    <mergeCell ref="J6:L6"/>
    <mergeCell ref="M6:O6"/>
    <mergeCell ref="P5:R5"/>
    <mergeCell ref="A30:B30"/>
    <mergeCell ref="C5:E5"/>
    <mergeCell ref="D6:D7"/>
    <mergeCell ref="E6:E7"/>
    <mergeCell ref="A27:B27"/>
    <mergeCell ref="A28:B28"/>
    <mergeCell ref="A24:B24"/>
    <mergeCell ref="A25:B25"/>
    <mergeCell ref="A23:B23"/>
    <mergeCell ref="S5:U5"/>
    <mergeCell ref="A12:B12"/>
    <mergeCell ref="A16:B16"/>
    <mergeCell ref="A14:B14"/>
    <mergeCell ref="A9:B9"/>
    <mergeCell ref="A8:B8"/>
    <mergeCell ref="F5:F7"/>
    <mergeCell ref="C6:C7"/>
    <mergeCell ref="P6:R6"/>
    <mergeCell ref="A15:B15"/>
    <mergeCell ref="B4:E4"/>
    <mergeCell ref="A20:B20"/>
    <mergeCell ref="A13:B13"/>
    <mergeCell ref="A29:B29"/>
    <mergeCell ref="A17:B17"/>
    <mergeCell ref="A18:B18"/>
    <mergeCell ref="A19:B19"/>
    <mergeCell ref="A22:B22"/>
    <mergeCell ref="A21:B21"/>
    <mergeCell ref="A26:B26"/>
  </mergeCells>
  <printOptions horizontalCentered="1"/>
  <pageMargins left="0.7874015748031497" right="0.31496062992125984" top="0.7874015748031497" bottom="0.5118110236220472" header="0.5118110236220472" footer="0.5118110236220472"/>
  <pageSetup horizontalDpi="600" verticalDpi="600" orientation="portrait" paperSize="9" scale="63" r:id="rId1"/>
  <headerFooter scaleWithDoc="0" alignWithMargins="0">
    <oddHeader>&amp;R&amp;11幼稚園</oddHeader>
    <oddFooter>&amp;C&amp;"Century,標準"68</oddFooter>
  </headerFooter>
  <colBreaks count="1" manualBreakCount="1">
    <brk id="22" max="32" man="1"/>
  </colBreaks>
  <ignoredErrors>
    <ignoredError sqref="C10:C12" formulaRange="1"/>
    <ignoredError sqref="P1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U32"/>
  <sheetViews>
    <sheetView showGridLines="0" zoomScaleSheetLayoutView="85" zoomScalePageLayoutView="0" workbookViewId="0" topLeftCell="B4">
      <selection activeCell="X1" sqref="X1:X16384"/>
    </sheetView>
  </sheetViews>
  <sheetFormatPr defaultColWidth="8.625" defaultRowHeight="20.25" customHeight="1"/>
  <cols>
    <col min="1" max="1" width="14.75390625" style="148" customWidth="1"/>
    <col min="2" max="2" width="5.375" style="148" customWidth="1"/>
    <col min="3" max="4" width="6.75390625" style="148" customWidth="1"/>
    <col min="5" max="5" width="5.625" style="148" customWidth="1"/>
    <col min="6" max="6" width="7.75390625" style="148" customWidth="1"/>
    <col min="7" max="9" width="9.125" style="148" customWidth="1"/>
    <col min="10" max="10" width="6.75390625" style="148" customWidth="1"/>
    <col min="11" max="11" width="7.75390625" style="148" customWidth="1"/>
    <col min="12" max="13" width="6.75390625" style="148" customWidth="1"/>
    <col min="14" max="14" width="5.375" style="148" customWidth="1"/>
    <col min="15" max="17" width="4.75390625" style="148" customWidth="1"/>
    <col min="18" max="18" width="1.00390625" style="148" customWidth="1"/>
    <col min="19" max="21" width="9.125" style="148" customWidth="1"/>
    <col min="22" max="16384" width="8.625" style="148" customWidth="1"/>
  </cols>
  <sheetData>
    <row r="1" ht="15" customHeight="1"/>
    <row r="2" ht="15" customHeight="1"/>
    <row r="3" spans="1:17" s="99" customFormat="1" ht="20.25" customHeight="1">
      <c r="A3" s="97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99" customFormat="1" ht="20.25" customHeight="1" thickBot="1">
      <c r="A4" s="150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s="99" customFormat="1" ht="20.25" customHeight="1">
      <c r="A5" s="510" t="s">
        <v>59</v>
      </c>
      <c r="B5" s="152"/>
      <c r="E5" s="513" t="s">
        <v>60</v>
      </c>
      <c r="F5" s="101"/>
      <c r="I5" s="153"/>
      <c r="J5" s="100"/>
      <c r="K5" s="154"/>
      <c r="L5" s="516" t="s">
        <v>61</v>
      </c>
      <c r="M5" s="517"/>
      <c r="N5" s="517"/>
      <c r="O5" s="520" t="s">
        <v>62</v>
      </c>
      <c r="P5" s="517"/>
      <c r="Q5" s="517"/>
      <c r="R5" s="101"/>
    </row>
    <row r="6" spans="1:18" s="99" customFormat="1" ht="20.25" customHeight="1">
      <c r="A6" s="511"/>
      <c r="B6" s="152" t="s">
        <v>99</v>
      </c>
      <c r="E6" s="514"/>
      <c r="F6" s="101" t="s">
        <v>100</v>
      </c>
      <c r="I6" s="103" t="s">
        <v>101</v>
      </c>
      <c r="J6" s="101"/>
      <c r="K6" s="155"/>
      <c r="L6" s="518"/>
      <c r="M6" s="518"/>
      <c r="N6" s="518"/>
      <c r="O6" s="521"/>
      <c r="P6" s="518"/>
      <c r="Q6" s="518"/>
      <c r="R6" s="101"/>
    </row>
    <row r="7" spans="1:18" s="99" customFormat="1" ht="20.25" customHeight="1">
      <c r="A7" s="511"/>
      <c r="B7" s="152"/>
      <c r="C7" s="104"/>
      <c r="D7" s="104"/>
      <c r="E7" s="514"/>
      <c r="F7" s="101"/>
      <c r="G7" s="104"/>
      <c r="H7" s="104"/>
      <c r="I7" s="103"/>
      <c r="J7" s="104"/>
      <c r="K7" s="105"/>
      <c r="L7" s="518"/>
      <c r="M7" s="519"/>
      <c r="N7" s="519"/>
      <c r="O7" s="521"/>
      <c r="P7" s="519"/>
      <c r="Q7" s="519"/>
      <c r="R7" s="101"/>
    </row>
    <row r="8" spans="1:18" s="99" customFormat="1" ht="20.25" customHeight="1" thickBot="1">
      <c r="A8" s="512"/>
      <c r="B8" s="107" t="s">
        <v>102</v>
      </c>
      <c r="C8" s="108" t="s">
        <v>103</v>
      </c>
      <c r="D8" s="108" t="s">
        <v>104</v>
      </c>
      <c r="E8" s="515"/>
      <c r="F8" s="109" t="s">
        <v>63</v>
      </c>
      <c r="G8" s="108" t="s">
        <v>64</v>
      </c>
      <c r="H8" s="108" t="s">
        <v>65</v>
      </c>
      <c r="I8" s="110" t="s">
        <v>63</v>
      </c>
      <c r="J8" s="108" t="s">
        <v>64</v>
      </c>
      <c r="K8" s="111" t="s">
        <v>65</v>
      </c>
      <c r="L8" s="109" t="s">
        <v>63</v>
      </c>
      <c r="M8" s="108" t="s">
        <v>64</v>
      </c>
      <c r="N8" s="108" t="s">
        <v>65</v>
      </c>
      <c r="O8" s="110" t="s">
        <v>63</v>
      </c>
      <c r="P8" s="108" t="s">
        <v>64</v>
      </c>
      <c r="Q8" s="108" t="s">
        <v>65</v>
      </c>
      <c r="R8" s="101"/>
    </row>
    <row r="9" spans="1:18" s="99" customFormat="1" ht="21.75" customHeight="1">
      <c r="A9" s="151" t="s">
        <v>240</v>
      </c>
      <c r="B9" s="156">
        <v>94</v>
      </c>
      <c r="C9" s="157">
        <v>93</v>
      </c>
      <c r="D9" s="121">
        <v>1</v>
      </c>
      <c r="E9" s="158">
        <v>176</v>
      </c>
      <c r="F9" s="159">
        <v>2402</v>
      </c>
      <c r="G9" s="157">
        <v>1200</v>
      </c>
      <c r="H9" s="157">
        <v>1202</v>
      </c>
      <c r="I9" s="160">
        <v>1379</v>
      </c>
      <c r="J9" s="157">
        <v>677</v>
      </c>
      <c r="K9" s="161">
        <v>702</v>
      </c>
      <c r="L9" s="159">
        <v>197</v>
      </c>
      <c r="M9" s="157">
        <v>5</v>
      </c>
      <c r="N9" s="157">
        <v>192</v>
      </c>
      <c r="O9" s="160">
        <v>19</v>
      </c>
      <c r="P9" s="121">
        <v>0</v>
      </c>
      <c r="Q9" s="157">
        <v>19</v>
      </c>
      <c r="R9" s="101"/>
    </row>
    <row r="10" spans="1:18" s="99" customFormat="1" ht="21.75" customHeight="1">
      <c r="A10" s="112" t="s">
        <v>23</v>
      </c>
      <c r="B10" s="162">
        <f>SUM(C10:D10)</f>
        <v>92</v>
      </c>
      <c r="C10" s="115">
        <f>SUM(C11:C29)</f>
        <v>91</v>
      </c>
      <c r="D10" s="115">
        <f>SUM(D11:D29)</f>
        <v>1</v>
      </c>
      <c r="E10" s="116">
        <f>SUM(E11:E29)</f>
        <v>178</v>
      </c>
      <c r="F10" s="163">
        <f>SUM(G10:H10)</f>
        <v>2308</v>
      </c>
      <c r="G10" s="115">
        <f>SUM(G11:G29)</f>
        <v>1158</v>
      </c>
      <c r="H10" s="115">
        <f>SUM(H11:H29)</f>
        <v>1150</v>
      </c>
      <c r="I10" s="164">
        <f>SUM(J10:K10)</f>
        <v>1309</v>
      </c>
      <c r="J10" s="115">
        <f>SUM(J11:J29)</f>
        <v>672</v>
      </c>
      <c r="K10" s="118">
        <f>SUM(K11:K29)</f>
        <v>637</v>
      </c>
      <c r="L10" s="163">
        <f>SUM(M10:N10)</f>
        <v>187</v>
      </c>
      <c r="M10" s="115">
        <f>SUM(M11:M29)</f>
        <v>4</v>
      </c>
      <c r="N10" s="115">
        <f>SUM(N11:N29)</f>
        <v>183</v>
      </c>
      <c r="O10" s="164">
        <f>SUM(P10:Q10)</f>
        <v>20</v>
      </c>
      <c r="P10" s="115">
        <f>SUM(P11:P29)</f>
        <v>0</v>
      </c>
      <c r="Q10" s="115">
        <f>SUM(Q11:Q29)</f>
        <v>20</v>
      </c>
      <c r="R10" s="101"/>
    </row>
    <row r="11" spans="1:18" s="99" customFormat="1" ht="21.75" customHeight="1">
      <c r="A11" s="165" t="s">
        <v>66</v>
      </c>
      <c r="B11" s="166">
        <f>SUM(C11:D11)</f>
        <v>1</v>
      </c>
      <c r="C11" s="167">
        <v>1</v>
      </c>
      <c r="D11" s="168">
        <v>0</v>
      </c>
      <c r="E11" s="169">
        <v>6</v>
      </c>
      <c r="F11" s="170">
        <f>SUM(G11:H11)</f>
        <v>103</v>
      </c>
      <c r="G11" s="346">
        <v>49</v>
      </c>
      <c r="H11" s="347">
        <v>54</v>
      </c>
      <c r="I11" s="170">
        <f>SUM(J11:K11)</f>
        <v>44</v>
      </c>
      <c r="J11" s="346">
        <v>26</v>
      </c>
      <c r="K11" s="347">
        <v>18</v>
      </c>
      <c r="L11" s="170">
        <f>SUM(M11:N11)</f>
        <v>8</v>
      </c>
      <c r="M11" s="167">
        <v>0</v>
      </c>
      <c r="N11" s="348">
        <v>8</v>
      </c>
      <c r="O11" s="170">
        <f>SUM(P11:Q11)</f>
        <v>0</v>
      </c>
      <c r="P11" s="167">
        <v>0</v>
      </c>
      <c r="Q11" s="167">
        <v>0</v>
      </c>
      <c r="R11" s="101"/>
    </row>
    <row r="12" spans="1:18" s="99" customFormat="1" ht="15" customHeight="1">
      <c r="A12" s="171" t="s">
        <v>67</v>
      </c>
      <c r="B12" s="172"/>
      <c r="C12" s="121"/>
      <c r="D12" s="121"/>
      <c r="E12" s="122"/>
      <c r="F12" s="149"/>
      <c r="G12" s="120"/>
      <c r="H12" s="149"/>
      <c r="I12" s="173"/>
      <c r="J12" s="120"/>
      <c r="K12" s="174"/>
      <c r="L12" s="149"/>
      <c r="M12" s="120"/>
      <c r="N12" s="125"/>
      <c r="O12" s="149"/>
      <c r="P12" s="121"/>
      <c r="Q12" s="121"/>
      <c r="R12" s="101"/>
    </row>
    <row r="13" spans="1:18" s="99" customFormat="1" ht="38.25" customHeight="1">
      <c r="A13" s="128" t="s">
        <v>105</v>
      </c>
      <c r="B13" s="334">
        <v>24</v>
      </c>
      <c r="C13" s="335">
        <v>23</v>
      </c>
      <c r="D13" s="336">
        <v>1</v>
      </c>
      <c r="E13" s="341">
        <v>29</v>
      </c>
      <c r="F13" s="343">
        <v>262</v>
      </c>
      <c r="G13" s="335">
        <v>147</v>
      </c>
      <c r="H13" s="344">
        <v>115</v>
      </c>
      <c r="I13" s="134">
        <f aca="true" t="shared" si="0" ref="I13:I28">SUM(J13:K13)</f>
        <v>193</v>
      </c>
      <c r="J13" s="335">
        <v>101</v>
      </c>
      <c r="K13" s="344">
        <v>92</v>
      </c>
      <c r="L13" s="134">
        <f aca="true" t="shared" si="1" ref="L13:L28">SUM(M13:N13)</f>
        <v>30</v>
      </c>
      <c r="M13" s="335">
        <v>1</v>
      </c>
      <c r="N13" s="349">
        <v>29</v>
      </c>
      <c r="O13" s="134">
        <f aca="true" t="shared" si="2" ref="O13:O29">SUM(P13:Q13)</f>
        <v>0</v>
      </c>
      <c r="P13" s="134">
        <f>SUM(Q13:R13)</f>
        <v>0</v>
      </c>
      <c r="Q13" s="407">
        <f>SUM(R13:S13)</f>
        <v>0</v>
      </c>
      <c r="R13" s="101"/>
    </row>
    <row r="14" spans="1:18" s="99" customFormat="1" ht="38.25" customHeight="1">
      <c r="A14" s="135" t="s">
        <v>106</v>
      </c>
      <c r="B14" s="334">
        <v>2</v>
      </c>
      <c r="C14" s="337">
        <v>2</v>
      </c>
      <c r="D14" s="137">
        <v>0</v>
      </c>
      <c r="E14" s="342">
        <v>7</v>
      </c>
      <c r="F14" s="343">
        <v>104</v>
      </c>
      <c r="G14" s="337">
        <v>45</v>
      </c>
      <c r="H14" s="345">
        <v>59</v>
      </c>
      <c r="I14" s="134">
        <f>SUM(J14:K14)</f>
        <v>57</v>
      </c>
      <c r="J14" s="337">
        <v>21</v>
      </c>
      <c r="K14" s="345">
        <v>36</v>
      </c>
      <c r="L14" s="134">
        <f>SUM(M14:N14)</f>
        <v>10</v>
      </c>
      <c r="M14" s="134">
        <v>0</v>
      </c>
      <c r="N14" s="350">
        <v>10</v>
      </c>
      <c r="O14" s="134">
        <f t="shared" si="2"/>
        <v>4</v>
      </c>
      <c r="P14" s="134">
        <v>0</v>
      </c>
      <c r="Q14" s="338">
        <v>4</v>
      </c>
      <c r="R14" s="101"/>
    </row>
    <row r="15" spans="1:18" s="99" customFormat="1" ht="38.25" customHeight="1">
      <c r="A15" s="135" t="s">
        <v>107</v>
      </c>
      <c r="B15" s="334">
        <v>1</v>
      </c>
      <c r="C15" s="337">
        <v>1</v>
      </c>
      <c r="D15" s="137">
        <v>0</v>
      </c>
      <c r="E15" s="342">
        <v>3</v>
      </c>
      <c r="F15" s="343">
        <v>56</v>
      </c>
      <c r="G15" s="337">
        <v>30</v>
      </c>
      <c r="H15" s="345">
        <v>26</v>
      </c>
      <c r="I15" s="134">
        <f t="shared" si="0"/>
        <v>23</v>
      </c>
      <c r="J15" s="337">
        <v>12</v>
      </c>
      <c r="K15" s="345">
        <v>11</v>
      </c>
      <c r="L15" s="134">
        <f t="shared" si="1"/>
        <v>5</v>
      </c>
      <c r="M15" s="134">
        <v>0</v>
      </c>
      <c r="N15" s="350">
        <v>5</v>
      </c>
      <c r="O15" s="134">
        <f t="shared" si="2"/>
        <v>0</v>
      </c>
      <c r="P15" s="134">
        <v>0</v>
      </c>
      <c r="Q15" s="407">
        <v>0</v>
      </c>
      <c r="R15" s="101"/>
    </row>
    <row r="16" spans="1:18" s="99" customFormat="1" ht="38.25" customHeight="1">
      <c r="A16" s="135" t="s">
        <v>108</v>
      </c>
      <c r="B16" s="334">
        <v>5</v>
      </c>
      <c r="C16" s="337">
        <v>5</v>
      </c>
      <c r="D16" s="137">
        <v>0</v>
      </c>
      <c r="E16" s="342">
        <v>12</v>
      </c>
      <c r="F16" s="343">
        <v>44</v>
      </c>
      <c r="G16" s="337">
        <v>20</v>
      </c>
      <c r="H16" s="345">
        <v>24</v>
      </c>
      <c r="I16" s="134">
        <f t="shared" si="0"/>
        <v>20</v>
      </c>
      <c r="J16" s="337">
        <v>10</v>
      </c>
      <c r="K16" s="345">
        <v>10</v>
      </c>
      <c r="L16" s="134">
        <f t="shared" si="1"/>
        <v>9</v>
      </c>
      <c r="M16" s="134">
        <v>0</v>
      </c>
      <c r="N16" s="350">
        <v>9</v>
      </c>
      <c r="O16" s="134">
        <f t="shared" si="2"/>
        <v>0</v>
      </c>
      <c r="P16" s="134">
        <v>0</v>
      </c>
      <c r="Q16" s="407">
        <v>0</v>
      </c>
      <c r="R16" s="101"/>
    </row>
    <row r="17" spans="1:18" s="99" customFormat="1" ht="38.25" customHeight="1">
      <c r="A17" s="135" t="s">
        <v>109</v>
      </c>
      <c r="B17" s="334">
        <v>2</v>
      </c>
      <c r="C17" s="337">
        <v>2</v>
      </c>
      <c r="D17" s="137">
        <v>0</v>
      </c>
      <c r="E17" s="342">
        <v>6</v>
      </c>
      <c r="F17" s="343">
        <v>70</v>
      </c>
      <c r="G17" s="337">
        <v>35</v>
      </c>
      <c r="H17" s="345">
        <v>35</v>
      </c>
      <c r="I17" s="134">
        <f t="shared" si="0"/>
        <v>22</v>
      </c>
      <c r="J17" s="337">
        <v>11</v>
      </c>
      <c r="K17" s="345">
        <v>11</v>
      </c>
      <c r="L17" s="134">
        <f t="shared" si="1"/>
        <v>8</v>
      </c>
      <c r="M17" s="134">
        <v>0</v>
      </c>
      <c r="N17" s="350">
        <v>8</v>
      </c>
      <c r="O17" s="134">
        <f t="shared" si="2"/>
        <v>2</v>
      </c>
      <c r="P17" s="134">
        <v>0</v>
      </c>
      <c r="Q17" s="338">
        <v>2</v>
      </c>
      <c r="R17" s="101"/>
    </row>
    <row r="18" spans="1:18" s="99" customFormat="1" ht="38.25" customHeight="1">
      <c r="A18" s="135" t="s">
        <v>110</v>
      </c>
      <c r="B18" s="334">
        <v>7</v>
      </c>
      <c r="C18" s="337">
        <v>7</v>
      </c>
      <c r="D18" s="137">
        <v>0</v>
      </c>
      <c r="E18" s="342">
        <v>27</v>
      </c>
      <c r="F18" s="343">
        <v>464</v>
      </c>
      <c r="G18" s="337">
        <v>233</v>
      </c>
      <c r="H18" s="345">
        <v>231</v>
      </c>
      <c r="I18" s="134">
        <f t="shared" si="0"/>
        <v>167</v>
      </c>
      <c r="J18" s="337">
        <v>87</v>
      </c>
      <c r="K18" s="345">
        <v>80</v>
      </c>
      <c r="L18" s="134">
        <f t="shared" si="1"/>
        <v>32</v>
      </c>
      <c r="M18" s="337">
        <v>1</v>
      </c>
      <c r="N18" s="350">
        <v>31</v>
      </c>
      <c r="O18" s="134">
        <f t="shared" si="2"/>
        <v>10</v>
      </c>
      <c r="P18" s="134">
        <v>0</v>
      </c>
      <c r="Q18" s="338">
        <v>10</v>
      </c>
      <c r="R18" s="101"/>
    </row>
    <row r="19" spans="1:18" s="99" customFormat="1" ht="38.25" customHeight="1">
      <c r="A19" s="135" t="s">
        <v>4</v>
      </c>
      <c r="B19" s="334">
        <v>10</v>
      </c>
      <c r="C19" s="337">
        <v>10</v>
      </c>
      <c r="D19" s="137">
        <v>0</v>
      </c>
      <c r="E19" s="342">
        <v>11</v>
      </c>
      <c r="F19" s="343">
        <v>173</v>
      </c>
      <c r="G19" s="337">
        <v>81</v>
      </c>
      <c r="H19" s="345">
        <v>92</v>
      </c>
      <c r="I19" s="134">
        <f t="shared" si="0"/>
        <v>165</v>
      </c>
      <c r="J19" s="337">
        <v>75</v>
      </c>
      <c r="K19" s="345">
        <v>90</v>
      </c>
      <c r="L19" s="134">
        <f t="shared" si="1"/>
        <v>12</v>
      </c>
      <c r="M19" s="134">
        <v>0</v>
      </c>
      <c r="N19" s="350">
        <v>12</v>
      </c>
      <c r="O19" s="134">
        <f t="shared" si="2"/>
        <v>0</v>
      </c>
      <c r="P19" s="134">
        <v>0</v>
      </c>
      <c r="Q19" s="407">
        <v>0</v>
      </c>
      <c r="R19" s="101"/>
    </row>
    <row r="20" spans="1:18" s="99" customFormat="1" ht="38.25" customHeight="1">
      <c r="A20" s="135" t="s">
        <v>68</v>
      </c>
      <c r="B20" s="334">
        <v>16</v>
      </c>
      <c r="C20" s="337">
        <v>16</v>
      </c>
      <c r="D20" s="137">
        <v>0</v>
      </c>
      <c r="E20" s="342">
        <v>32</v>
      </c>
      <c r="F20" s="343">
        <v>399</v>
      </c>
      <c r="G20" s="337">
        <v>197</v>
      </c>
      <c r="H20" s="345">
        <v>202</v>
      </c>
      <c r="I20" s="134">
        <f t="shared" si="0"/>
        <v>188</v>
      </c>
      <c r="J20" s="337">
        <v>104</v>
      </c>
      <c r="K20" s="345">
        <v>84</v>
      </c>
      <c r="L20" s="134">
        <f t="shared" si="1"/>
        <v>21</v>
      </c>
      <c r="M20" s="134">
        <v>0</v>
      </c>
      <c r="N20" s="350">
        <v>21</v>
      </c>
      <c r="O20" s="134">
        <f t="shared" si="2"/>
        <v>0</v>
      </c>
      <c r="P20" s="134">
        <v>0</v>
      </c>
      <c r="Q20" s="407">
        <v>0</v>
      </c>
      <c r="R20" s="101"/>
    </row>
    <row r="21" spans="1:18" s="99" customFormat="1" ht="38.25" customHeight="1">
      <c r="A21" s="135" t="s">
        <v>19</v>
      </c>
      <c r="B21" s="334">
        <v>18</v>
      </c>
      <c r="C21" s="337">
        <v>18</v>
      </c>
      <c r="D21" s="137">
        <v>0</v>
      </c>
      <c r="E21" s="342">
        <v>34</v>
      </c>
      <c r="F21" s="343">
        <v>501</v>
      </c>
      <c r="G21" s="337">
        <v>257</v>
      </c>
      <c r="H21" s="345">
        <v>244</v>
      </c>
      <c r="I21" s="134">
        <f t="shared" si="0"/>
        <v>379</v>
      </c>
      <c r="J21" s="337">
        <v>195</v>
      </c>
      <c r="K21" s="345">
        <v>184</v>
      </c>
      <c r="L21" s="134">
        <f t="shared" si="1"/>
        <v>37</v>
      </c>
      <c r="M21" s="134">
        <v>0</v>
      </c>
      <c r="N21" s="350">
        <v>37</v>
      </c>
      <c r="O21" s="134">
        <f t="shared" si="2"/>
        <v>0</v>
      </c>
      <c r="P21" s="134">
        <v>0</v>
      </c>
      <c r="Q21" s="407">
        <v>0</v>
      </c>
      <c r="R21" s="101"/>
    </row>
    <row r="22" spans="1:18" s="99" customFormat="1" ht="38.25" customHeight="1">
      <c r="A22" s="135" t="s">
        <v>111</v>
      </c>
      <c r="B22" s="334">
        <v>3</v>
      </c>
      <c r="C22" s="337">
        <v>3</v>
      </c>
      <c r="D22" s="137">
        <v>0</v>
      </c>
      <c r="E22" s="342">
        <v>6</v>
      </c>
      <c r="F22" s="343">
        <v>73</v>
      </c>
      <c r="G22" s="337">
        <v>35</v>
      </c>
      <c r="H22" s="345">
        <v>38</v>
      </c>
      <c r="I22" s="134">
        <f t="shared" si="0"/>
        <v>20</v>
      </c>
      <c r="J22" s="337">
        <v>12</v>
      </c>
      <c r="K22" s="345">
        <v>8</v>
      </c>
      <c r="L22" s="134">
        <f t="shared" si="1"/>
        <v>8</v>
      </c>
      <c r="M22" s="337">
        <v>1</v>
      </c>
      <c r="N22" s="350">
        <v>7</v>
      </c>
      <c r="O22" s="134">
        <f t="shared" si="2"/>
        <v>3</v>
      </c>
      <c r="P22" s="134">
        <v>0</v>
      </c>
      <c r="Q22" s="338">
        <v>3</v>
      </c>
      <c r="R22" s="101"/>
    </row>
    <row r="23" spans="1:18" s="99" customFormat="1" ht="38.25" customHeight="1">
      <c r="A23" s="135" t="s">
        <v>112</v>
      </c>
      <c r="B23" s="334">
        <v>1</v>
      </c>
      <c r="C23" s="337">
        <v>1</v>
      </c>
      <c r="D23" s="137">
        <v>0</v>
      </c>
      <c r="E23" s="342">
        <v>2</v>
      </c>
      <c r="F23" s="343">
        <v>34</v>
      </c>
      <c r="G23" s="337">
        <v>17</v>
      </c>
      <c r="H23" s="345">
        <v>17</v>
      </c>
      <c r="I23" s="134">
        <f t="shared" si="0"/>
        <v>6</v>
      </c>
      <c r="J23" s="337">
        <v>3</v>
      </c>
      <c r="K23" s="345">
        <v>3</v>
      </c>
      <c r="L23" s="134">
        <f t="shared" si="1"/>
        <v>2</v>
      </c>
      <c r="M23" s="134">
        <v>0</v>
      </c>
      <c r="N23" s="350">
        <v>2</v>
      </c>
      <c r="O23" s="134">
        <f t="shared" si="2"/>
        <v>0</v>
      </c>
      <c r="P23" s="134">
        <v>0</v>
      </c>
      <c r="Q23" s="407">
        <v>0</v>
      </c>
      <c r="R23" s="101"/>
    </row>
    <row r="24" spans="1:18" s="99" customFormat="1" ht="38.25" customHeight="1">
      <c r="A24" s="135" t="s">
        <v>7</v>
      </c>
      <c r="B24" s="334">
        <v>1</v>
      </c>
      <c r="C24" s="337">
        <v>1</v>
      </c>
      <c r="D24" s="137">
        <v>0</v>
      </c>
      <c r="E24" s="342">
        <v>2</v>
      </c>
      <c r="F24" s="343">
        <v>16</v>
      </c>
      <c r="G24" s="337">
        <v>9</v>
      </c>
      <c r="H24" s="345">
        <v>7</v>
      </c>
      <c r="I24" s="134">
        <f t="shared" si="0"/>
        <v>19</v>
      </c>
      <c r="J24" s="337">
        <v>11</v>
      </c>
      <c r="K24" s="345">
        <v>8</v>
      </c>
      <c r="L24" s="134">
        <f t="shared" si="1"/>
        <v>2</v>
      </c>
      <c r="M24" s="134">
        <v>0</v>
      </c>
      <c r="N24" s="350">
        <v>2</v>
      </c>
      <c r="O24" s="134">
        <f t="shared" si="2"/>
        <v>1</v>
      </c>
      <c r="P24" s="134">
        <v>0</v>
      </c>
      <c r="Q24" s="338">
        <v>1</v>
      </c>
      <c r="R24" s="101"/>
    </row>
    <row r="25" spans="1:18" s="99" customFormat="1" ht="38.25" customHeight="1">
      <c r="A25" s="135" t="s">
        <v>113</v>
      </c>
      <c r="B25" s="134">
        <v>0</v>
      </c>
      <c r="C25" s="134">
        <v>0</v>
      </c>
      <c r="D25" s="139">
        <v>0</v>
      </c>
      <c r="E25" s="406">
        <f aca="true" t="shared" si="3" ref="E25:F27">SUM(F25:G25)</f>
        <v>0</v>
      </c>
      <c r="F25" s="134">
        <f t="shared" si="3"/>
        <v>0</v>
      </c>
      <c r="G25" s="134">
        <v>0</v>
      </c>
      <c r="H25" s="139">
        <v>0</v>
      </c>
      <c r="I25" s="134">
        <f>SUM(J25:K25)</f>
        <v>0</v>
      </c>
      <c r="J25" s="134">
        <v>0</v>
      </c>
      <c r="K25" s="139">
        <v>0</v>
      </c>
      <c r="L25" s="134">
        <f>SUM(M25:N25)</f>
        <v>0</v>
      </c>
      <c r="M25" s="134">
        <v>0</v>
      </c>
      <c r="N25" s="139">
        <v>0</v>
      </c>
      <c r="O25" s="134">
        <f t="shared" si="2"/>
        <v>0</v>
      </c>
      <c r="P25" s="134">
        <v>0</v>
      </c>
      <c r="Q25" s="407">
        <v>0</v>
      </c>
      <c r="R25" s="101"/>
    </row>
    <row r="26" spans="1:18" s="99" customFormat="1" ht="38.25" customHeight="1">
      <c r="A26" s="135" t="s">
        <v>114</v>
      </c>
      <c r="B26" s="134">
        <v>0</v>
      </c>
      <c r="C26" s="134">
        <v>0</v>
      </c>
      <c r="D26" s="133">
        <v>0</v>
      </c>
      <c r="E26" s="406">
        <f t="shared" si="3"/>
        <v>0</v>
      </c>
      <c r="F26" s="134">
        <f t="shared" si="3"/>
        <v>0</v>
      </c>
      <c r="G26" s="134">
        <v>0</v>
      </c>
      <c r="H26" s="133">
        <v>0</v>
      </c>
      <c r="I26" s="134">
        <f>SUM(J26:K26)</f>
        <v>0</v>
      </c>
      <c r="J26" s="134">
        <v>0</v>
      </c>
      <c r="K26" s="133">
        <v>0</v>
      </c>
      <c r="L26" s="134">
        <f>SUM(M26:N26)</f>
        <v>0</v>
      </c>
      <c r="M26" s="134">
        <v>0</v>
      </c>
      <c r="N26" s="133">
        <v>0</v>
      </c>
      <c r="O26" s="134">
        <f t="shared" si="2"/>
        <v>0</v>
      </c>
      <c r="P26" s="134">
        <v>0</v>
      </c>
      <c r="Q26" s="407">
        <v>0</v>
      </c>
      <c r="R26" s="101"/>
    </row>
    <row r="27" spans="1:18" s="99" customFormat="1" ht="38.25" customHeight="1">
      <c r="A27" s="135" t="s">
        <v>115</v>
      </c>
      <c r="B27" s="134">
        <v>0</v>
      </c>
      <c r="C27" s="134">
        <v>0</v>
      </c>
      <c r="D27" s="133">
        <v>0</v>
      </c>
      <c r="E27" s="406">
        <f t="shared" si="3"/>
        <v>0</v>
      </c>
      <c r="F27" s="134">
        <f t="shared" si="3"/>
        <v>0</v>
      </c>
      <c r="G27" s="134">
        <v>0</v>
      </c>
      <c r="H27" s="133">
        <v>0</v>
      </c>
      <c r="I27" s="134">
        <f>SUM(J27:K27)</f>
        <v>0</v>
      </c>
      <c r="J27" s="134">
        <v>0</v>
      </c>
      <c r="K27" s="133">
        <v>0</v>
      </c>
      <c r="L27" s="134">
        <f>SUM(M27:N27)</f>
        <v>0</v>
      </c>
      <c r="M27" s="134">
        <v>0</v>
      </c>
      <c r="N27" s="133">
        <v>0</v>
      </c>
      <c r="O27" s="134">
        <f t="shared" si="2"/>
        <v>0</v>
      </c>
      <c r="P27" s="134">
        <v>0</v>
      </c>
      <c r="Q27" s="407">
        <v>0</v>
      </c>
      <c r="R27" s="101"/>
    </row>
    <row r="28" spans="1:18" s="99" customFormat="1" ht="38.25" customHeight="1">
      <c r="A28" s="175" t="s">
        <v>116</v>
      </c>
      <c r="B28" s="334">
        <v>1</v>
      </c>
      <c r="C28" s="337">
        <v>1</v>
      </c>
      <c r="D28" s="139">
        <v>0</v>
      </c>
      <c r="E28" s="342">
        <v>1</v>
      </c>
      <c r="F28" s="343">
        <v>9</v>
      </c>
      <c r="G28" s="337">
        <v>3</v>
      </c>
      <c r="H28" s="350">
        <v>6</v>
      </c>
      <c r="I28" s="134">
        <f t="shared" si="0"/>
        <v>6</v>
      </c>
      <c r="J28" s="337">
        <v>4</v>
      </c>
      <c r="K28" s="350">
        <v>2</v>
      </c>
      <c r="L28" s="134">
        <f t="shared" si="1"/>
        <v>3</v>
      </c>
      <c r="M28" s="335">
        <v>1</v>
      </c>
      <c r="N28" s="350">
        <v>2</v>
      </c>
      <c r="O28" s="134">
        <f t="shared" si="2"/>
        <v>0</v>
      </c>
      <c r="P28" s="134">
        <v>0</v>
      </c>
      <c r="Q28" s="407">
        <v>0</v>
      </c>
      <c r="R28" s="101"/>
    </row>
    <row r="29" spans="1:18" s="99" customFormat="1" ht="38.25" customHeight="1" thickBot="1">
      <c r="A29" s="141" t="s">
        <v>9</v>
      </c>
      <c r="B29" s="146">
        <v>0</v>
      </c>
      <c r="C29" s="143">
        <v>0</v>
      </c>
      <c r="D29" s="147">
        <v>0</v>
      </c>
      <c r="E29" s="144">
        <f>SUM(F29:G29)</f>
        <v>0</v>
      </c>
      <c r="F29" s="146">
        <v>0</v>
      </c>
      <c r="G29" s="146">
        <v>0</v>
      </c>
      <c r="H29" s="147">
        <v>0</v>
      </c>
      <c r="I29" s="146">
        <f>SUM(J29:K29)</f>
        <v>0</v>
      </c>
      <c r="J29" s="146">
        <v>0</v>
      </c>
      <c r="K29" s="147">
        <v>0</v>
      </c>
      <c r="L29" s="146">
        <f>SUM(M29:N29)</f>
        <v>0</v>
      </c>
      <c r="M29" s="146">
        <v>0</v>
      </c>
      <c r="N29" s="147">
        <v>0</v>
      </c>
      <c r="O29" s="146">
        <f t="shared" si="2"/>
        <v>0</v>
      </c>
      <c r="P29" s="146">
        <v>0</v>
      </c>
      <c r="Q29" s="408">
        <v>0</v>
      </c>
      <c r="R29" s="101"/>
    </row>
    <row r="31" spans="2:17" ht="20.2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6:21" ht="20.25" customHeight="1">
      <c r="F32" s="177"/>
      <c r="U32" s="316"/>
    </row>
  </sheetData>
  <sheetProtection/>
  <mergeCells count="4">
    <mergeCell ref="A5:A8"/>
    <mergeCell ref="E5:E8"/>
    <mergeCell ref="L5:N7"/>
    <mergeCell ref="O5:Q7"/>
  </mergeCells>
  <printOptions/>
  <pageMargins left="0.3937007874015748" right="0.7874015748031497" top="0.7874015748031497" bottom="0.5118110236220472" header="0.5118110236220472" footer="0.5118110236220472"/>
  <pageSetup horizontalDpi="600" verticalDpi="600" orientation="portrait" paperSize="9" scale="79" r:id="rId1"/>
  <headerFooter scaleWithDoc="0" alignWithMargins="0">
    <oddHeader>&amp;L&amp;11幼稚園</oddHeader>
    <oddFooter>&amp;C&amp;"Century,標準"69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37">
      <selection activeCell="I14" sqref="I14"/>
    </sheetView>
  </sheetViews>
  <sheetFormatPr defaultColWidth="8.625" defaultRowHeight="20.25" customHeight="1"/>
  <cols>
    <col min="1" max="1" width="12.25390625" style="148" customWidth="1"/>
    <col min="2" max="2" width="4.875" style="148" customWidth="1"/>
    <col min="3" max="3" width="5.375" style="148" customWidth="1"/>
    <col min="4" max="4" width="5.125" style="148" customWidth="1"/>
    <col min="5" max="5" width="6.00390625" style="148" customWidth="1"/>
    <col min="6" max="6" width="7.00390625" style="148" customWidth="1"/>
    <col min="7" max="8" width="7.75390625" style="148" customWidth="1"/>
    <col min="9" max="10" width="6.875" style="148" customWidth="1"/>
    <col min="11" max="11" width="6.75390625" style="148" customWidth="1"/>
    <col min="12" max="12" width="5.625" style="148" customWidth="1"/>
    <col min="13" max="13" width="5.00390625" style="148" customWidth="1"/>
    <col min="14" max="14" width="6.00390625" style="148" customWidth="1"/>
    <col min="15" max="15" width="4.875" style="148" customWidth="1"/>
    <col min="16" max="17" width="5.00390625" style="148" customWidth="1"/>
    <col min="18" max="18" width="1.00390625" style="148" customWidth="1"/>
    <col min="19" max="16384" width="8.625" style="148" customWidth="1"/>
  </cols>
  <sheetData>
    <row r="1" ht="15.75" customHeight="1">
      <c r="Q1" s="178"/>
    </row>
    <row r="2" ht="15.75" customHeight="1">
      <c r="Q2" s="178"/>
    </row>
    <row r="3" ht="15.75" customHeight="1">
      <c r="R3" s="316"/>
    </row>
    <row r="4" spans="1:18" ht="20.25" customHeight="1" thickBot="1">
      <c r="A4" s="176" t="s">
        <v>69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316"/>
    </row>
    <row r="5" spans="1:18" s="99" customFormat="1" ht="19.5" customHeight="1">
      <c r="A5" s="510" t="s">
        <v>59</v>
      </c>
      <c r="B5" s="180"/>
      <c r="C5" s="100"/>
      <c r="D5" s="100"/>
      <c r="E5" s="522" t="s">
        <v>70</v>
      </c>
      <c r="F5" s="100"/>
      <c r="G5" s="100"/>
      <c r="H5" s="100"/>
      <c r="I5" s="153"/>
      <c r="J5" s="100"/>
      <c r="K5" s="154"/>
      <c r="L5" s="520" t="s">
        <v>61</v>
      </c>
      <c r="M5" s="517"/>
      <c r="N5" s="525"/>
      <c r="O5" s="516" t="s">
        <v>62</v>
      </c>
      <c r="P5" s="517"/>
      <c r="Q5" s="517"/>
      <c r="R5" s="101"/>
    </row>
    <row r="6" spans="1:18" s="99" customFormat="1" ht="19.5" customHeight="1">
      <c r="A6" s="511"/>
      <c r="B6" s="528" t="s">
        <v>117</v>
      </c>
      <c r="C6" s="518"/>
      <c r="D6" s="518"/>
      <c r="E6" s="523"/>
      <c r="F6" s="518" t="s">
        <v>118</v>
      </c>
      <c r="G6" s="518"/>
      <c r="H6" s="518"/>
      <c r="I6" s="521" t="s">
        <v>119</v>
      </c>
      <c r="J6" s="518"/>
      <c r="K6" s="526"/>
      <c r="L6" s="521"/>
      <c r="M6" s="518"/>
      <c r="N6" s="526"/>
      <c r="O6" s="518"/>
      <c r="P6" s="518"/>
      <c r="Q6" s="518"/>
      <c r="R6" s="101"/>
    </row>
    <row r="7" spans="1:18" s="99" customFormat="1" ht="19.5" customHeight="1">
      <c r="A7" s="511"/>
      <c r="B7" s="152"/>
      <c r="C7" s="104"/>
      <c r="D7" s="104"/>
      <c r="E7" s="523"/>
      <c r="F7" s="101"/>
      <c r="G7" s="104"/>
      <c r="H7" s="104"/>
      <c r="I7" s="103"/>
      <c r="J7" s="104"/>
      <c r="K7" s="105"/>
      <c r="L7" s="521"/>
      <c r="M7" s="519"/>
      <c r="N7" s="527"/>
      <c r="O7" s="518"/>
      <c r="P7" s="519"/>
      <c r="Q7" s="519"/>
      <c r="R7" s="101"/>
    </row>
    <row r="8" spans="1:18" s="99" customFormat="1" ht="22.5" customHeight="1" thickBot="1">
      <c r="A8" s="512"/>
      <c r="B8" s="107" t="s">
        <v>102</v>
      </c>
      <c r="C8" s="108" t="s">
        <v>103</v>
      </c>
      <c r="D8" s="108" t="s">
        <v>104</v>
      </c>
      <c r="E8" s="524"/>
      <c r="F8" s="109" t="s">
        <v>63</v>
      </c>
      <c r="G8" s="108" t="s">
        <v>64</v>
      </c>
      <c r="H8" s="108" t="s">
        <v>65</v>
      </c>
      <c r="I8" s="110" t="s">
        <v>63</v>
      </c>
      <c r="J8" s="108" t="s">
        <v>64</v>
      </c>
      <c r="K8" s="111" t="s">
        <v>65</v>
      </c>
      <c r="L8" s="110" t="s">
        <v>63</v>
      </c>
      <c r="M8" s="108" t="s">
        <v>64</v>
      </c>
      <c r="N8" s="111" t="s">
        <v>65</v>
      </c>
      <c r="O8" s="109" t="s">
        <v>63</v>
      </c>
      <c r="P8" s="108" t="s">
        <v>64</v>
      </c>
      <c r="Q8" s="108" t="s">
        <v>65</v>
      </c>
      <c r="R8" s="101"/>
    </row>
    <row r="9" spans="1:18" s="99" customFormat="1" ht="22.5" customHeight="1">
      <c r="A9" s="151" t="s">
        <v>22</v>
      </c>
      <c r="B9" s="149">
        <v>33</v>
      </c>
      <c r="C9" s="121">
        <v>33</v>
      </c>
      <c r="D9" s="121">
        <v>0</v>
      </c>
      <c r="E9" s="122">
        <v>173</v>
      </c>
      <c r="F9" s="149">
        <v>2989</v>
      </c>
      <c r="G9" s="121">
        <v>1510</v>
      </c>
      <c r="H9" s="121">
        <v>1479</v>
      </c>
      <c r="I9" s="173">
        <v>984</v>
      </c>
      <c r="J9" s="121">
        <v>471</v>
      </c>
      <c r="K9" s="125">
        <v>513</v>
      </c>
      <c r="L9" s="173">
        <v>315</v>
      </c>
      <c r="M9" s="121">
        <v>30</v>
      </c>
      <c r="N9" s="125">
        <v>285</v>
      </c>
      <c r="O9" s="149">
        <v>55</v>
      </c>
      <c r="P9" s="121">
        <v>36</v>
      </c>
      <c r="Q9" s="121">
        <v>19</v>
      </c>
      <c r="R9" s="101"/>
    </row>
    <row r="10" spans="1:18" s="99" customFormat="1" ht="22.5" customHeight="1">
      <c r="A10" s="112" t="s">
        <v>23</v>
      </c>
      <c r="B10" s="162">
        <f>SUM(C10:D10)</f>
        <v>33</v>
      </c>
      <c r="C10" s="115">
        <f>SUM(C12:C28)</f>
        <v>33</v>
      </c>
      <c r="D10" s="115">
        <f>SUM(D12:D28)</f>
        <v>0</v>
      </c>
      <c r="E10" s="116">
        <f>SUM(E12:E28)</f>
        <v>169</v>
      </c>
      <c r="F10" s="163">
        <f>SUM(G10:H10)</f>
        <v>2951</v>
      </c>
      <c r="G10" s="115">
        <f>SUM(G12:G28)</f>
        <v>1513</v>
      </c>
      <c r="H10" s="115">
        <f>SUM(H12:H28)</f>
        <v>1438</v>
      </c>
      <c r="I10" s="164">
        <f>SUM(J10:K10)</f>
        <v>996</v>
      </c>
      <c r="J10" s="115">
        <f>SUM(J12:J28)</f>
        <v>504</v>
      </c>
      <c r="K10" s="115">
        <f>SUM(K12:K28)</f>
        <v>492</v>
      </c>
      <c r="L10" s="164">
        <f>SUM(M10:N10)</f>
        <v>307</v>
      </c>
      <c r="M10" s="115">
        <f>SUM(M12:M28)</f>
        <v>28</v>
      </c>
      <c r="N10" s="118">
        <f>SUM(N12:N28)</f>
        <v>279</v>
      </c>
      <c r="O10" s="163">
        <f>SUM(P10:Q10)</f>
        <v>54</v>
      </c>
      <c r="P10" s="115">
        <f>SUM(P12:P28)</f>
        <v>33</v>
      </c>
      <c r="Q10" s="115">
        <f>SUM(Q12:Q28)</f>
        <v>21</v>
      </c>
      <c r="R10" s="101"/>
    </row>
    <row r="11" spans="1:18" s="99" customFormat="1" ht="15.75" customHeight="1">
      <c r="A11" s="171" t="s">
        <v>71</v>
      </c>
      <c r="B11" s="181"/>
      <c r="C11" s="182"/>
      <c r="D11" s="182"/>
      <c r="E11" s="183"/>
      <c r="F11" s="181"/>
      <c r="G11" s="182"/>
      <c r="H11" s="182"/>
      <c r="I11" s="184"/>
      <c r="J11" s="182"/>
      <c r="K11" s="124"/>
      <c r="L11" s="184"/>
      <c r="M11" s="182"/>
      <c r="N11" s="124"/>
      <c r="O11" s="181"/>
      <c r="P11" s="182"/>
      <c r="Q11" s="182"/>
      <c r="R11" s="101"/>
    </row>
    <row r="12" spans="1:18" s="99" customFormat="1" ht="38.25" customHeight="1">
      <c r="A12" s="128" t="s">
        <v>120</v>
      </c>
      <c r="B12" s="129">
        <f aca="true" t="shared" si="0" ref="B12:B28">SUM(C12:D12)</f>
        <v>20</v>
      </c>
      <c r="C12" s="335">
        <v>20</v>
      </c>
      <c r="D12" s="336" t="s">
        <v>51</v>
      </c>
      <c r="E12" s="131">
        <v>119</v>
      </c>
      <c r="F12" s="134">
        <f>SUM(G12:H12)</f>
        <v>2200</v>
      </c>
      <c r="G12" s="405">
        <v>1123</v>
      </c>
      <c r="H12" s="409">
        <v>1077</v>
      </c>
      <c r="I12" s="132">
        <f aca="true" t="shared" si="1" ref="I12:I28">SUM(J12:K12)</f>
        <v>738</v>
      </c>
      <c r="J12" s="335">
        <v>386</v>
      </c>
      <c r="K12" s="349">
        <v>352</v>
      </c>
      <c r="L12" s="132">
        <f aca="true" t="shared" si="2" ref="L12:L28">SUM(M12:N12)</f>
        <v>224</v>
      </c>
      <c r="M12" s="335">
        <v>20</v>
      </c>
      <c r="N12" s="349">
        <v>204</v>
      </c>
      <c r="O12" s="134">
        <f aca="true" t="shared" si="3" ref="O12:O28">SUM(P12:Q12)</f>
        <v>47</v>
      </c>
      <c r="P12" s="335">
        <v>33</v>
      </c>
      <c r="Q12" s="336">
        <v>14</v>
      </c>
      <c r="R12" s="101"/>
    </row>
    <row r="13" spans="1:18" s="99" customFormat="1" ht="38.25" customHeight="1">
      <c r="A13" s="135" t="s">
        <v>121</v>
      </c>
      <c r="B13" s="129">
        <f t="shared" si="0"/>
        <v>3</v>
      </c>
      <c r="C13" s="337">
        <v>3</v>
      </c>
      <c r="D13" s="338" t="s">
        <v>51</v>
      </c>
      <c r="E13" s="138">
        <v>17</v>
      </c>
      <c r="F13" s="134">
        <f aca="true" t="shared" si="4" ref="F13:F28">SUM(G13:H13)</f>
        <v>384</v>
      </c>
      <c r="G13" s="337">
        <v>203</v>
      </c>
      <c r="H13" s="338">
        <v>181</v>
      </c>
      <c r="I13" s="132">
        <f t="shared" si="1"/>
        <v>151</v>
      </c>
      <c r="J13" s="337">
        <v>71</v>
      </c>
      <c r="K13" s="350">
        <v>80</v>
      </c>
      <c r="L13" s="132">
        <f t="shared" si="2"/>
        <v>27</v>
      </c>
      <c r="M13" s="337">
        <v>3</v>
      </c>
      <c r="N13" s="350">
        <v>24</v>
      </c>
      <c r="O13" s="134">
        <f t="shared" si="3"/>
        <v>0</v>
      </c>
      <c r="P13" s="134">
        <f>SUM(Q13:R13)</f>
        <v>0</v>
      </c>
      <c r="Q13" s="407">
        <f>SUM(R13:S13)</f>
        <v>0</v>
      </c>
      <c r="R13" s="101"/>
    </row>
    <row r="14" spans="1:18" s="99" customFormat="1" ht="38.25" customHeight="1">
      <c r="A14" s="135" t="s">
        <v>122</v>
      </c>
      <c r="B14" s="129">
        <f t="shared" si="0"/>
        <v>1</v>
      </c>
      <c r="C14" s="337">
        <v>1</v>
      </c>
      <c r="D14" s="338" t="s">
        <v>51</v>
      </c>
      <c r="E14" s="138">
        <v>4</v>
      </c>
      <c r="F14" s="134">
        <f t="shared" si="4"/>
        <v>85</v>
      </c>
      <c r="G14" s="337">
        <v>41</v>
      </c>
      <c r="H14" s="338">
        <v>44</v>
      </c>
      <c r="I14" s="132">
        <f t="shared" si="1"/>
        <v>26</v>
      </c>
      <c r="J14" s="337">
        <v>8</v>
      </c>
      <c r="K14" s="350">
        <v>18</v>
      </c>
      <c r="L14" s="132">
        <f t="shared" si="2"/>
        <v>8</v>
      </c>
      <c r="M14" s="337" t="s">
        <v>51</v>
      </c>
      <c r="N14" s="350">
        <v>8</v>
      </c>
      <c r="O14" s="134">
        <f t="shared" si="3"/>
        <v>0</v>
      </c>
      <c r="P14" s="134">
        <f>SUM(Q14:R14)</f>
        <v>0</v>
      </c>
      <c r="Q14" s="407">
        <f>SUM(R14:S14)</f>
        <v>0</v>
      </c>
      <c r="R14" s="101"/>
    </row>
    <row r="15" spans="1:18" s="99" customFormat="1" ht="38.25" customHeight="1">
      <c r="A15" s="135" t="s">
        <v>123</v>
      </c>
      <c r="B15" s="129">
        <f t="shared" si="0"/>
        <v>3</v>
      </c>
      <c r="C15" s="337">
        <v>3</v>
      </c>
      <c r="D15" s="338" t="s">
        <v>51</v>
      </c>
      <c r="E15" s="138">
        <v>7</v>
      </c>
      <c r="F15" s="134">
        <f t="shared" si="4"/>
        <v>47</v>
      </c>
      <c r="G15" s="337">
        <v>23</v>
      </c>
      <c r="H15" s="338">
        <v>24</v>
      </c>
      <c r="I15" s="132">
        <f t="shared" si="1"/>
        <v>8</v>
      </c>
      <c r="J15" s="337">
        <v>3</v>
      </c>
      <c r="K15" s="350">
        <v>5</v>
      </c>
      <c r="L15" s="132">
        <f t="shared" si="2"/>
        <v>14</v>
      </c>
      <c r="M15" s="337">
        <v>3</v>
      </c>
      <c r="N15" s="350">
        <v>11</v>
      </c>
      <c r="O15" s="134">
        <f t="shared" si="3"/>
        <v>2</v>
      </c>
      <c r="P15" s="337" t="s">
        <v>51</v>
      </c>
      <c r="Q15" s="338">
        <v>2</v>
      </c>
      <c r="R15" s="101"/>
    </row>
    <row r="16" spans="1:18" s="99" customFormat="1" ht="38.25" customHeight="1">
      <c r="A16" s="135" t="s">
        <v>124</v>
      </c>
      <c r="B16" s="129">
        <f t="shared" si="0"/>
        <v>0</v>
      </c>
      <c r="C16" s="337" t="s">
        <v>51</v>
      </c>
      <c r="D16" s="338" t="s">
        <v>51</v>
      </c>
      <c r="E16" s="138">
        <v>0</v>
      </c>
      <c r="F16" s="134">
        <f t="shared" si="4"/>
        <v>0</v>
      </c>
      <c r="G16" s="337" t="s">
        <v>51</v>
      </c>
      <c r="H16" s="338" t="s">
        <v>51</v>
      </c>
      <c r="I16" s="132">
        <f t="shared" si="1"/>
        <v>0</v>
      </c>
      <c r="J16" s="337" t="s">
        <v>51</v>
      </c>
      <c r="K16" s="338" t="s">
        <v>51</v>
      </c>
      <c r="L16" s="132">
        <f t="shared" si="2"/>
        <v>0</v>
      </c>
      <c r="M16" s="337" t="s">
        <v>51</v>
      </c>
      <c r="N16" s="350" t="s">
        <v>51</v>
      </c>
      <c r="O16" s="134">
        <f t="shared" si="3"/>
        <v>0</v>
      </c>
      <c r="P16" s="337" t="s">
        <v>51</v>
      </c>
      <c r="Q16" s="338" t="s">
        <v>51</v>
      </c>
      <c r="R16" s="101"/>
    </row>
    <row r="17" spans="1:18" s="99" customFormat="1" ht="38.25" customHeight="1">
      <c r="A17" s="135" t="s">
        <v>125</v>
      </c>
      <c r="B17" s="129">
        <f t="shared" si="0"/>
        <v>0</v>
      </c>
      <c r="C17" s="337" t="s">
        <v>51</v>
      </c>
      <c r="D17" s="338" t="s">
        <v>51</v>
      </c>
      <c r="E17" s="138">
        <v>0</v>
      </c>
      <c r="F17" s="134">
        <f t="shared" si="4"/>
        <v>0</v>
      </c>
      <c r="G17" s="337" t="s">
        <v>51</v>
      </c>
      <c r="H17" s="338" t="s">
        <v>51</v>
      </c>
      <c r="I17" s="132">
        <f t="shared" si="1"/>
        <v>0</v>
      </c>
      <c r="J17" s="337" t="s">
        <v>51</v>
      </c>
      <c r="K17" s="338" t="s">
        <v>51</v>
      </c>
      <c r="L17" s="132">
        <f t="shared" si="2"/>
        <v>0</v>
      </c>
      <c r="M17" s="337" t="s">
        <v>51</v>
      </c>
      <c r="N17" s="350" t="s">
        <v>51</v>
      </c>
      <c r="O17" s="134">
        <f t="shared" si="3"/>
        <v>0</v>
      </c>
      <c r="P17" s="337" t="s">
        <v>51</v>
      </c>
      <c r="Q17" s="338" t="s">
        <v>51</v>
      </c>
      <c r="R17" s="101"/>
    </row>
    <row r="18" spans="1:18" s="99" customFormat="1" ht="38.25" customHeight="1">
      <c r="A18" s="135" t="s">
        <v>4</v>
      </c>
      <c r="B18" s="129">
        <f t="shared" si="0"/>
        <v>0</v>
      </c>
      <c r="C18" s="337" t="s">
        <v>51</v>
      </c>
      <c r="D18" s="338" t="s">
        <v>51</v>
      </c>
      <c r="E18" s="138">
        <v>0</v>
      </c>
      <c r="F18" s="134">
        <f t="shared" si="4"/>
        <v>0</v>
      </c>
      <c r="G18" s="337" t="s">
        <v>51</v>
      </c>
      <c r="H18" s="338" t="s">
        <v>51</v>
      </c>
      <c r="I18" s="132">
        <f t="shared" si="1"/>
        <v>0</v>
      </c>
      <c r="J18" s="337" t="s">
        <v>51</v>
      </c>
      <c r="K18" s="338" t="s">
        <v>51</v>
      </c>
      <c r="L18" s="132">
        <f t="shared" si="2"/>
        <v>0</v>
      </c>
      <c r="M18" s="337" t="s">
        <v>51</v>
      </c>
      <c r="N18" s="350" t="s">
        <v>51</v>
      </c>
      <c r="O18" s="134">
        <f t="shared" si="3"/>
        <v>0</v>
      </c>
      <c r="P18" s="337" t="s">
        <v>51</v>
      </c>
      <c r="Q18" s="338" t="s">
        <v>51</v>
      </c>
      <c r="R18" s="101"/>
    </row>
    <row r="19" spans="1:18" s="99" customFormat="1" ht="38.25" customHeight="1">
      <c r="A19" s="135" t="s">
        <v>72</v>
      </c>
      <c r="B19" s="129">
        <f t="shared" si="0"/>
        <v>4</v>
      </c>
      <c r="C19" s="337">
        <v>4</v>
      </c>
      <c r="D19" s="338" t="s">
        <v>51</v>
      </c>
      <c r="E19" s="138">
        <v>16</v>
      </c>
      <c r="F19" s="134">
        <f t="shared" si="4"/>
        <v>192</v>
      </c>
      <c r="G19" s="337">
        <v>102</v>
      </c>
      <c r="H19" s="338">
        <v>90</v>
      </c>
      <c r="I19" s="132">
        <f t="shared" si="1"/>
        <v>62</v>
      </c>
      <c r="J19" s="337">
        <v>29</v>
      </c>
      <c r="K19" s="350">
        <v>33</v>
      </c>
      <c r="L19" s="132">
        <f t="shared" si="2"/>
        <v>25</v>
      </c>
      <c r="M19" s="337">
        <v>1</v>
      </c>
      <c r="N19" s="350">
        <v>24</v>
      </c>
      <c r="O19" s="134">
        <f t="shared" si="3"/>
        <v>5</v>
      </c>
      <c r="P19" s="337" t="s">
        <v>51</v>
      </c>
      <c r="Q19" s="338">
        <v>5</v>
      </c>
      <c r="R19" s="101"/>
    </row>
    <row r="20" spans="1:18" s="99" customFormat="1" ht="38.25" customHeight="1">
      <c r="A20" s="135" t="s">
        <v>19</v>
      </c>
      <c r="B20" s="129">
        <f t="shared" si="0"/>
        <v>1</v>
      </c>
      <c r="C20" s="337">
        <v>1</v>
      </c>
      <c r="D20" s="338" t="s">
        <v>51</v>
      </c>
      <c r="E20" s="138">
        <v>4</v>
      </c>
      <c r="F20" s="134">
        <f t="shared" si="4"/>
        <v>39</v>
      </c>
      <c r="G20" s="337">
        <v>19</v>
      </c>
      <c r="H20" s="338">
        <v>20</v>
      </c>
      <c r="I20" s="132">
        <f t="shared" si="1"/>
        <v>7</v>
      </c>
      <c r="J20" s="337">
        <v>3</v>
      </c>
      <c r="K20" s="350">
        <v>4</v>
      </c>
      <c r="L20" s="132">
        <f t="shared" si="2"/>
        <v>6</v>
      </c>
      <c r="M20" s="337">
        <v>1</v>
      </c>
      <c r="N20" s="350">
        <v>5</v>
      </c>
      <c r="O20" s="134">
        <f t="shared" si="3"/>
        <v>0</v>
      </c>
      <c r="P20" s="337" t="s">
        <v>51</v>
      </c>
      <c r="Q20" s="338" t="s">
        <v>51</v>
      </c>
      <c r="R20" s="101"/>
    </row>
    <row r="21" spans="1:18" s="99" customFormat="1" ht="38.25" customHeight="1">
      <c r="A21" s="135" t="s">
        <v>126</v>
      </c>
      <c r="B21" s="129">
        <f t="shared" si="0"/>
        <v>0</v>
      </c>
      <c r="C21" s="337" t="s">
        <v>51</v>
      </c>
      <c r="D21" s="338" t="s">
        <v>51</v>
      </c>
      <c r="E21" s="138">
        <v>0</v>
      </c>
      <c r="F21" s="134">
        <f t="shared" si="4"/>
        <v>0</v>
      </c>
      <c r="G21" s="337" t="s">
        <v>51</v>
      </c>
      <c r="H21" s="338" t="s">
        <v>51</v>
      </c>
      <c r="I21" s="132">
        <f t="shared" si="1"/>
        <v>0</v>
      </c>
      <c r="J21" s="337" t="s">
        <v>51</v>
      </c>
      <c r="K21" s="338" t="s">
        <v>51</v>
      </c>
      <c r="L21" s="132">
        <f t="shared" si="2"/>
        <v>0</v>
      </c>
      <c r="M21" s="337" t="s">
        <v>51</v>
      </c>
      <c r="N21" s="350" t="s">
        <v>51</v>
      </c>
      <c r="O21" s="134">
        <f t="shared" si="3"/>
        <v>0</v>
      </c>
      <c r="P21" s="337" t="s">
        <v>51</v>
      </c>
      <c r="Q21" s="338" t="s">
        <v>51</v>
      </c>
      <c r="R21" s="101"/>
    </row>
    <row r="22" spans="1:18" s="99" customFormat="1" ht="38.25" customHeight="1">
      <c r="A22" s="135" t="s">
        <v>127</v>
      </c>
      <c r="B22" s="129">
        <f t="shared" si="0"/>
        <v>0</v>
      </c>
      <c r="C22" s="337" t="s">
        <v>51</v>
      </c>
      <c r="D22" s="338" t="s">
        <v>51</v>
      </c>
      <c r="E22" s="138">
        <v>0</v>
      </c>
      <c r="F22" s="134">
        <f t="shared" si="4"/>
        <v>0</v>
      </c>
      <c r="G22" s="337" t="s">
        <v>51</v>
      </c>
      <c r="H22" s="338" t="s">
        <v>51</v>
      </c>
      <c r="I22" s="132">
        <f t="shared" si="1"/>
        <v>0</v>
      </c>
      <c r="J22" s="337" t="s">
        <v>51</v>
      </c>
      <c r="K22" s="338" t="s">
        <v>51</v>
      </c>
      <c r="L22" s="132">
        <f t="shared" si="2"/>
        <v>0</v>
      </c>
      <c r="M22" s="337" t="s">
        <v>51</v>
      </c>
      <c r="N22" s="350" t="s">
        <v>51</v>
      </c>
      <c r="O22" s="134">
        <f t="shared" si="3"/>
        <v>0</v>
      </c>
      <c r="P22" s="337" t="s">
        <v>51</v>
      </c>
      <c r="Q22" s="338" t="s">
        <v>51</v>
      </c>
      <c r="R22" s="101"/>
    </row>
    <row r="23" spans="1:18" s="99" customFormat="1" ht="38.25" customHeight="1">
      <c r="A23" s="135" t="s">
        <v>7</v>
      </c>
      <c r="B23" s="129">
        <f t="shared" si="0"/>
        <v>1</v>
      </c>
      <c r="C23" s="337">
        <v>1</v>
      </c>
      <c r="D23" s="338" t="s">
        <v>51</v>
      </c>
      <c r="E23" s="138">
        <v>2</v>
      </c>
      <c r="F23" s="134">
        <f t="shared" si="4"/>
        <v>4</v>
      </c>
      <c r="G23" s="337">
        <v>2</v>
      </c>
      <c r="H23" s="338">
        <v>2</v>
      </c>
      <c r="I23" s="132">
        <f t="shared" si="1"/>
        <v>4</v>
      </c>
      <c r="J23" s="337">
        <v>4</v>
      </c>
      <c r="K23" s="338" t="s">
        <v>51</v>
      </c>
      <c r="L23" s="132">
        <f t="shared" si="2"/>
        <v>3</v>
      </c>
      <c r="M23" s="337" t="s">
        <v>51</v>
      </c>
      <c r="N23" s="350">
        <v>3</v>
      </c>
      <c r="O23" s="134">
        <f t="shared" si="3"/>
        <v>0</v>
      </c>
      <c r="P23" s="337" t="s">
        <v>51</v>
      </c>
      <c r="Q23" s="338" t="s">
        <v>51</v>
      </c>
      <c r="R23" s="101"/>
    </row>
    <row r="24" spans="1:18" s="99" customFormat="1" ht="38.25" customHeight="1">
      <c r="A24" s="135" t="s">
        <v>113</v>
      </c>
      <c r="B24" s="129">
        <f t="shared" si="0"/>
        <v>0</v>
      </c>
      <c r="C24" s="337" t="s">
        <v>51</v>
      </c>
      <c r="D24" s="338" t="s">
        <v>51</v>
      </c>
      <c r="E24" s="138">
        <v>0</v>
      </c>
      <c r="F24" s="134">
        <f t="shared" si="4"/>
        <v>0</v>
      </c>
      <c r="G24" s="337" t="s">
        <v>51</v>
      </c>
      <c r="H24" s="338" t="s">
        <v>51</v>
      </c>
      <c r="I24" s="132">
        <f t="shared" si="1"/>
        <v>0</v>
      </c>
      <c r="J24" s="337" t="s">
        <v>51</v>
      </c>
      <c r="K24" s="338" t="s">
        <v>51</v>
      </c>
      <c r="L24" s="132">
        <f t="shared" si="2"/>
        <v>0</v>
      </c>
      <c r="M24" s="337" t="s">
        <v>51</v>
      </c>
      <c r="N24" s="350" t="s">
        <v>51</v>
      </c>
      <c r="O24" s="134">
        <f t="shared" si="3"/>
        <v>0</v>
      </c>
      <c r="P24" s="337" t="s">
        <v>51</v>
      </c>
      <c r="Q24" s="338" t="s">
        <v>51</v>
      </c>
      <c r="R24" s="101"/>
    </row>
    <row r="25" spans="1:18" s="99" customFormat="1" ht="38.25" customHeight="1">
      <c r="A25" s="135" t="s">
        <v>114</v>
      </c>
      <c r="B25" s="129">
        <f t="shared" si="0"/>
        <v>0</v>
      </c>
      <c r="C25" s="337" t="s">
        <v>51</v>
      </c>
      <c r="D25" s="338" t="s">
        <v>51</v>
      </c>
      <c r="E25" s="138">
        <v>0</v>
      </c>
      <c r="F25" s="134">
        <f t="shared" si="4"/>
        <v>0</v>
      </c>
      <c r="G25" s="337" t="s">
        <v>51</v>
      </c>
      <c r="H25" s="338" t="s">
        <v>51</v>
      </c>
      <c r="I25" s="132">
        <f t="shared" si="1"/>
        <v>0</v>
      </c>
      <c r="J25" s="337" t="s">
        <v>51</v>
      </c>
      <c r="K25" s="338" t="s">
        <v>51</v>
      </c>
      <c r="L25" s="132">
        <f t="shared" si="2"/>
        <v>0</v>
      </c>
      <c r="M25" s="337" t="s">
        <v>51</v>
      </c>
      <c r="N25" s="350" t="s">
        <v>51</v>
      </c>
      <c r="O25" s="134">
        <f t="shared" si="3"/>
        <v>0</v>
      </c>
      <c r="P25" s="337" t="s">
        <v>51</v>
      </c>
      <c r="Q25" s="338" t="s">
        <v>51</v>
      </c>
      <c r="R25" s="101"/>
    </row>
    <row r="26" spans="1:18" s="99" customFormat="1" ht="38.25" customHeight="1">
      <c r="A26" s="135" t="s">
        <v>115</v>
      </c>
      <c r="B26" s="129">
        <f t="shared" si="0"/>
        <v>0</v>
      </c>
      <c r="C26" s="337" t="s">
        <v>51</v>
      </c>
      <c r="D26" s="338" t="s">
        <v>51</v>
      </c>
      <c r="E26" s="138">
        <v>0</v>
      </c>
      <c r="F26" s="134">
        <f t="shared" si="4"/>
        <v>0</v>
      </c>
      <c r="G26" s="337" t="s">
        <v>51</v>
      </c>
      <c r="H26" s="338" t="s">
        <v>51</v>
      </c>
      <c r="I26" s="132">
        <f t="shared" si="1"/>
        <v>0</v>
      </c>
      <c r="J26" s="337" t="s">
        <v>51</v>
      </c>
      <c r="K26" s="338" t="s">
        <v>51</v>
      </c>
      <c r="L26" s="132">
        <f t="shared" si="2"/>
        <v>0</v>
      </c>
      <c r="M26" s="337" t="s">
        <v>51</v>
      </c>
      <c r="N26" s="350" t="s">
        <v>51</v>
      </c>
      <c r="O26" s="134">
        <f t="shared" si="3"/>
        <v>0</v>
      </c>
      <c r="P26" s="337" t="s">
        <v>51</v>
      </c>
      <c r="Q26" s="338" t="s">
        <v>51</v>
      </c>
      <c r="R26" s="101"/>
    </row>
    <row r="27" spans="1:18" s="99" customFormat="1" ht="38.25" customHeight="1">
      <c r="A27" s="175" t="s">
        <v>116</v>
      </c>
      <c r="B27" s="129">
        <f t="shared" si="0"/>
        <v>0</v>
      </c>
      <c r="C27" s="337" t="s">
        <v>51</v>
      </c>
      <c r="D27" s="338" t="s">
        <v>51</v>
      </c>
      <c r="E27" s="138">
        <v>0</v>
      </c>
      <c r="F27" s="134">
        <f t="shared" si="4"/>
        <v>0</v>
      </c>
      <c r="G27" s="337" t="s">
        <v>51</v>
      </c>
      <c r="H27" s="338" t="s">
        <v>51</v>
      </c>
      <c r="I27" s="132">
        <f t="shared" si="1"/>
        <v>0</v>
      </c>
      <c r="J27" s="337" t="s">
        <v>51</v>
      </c>
      <c r="K27" s="338" t="s">
        <v>51</v>
      </c>
      <c r="L27" s="132">
        <f t="shared" si="2"/>
        <v>0</v>
      </c>
      <c r="M27" s="337" t="s">
        <v>51</v>
      </c>
      <c r="N27" s="350" t="s">
        <v>51</v>
      </c>
      <c r="O27" s="134">
        <f t="shared" si="3"/>
        <v>0</v>
      </c>
      <c r="P27" s="337" t="s">
        <v>51</v>
      </c>
      <c r="Q27" s="338" t="s">
        <v>51</v>
      </c>
      <c r="R27" s="101"/>
    </row>
    <row r="28" spans="1:18" s="99" customFormat="1" ht="38.25" customHeight="1" thickBot="1">
      <c r="A28" s="141" t="s">
        <v>9</v>
      </c>
      <c r="B28" s="142">
        <f t="shared" si="0"/>
        <v>0</v>
      </c>
      <c r="C28" s="339" t="s">
        <v>51</v>
      </c>
      <c r="D28" s="340" t="s">
        <v>51</v>
      </c>
      <c r="E28" s="144">
        <v>0</v>
      </c>
      <c r="F28" s="146">
        <f t="shared" si="4"/>
        <v>0</v>
      </c>
      <c r="G28" s="339" t="s">
        <v>51</v>
      </c>
      <c r="H28" s="340" t="s">
        <v>51</v>
      </c>
      <c r="I28" s="145">
        <f t="shared" si="1"/>
        <v>0</v>
      </c>
      <c r="J28" s="339" t="s">
        <v>51</v>
      </c>
      <c r="K28" s="340" t="s">
        <v>51</v>
      </c>
      <c r="L28" s="145">
        <f t="shared" si="2"/>
        <v>0</v>
      </c>
      <c r="M28" s="339" t="s">
        <v>51</v>
      </c>
      <c r="N28" s="351" t="s">
        <v>51</v>
      </c>
      <c r="O28" s="146">
        <f t="shared" si="3"/>
        <v>0</v>
      </c>
      <c r="P28" s="339" t="s">
        <v>51</v>
      </c>
      <c r="Q28" s="340" t="s">
        <v>51</v>
      </c>
      <c r="R28" s="101"/>
    </row>
  </sheetData>
  <sheetProtection/>
  <mergeCells count="7">
    <mergeCell ref="A5:A8"/>
    <mergeCell ref="E5:E8"/>
    <mergeCell ref="L5:N7"/>
    <mergeCell ref="O5:Q7"/>
    <mergeCell ref="B6:D6"/>
    <mergeCell ref="F6:H6"/>
    <mergeCell ref="I6:K6"/>
  </mergeCells>
  <printOptions horizontalCentered="1"/>
  <pageMargins left="0.7086614173228347" right="0.3937007874015748" top="0.7874015748031497" bottom="0.5118110236220472" header="0.5118110236220472" footer="0.5118110236220472"/>
  <pageSetup horizontalDpi="600" verticalDpi="600" orientation="portrait" paperSize="9" scale="90" r:id="rId1"/>
  <headerFooter scaleWithDoc="0" alignWithMargins="0">
    <oddHeader>&amp;R&amp;11幼稚園</oddHeader>
    <oddFooter>&amp;C&amp;"Century,標準"70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SheetLayoutView="100" zoomScalePageLayoutView="0" workbookViewId="0" topLeftCell="A40">
      <selection activeCell="Y26" sqref="Y26"/>
    </sheetView>
  </sheetViews>
  <sheetFormatPr defaultColWidth="10.25390625" defaultRowHeight="12.75"/>
  <cols>
    <col min="1" max="2" width="5.625" style="185" customWidth="1"/>
    <col min="3" max="17" width="6.25390625" style="185" customWidth="1"/>
    <col min="18" max="16384" width="10.25390625" style="185" customWidth="1"/>
  </cols>
  <sheetData>
    <row r="1" spans="15:17" ht="14.25" customHeight="1">
      <c r="O1" s="200"/>
      <c r="P1" s="200"/>
      <c r="Q1" s="200"/>
    </row>
    <row r="2" spans="15:17" ht="14.25" customHeight="1">
      <c r="O2" s="200"/>
      <c r="P2" s="200"/>
      <c r="Q2" s="200"/>
    </row>
    <row r="3" spans="1:17" ht="19.5" customHeight="1" thickBot="1">
      <c r="A3" s="186" t="s">
        <v>128</v>
      </c>
      <c r="J3" s="187"/>
      <c r="K3" s="187"/>
      <c r="L3" s="187"/>
      <c r="M3" s="187"/>
      <c r="N3" s="187"/>
      <c r="O3" s="200"/>
      <c r="P3" s="200"/>
      <c r="Q3" s="200"/>
    </row>
    <row r="4" spans="1:17" ht="19.5" customHeight="1">
      <c r="A4" s="554" t="s">
        <v>129</v>
      </c>
      <c r="B4" s="555"/>
      <c r="C4" s="575" t="s">
        <v>130</v>
      </c>
      <c r="D4" s="576"/>
      <c r="E4" s="575" t="s">
        <v>131</v>
      </c>
      <c r="F4" s="576"/>
      <c r="G4" s="575" t="s">
        <v>132</v>
      </c>
      <c r="H4" s="517"/>
      <c r="I4" s="525"/>
      <c r="J4" s="559" t="s">
        <v>133</v>
      </c>
      <c r="K4" s="560"/>
      <c r="L4" s="560"/>
      <c r="M4" s="560"/>
      <c r="N4" s="560"/>
      <c r="O4" s="200"/>
      <c r="P4" s="200"/>
      <c r="Q4" s="200"/>
    </row>
    <row r="5" spans="1:17" ht="15" customHeight="1">
      <c r="A5" s="540"/>
      <c r="B5" s="541"/>
      <c r="C5" s="577"/>
      <c r="D5" s="578"/>
      <c r="E5" s="577"/>
      <c r="F5" s="578"/>
      <c r="G5" s="565" t="s">
        <v>130</v>
      </c>
      <c r="H5" s="566" t="s">
        <v>134</v>
      </c>
      <c r="I5" s="558" t="s">
        <v>135</v>
      </c>
      <c r="J5" s="565" t="s">
        <v>130</v>
      </c>
      <c r="K5" s="189" t="s">
        <v>136</v>
      </c>
      <c r="L5" s="189" t="s">
        <v>137</v>
      </c>
      <c r="M5" s="564" t="s">
        <v>138</v>
      </c>
      <c r="N5" s="558" t="s">
        <v>139</v>
      </c>
      <c r="O5" s="569"/>
      <c r="P5" s="569"/>
      <c r="Q5" s="569"/>
    </row>
    <row r="6" spans="1:17" ht="15" customHeight="1">
      <c r="A6" s="542"/>
      <c r="B6" s="543"/>
      <c r="C6" s="579"/>
      <c r="D6" s="580"/>
      <c r="E6" s="579"/>
      <c r="F6" s="580"/>
      <c r="G6" s="539"/>
      <c r="H6" s="533"/>
      <c r="I6" s="535"/>
      <c r="J6" s="539"/>
      <c r="K6" s="191" t="s">
        <v>140</v>
      </c>
      <c r="L6" s="191" t="s">
        <v>140</v>
      </c>
      <c r="M6" s="535"/>
      <c r="N6" s="535"/>
      <c r="O6" s="569"/>
      <c r="P6" s="569"/>
      <c r="Q6" s="569"/>
    </row>
    <row r="7" spans="1:17" ht="19.5" customHeight="1">
      <c r="A7" s="540" t="s">
        <v>141</v>
      </c>
      <c r="B7" s="541"/>
      <c r="C7" s="544">
        <f>E7+G7+J7</f>
        <v>124</v>
      </c>
      <c r="D7" s="549"/>
      <c r="E7" s="544">
        <v>1</v>
      </c>
      <c r="F7" s="545"/>
      <c r="G7" s="192">
        <f>SUM(H7:I7)</f>
        <v>90</v>
      </c>
      <c r="H7" s="193">
        <v>84</v>
      </c>
      <c r="I7" s="194">
        <v>6</v>
      </c>
      <c r="J7" s="192">
        <f>SUM(K7:N7)</f>
        <v>33</v>
      </c>
      <c r="K7" s="193">
        <v>30</v>
      </c>
      <c r="L7" s="193">
        <v>1</v>
      </c>
      <c r="M7" s="194">
        <v>1</v>
      </c>
      <c r="N7" s="194">
        <v>1</v>
      </c>
      <c r="O7" s="206"/>
      <c r="P7" s="206"/>
      <c r="Q7" s="206"/>
    </row>
    <row r="8" spans="1:17" ht="19.5" customHeight="1">
      <c r="A8" s="542" t="s">
        <v>142</v>
      </c>
      <c r="B8" s="543"/>
      <c r="C8" s="546">
        <f>E8+G8+J8</f>
        <v>1</v>
      </c>
      <c r="D8" s="548"/>
      <c r="E8" s="546">
        <v>0</v>
      </c>
      <c r="F8" s="547"/>
      <c r="G8" s="195">
        <f>SUM(H8:I8)</f>
        <v>1</v>
      </c>
      <c r="H8" s="196">
        <v>1</v>
      </c>
      <c r="I8" s="197">
        <v>0</v>
      </c>
      <c r="J8" s="198">
        <f>SUM(K8:M8)</f>
        <v>0</v>
      </c>
      <c r="K8" s="199">
        <v>0</v>
      </c>
      <c r="L8" s="199">
        <v>0</v>
      </c>
      <c r="M8" s="197">
        <v>0</v>
      </c>
      <c r="N8" s="197">
        <v>0</v>
      </c>
      <c r="O8" s="221"/>
      <c r="P8" s="221"/>
      <c r="Q8" s="221"/>
    </row>
    <row r="9" spans="1:17" ht="19.5" customHeight="1" thickBot="1">
      <c r="A9" s="561" t="s">
        <v>130</v>
      </c>
      <c r="B9" s="562"/>
      <c r="C9" s="529">
        <f>SUM(C7:D8)</f>
        <v>125</v>
      </c>
      <c r="D9" s="530"/>
      <c r="E9" s="529">
        <f>SUM(E7:F8)</f>
        <v>1</v>
      </c>
      <c r="F9" s="531"/>
      <c r="G9" s="201">
        <f aca="true" t="shared" si="0" ref="G9:N9">SUM(G7:G8)</f>
        <v>91</v>
      </c>
      <c r="H9" s="202">
        <f t="shared" si="0"/>
        <v>85</v>
      </c>
      <c r="I9" s="203">
        <f t="shared" si="0"/>
        <v>6</v>
      </c>
      <c r="J9" s="201">
        <f t="shared" si="0"/>
        <v>33</v>
      </c>
      <c r="K9" s="202">
        <f t="shared" si="0"/>
        <v>30</v>
      </c>
      <c r="L9" s="202">
        <f t="shared" si="0"/>
        <v>1</v>
      </c>
      <c r="M9" s="203">
        <f t="shared" si="0"/>
        <v>1</v>
      </c>
      <c r="N9" s="203">
        <f t="shared" si="0"/>
        <v>1</v>
      </c>
      <c r="O9" s="206"/>
      <c r="P9" s="206"/>
      <c r="Q9" s="206"/>
    </row>
    <row r="10" spans="1:17" ht="17.25" customHeight="1">
      <c r="A10" s="188"/>
      <c r="B10" s="188"/>
      <c r="C10" s="188"/>
      <c r="D10" s="188"/>
      <c r="E10" s="188"/>
      <c r="F10" s="188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ht="19.5" customHeight="1" thickBot="1">
      <c r="A11" s="205" t="s">
        <v>143</v>
      </c>
    </row>
    <row r="12" spans="1:17" ht="19.5" customHeight="1">
      <c r="A12" s="554" t="s">
        <v>129</v>
      </c>
      <c r="B12" s="555"/>
      <c r="C12" s="552" t="s">
        <v>130</v>
      </c>
      <c r="D12" s="556" t="s">
        <v>144</v>
      </c>
      <c r="E12" s="536">
        <v>1</v>
      </c>
      <c r="F12" s="536">
        <v>2</v>
      </c>
      <c r="G12" s="536">
        <v>3</v>
      </c>
      <c r="H12" s="536">
        <v>4</v>
      </c>
      <c r="I12" s="536">
        <v>5</v>
      </c>
      <c r="J12" s="536">
        <v>6</v>
      </c>
      <c r="K12" s="536">
        <v>7</v>
      </c>
      <c r="L12" s="536">
        <v>8</v>
      </c>
      <c r="M12" s="536">
        <v>9</v>
      </c>
      <c r="N12" s="536">
        <v>10</v>
      </c>
      <c r="O12" s="536">
        <v>11</v>
      </c>
      <c r="P12" s="536">
        <v>12</v>
      </c>
      <c r="Q12" s="570" t="s">
        <v>145</v>
      </c>
    </row>
    <row r="13" spans="1:17" ht="19.5" customHeight="1">
      <c r="A13" s="542"/>
      <c r="B13" s="543"/>
      <c r="C13" s="553"/>
      <c r="D13" s="55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71"/>
    </row>
    <row r="14" spans="1:17" ht="19.5" customHeight="1">
      <c r="A14" s="540" t="s">
        <v>131</v>
      </c>
      <c r="B14" s="541"/>
      <c r="C14" s="206">
        <f>IF(SUM(D14:N14)=0,"-",SUM(D14:N14))</f>
        <v>1</v>
      </c>
      <c r="D14" s="411">
        <f>SUM(E14:F14)</f>
        <v>0</v>
      </c>
      <c r="E14" s="412">
        <v>0</v>
      </c>
      <c r="F14" s="413">
        <v>0</v>
      </c>
      <c r="G14" s="414">
        <v>0</v>
      </c>
      <c r="H14" s="414">
        <v>0</v>
      </c>
      <c r="I14" s="412">
        <v>0</v>
      </c>
      <c r="J14" s="412">
        <v>1</v>
      </c>
      <c r="K14" s="412">
        <v>0</v>
      </c>
      <c r="L14" s="412">
        <v>0</v>
      </c>
      <c r="M14" s="412">
        <v>0</v>
      </c>
      <c r="N14" s="412">
        <v>0</v>
      </c>
      <c r="O14" s="412">
        <v>0</v>
      </c>
      <c r="P14" s="412">
        <v>0</v>
      </c>
      <c r="Q14" s="414">
        <v>0</v>
      </c>
    </row>
    <row r="15" spans="1:17" ht="19.5" customHeight="1">
      <c r="A15" s="540" t="s">
        <v>146</v>
      </c>
      <c r="B15" s="541"/>
      <c r="C15" s="206">
        <v>91</v>
      </c>
      <c r="D15" s="415">
        <v>10</v>
      </c>
      <c r="E15" s="193">
        <v>35</v>
      </c>
      <c r="F15" s="206">
        <v>16</v>
      </c>
      <c r="G15" s="194">
        <v>20</v>
      </c>
      <c r="H15" s="194">
        <v>7</v>
      </c>
      <c r="I15" s="193">
        <v>1</v>
      </c>
      <c r="J15" s="193">
        <v>2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4">
        <v>0</v>
      </c>
    </row>
    <row r="16" spans="1:17" ht="19.5" customHeight="1">
      <c r="A16" s="540" t="s">
        <v>147</v>
      </c>
      <c r="B16" s="541"/>
      <c r="C16" s="206">
        <v>33</v>
      </c>
      <c r="D16" s="415">
        <v>1</v>
      </c>
      <c r="E16" s="193">
        <v>0</v>
      </c>
      <c r="F16" s="206">
        <v>1</v>
      </c>
      <c r="G16" s="194">
        <v>7</v>
      </c>
      <c r="H16" s="194">
        <v>12</v>
      </c>
      <c r="I16" s="193">
        <v>1</v>
      </c>
      <c r="J16" s="193">
        <v>1</v>
      </c>
      <c r="K16" s="193">
        <v>4</v>
      </c>
      <c r="L16" s="193">
        <v>1</v>
      </c>
      <c r="M16" s="193">
        <v>1</v>
      </c>
      <c r="N16" s="193">
        <v>3</v>
      </c>
      <c r="O16" s="193">
        <v>0</v>
      </c>
      <c r="P16" s="193">
        <v>1</v>
      </c>
      <c r="Q16" s="194">
        <v>0</v>
      </c>
    </row>
    <row r="17" spans="1:17" ht="19.5" customHeight="1" thickBot="1">
      <c r="A17" s="550" t="s">
        <v>130</v>
      </c>
      <c r="B17" s="551"/>
      <c r="C17" s="207">
        <f aca="true" t="shared" si="1" ref="C17:N17">SUM(C14:C16)</f>
        <v>125</v>
      </c>
      <c r="D17" s="208">
        <f t="shared" si="1"/>
        <v>11</v>
      </c>
      <c r="E17" s="209">
        <f t="shared" si="1"/>
        <v>35</v>
      </c>
      <c r="F17" s="209">
        <f t="shared" si="1"/>
        <v>17</v>
      </c>
      <c r="G17" s="209">
        <f t="shared" si="1"/>
        <v>27</v>
      </c>
      <c r="H17" s="209">
        <f t="shared" si="1"/>
        <v>19</v>
      </c>
      <c r="I17" s="209">
        <f t="shared" si="1"/>
        <v>2</v>
      </c>
      <c r="J17" s="209">
        <f t="shared" si="1"/>
        <v>4</v>
      </c>
      <c r="K17" s="210">
        <f t="shared" si="1"/>
        <v>4</v>
      </c>
      <c r="L17" s="209">
        <f t="shared" si="1"/>
        <v>1</v>
      </c>
      <c r="M17" s="210">
        <f t="shared" si="1"/>
        <v>1</v>
      </c>
      <c r="N17" s="209">
        <f t="shared" si="1"/>
        <v>3</v>
      </c>
      <c r="O17" s="209">
        <f>SUM(O14:O16)</f>
        <v>0</v>
      </c>
      <c r="P17" s="209">
        <f>SUM(P14:P16)</f>
        <v>1</v>
      </c>
      <c r="Q17" s="420">
        <f>SUM(Q14:Q16)</f>
        <v>0</v>
      </c>
    </row>
    <row r="18" spans="1:12" ht="12.75">
      <c r="A18" s="211" t="s">
        <v>148</v>
      </c>
      <c r="L18" s="212"/>
    </row>
    <row r="19" spans="1:17" ht="12.75">
      <c r="A19" s="211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</row>
    <row r="20" ht="19.5" customHeight="1" thickBot="1">
      <c r="A20" s="186" t="s">
        <v>149</v>
      </c>
    </row>
    <row r="21" spans="1:12" ht="19.5" customHeight="1">
      <c r="A21" s="554" t="s">
        <v>129</v>
      </c>
      <c r="B21" s="555"/>
      <c r="C21" s="552" t="s">
        <v>130</v>
      </c>
      <c r="D21" s="538" t="s">
        <v>150</v>
      </c>
      <c r="E21" s="532" t="s">
        <v>151</v>
      </c>
      <c r="F21" s="532" t="s">
        <v>152</v>
      </c>
      <c r="G21" s="532" t="s">
        <v>153</v>
      </c>
      <c r="H21" s="532" t="s">
        <v>154</v>
      </c>
      <c r="I21" s="532" t="s">
        <v>155</v>
      </c>
      <c r="J21" s="532" t="s">
        <v>156</v>
      </c>
      <c r="K21" s="532" t="s">
        <v>157</v>
      </c>
      <c r="L21" s="534" t="s">
        <v>158</v>
      </c>
    </row>
    <row r="22" spans="1:12" ht="19.5" customHeight="1">
      <c r="A22" s="542"/>
      <c r="B22" s="543"/>
      <c r="C22" s="553"/>
      <c r="D22" s="539"/>
      <c r="E22" s="533"/>
      <c r="F22" s="533"/>
      <c r="G22" s="533"/>
      <c r="H22" s="533"/>
      <c r="I22" s="533"/>
      <c r="J22" s="533"/>
      <c r="K22" s="533"/>
      <c r="L22" s="535"/>
    </row>
    <row r="23" spans="1:12" ht="19.5" customHeight="1">
      <c r="A23" s="540" t="s">
        <v>131</v>
      </c>
      <c r="B23" s="541"/>
      <c r="C23" s="206">
        <f>IF(SUM(D23:L23)=0,"-",SUM(D23:L23))</f>
        <v>1</v>
      </c>
      <c r="D23" s="411">
        <v>0</v>
      </c>
      <c r="E23" s="412">
        <v>0</v>
      </c>
      <c r="F23" s="412">
        <v>0</v>
      </c>
      <c r="G23" s="352">
        <v>1</v>
      </c>
      <c r="H23" s="412">
        <v>0</v>
      </c>
      <c r="I23" s="412">
        <v>0</v>
      </c>
      <c r="J23" s="412">
        <v>0</v>
      </c>
      <c r="K23" s="412">
        <v>0</v>
      </c>
      <c r="L23" s="414">
        <v>0</v>
      </c>
    </row>
    <row r="24" spans="1:12" ht="19.5" customHeight="1">
      <c r="A24" s="540" t="s">
        <v>146</v>
      </c>
      <c r="B24" s="541"/>
      <c r="C24" s="206">
        <f>IF(SUM(D24:L24)=0,"-",SUM(D24:L24))</f>
        <v>91</v>
      </c>
      <c r="D24" s="295">
        <v>10</v>
      </c>
      <c r="E24" s="352">
        <v>66</v>
      </c>
      <c r="F24" s="352">
        <v>14</v>
      </c>
      <c r="G24" s="352">
        <v>1</v>
      </c>
      <c r="H24" s="193">
        <v>0</v>
      </c>
      <c r="I24" s="193">
        <v>0</v>
      </c>
      <c r="J24" s="193">
        <v>0</v>
      </c>
      <c r="K24" s="193">
        <v>0</v>
      </c>
      <c r="L24" s="194">
        <v>0</v>
      </c>
    </row>
    <row r="25" spans="1:12" ht="19.5" customHeight="1">
      <c r="A25" s="542" t="s">
        <v>147</v>
      </c>
      <c r="B25" s="543"/>
      <c r="C25" s="213">
        <f>IF(SUM(D25:L25)=0,"-",SUM(D25:L25))</f>
        <v>33</v>
      </c>
      <c r="D25" s="354">
        <v>1</v>
      </c>
      <c r="E25" s="355">
        <v>8</v>
      </c>
      <c r="F25" s="355">
        <v>16</v>
      </c>
      <c r="G25" s="355">
        <v>2</v>
      </c>
      <c r="H25" s="355">
        <v>3</v>
      </c>
      <c r="I25" s="355">
        <v>1</v>
      </c>
      <c r="J25" s="355">
        <v>2</v>
      </c>
      <c r="K25" s="196">
        <v>0</v>
      </c>
      <c r="L25" s="416">
        <v>0</v>
      </c>
    </row>
    <row r="26" spans="1:12" ht="19.5" customHeight="1" thickBot="1">
      <c r="A26" s="561" t="s">
        <v>130</v>
      </c>
      <c r="B26" s="562"/>
      <c r="C26" s="417">
        <f aca="true" t="shared" si="2" ref="C26:L26">SUM(C23:C25)</f>
        <v>125</v>
      </c>
      <c r="D26" s="418">
        <f t="shared" si="2"/>
        <v>11</v>
      </c>
      <c r="E26" s="419">
        <f t="shared" si="2"/>
        <v>74</v>
      </c>
      <c r="F26" s="419">
        <f t="shared" si="2"/>
        <v>30</v>
      </c>
      <c r="G26" s="419">
        <f t="shared" si="2"/>
        <v>4</v>
      </c>
      <c r="H26" s="419">
        <f t="shared" si="2"/>
        <v>3</v>
      </c>
      <c r="I26" s="419">
        <f t="shared" si="2"/>
        <v>1</v>
      </c>
      <c r="J26" s="419">
        <f t="shared" si="2"/>
        <v>2</v>
      </c>
      <c r="K26" s="209">
        <f t="shared" si="2"/>
        <v>0</v>
      </c>
      <c r="L26" s="420">
        <f t="shared" si="2"/>
        <v>0</v>
      </c>
    </row>
    <row r="27" spans="1:12" ht="12.75">
      <c r="A27" s="215" t="s">
        <v>159</v>
      </c>
      <c r="B27" s="188"/>
      <c r="C27" s="204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12.75" customHeight="1">
      <c r="A28" s="211"/>
      <c r="L28" s="212"/>
    </row>
    <row r="29" ht="19.5" customHeight="1" thickBot="1">
      <c r="A29" s="186" t="s">
        <v>160</v>
      </c>
    </row>
    <row r="30" spans="1:12" ht="19.5" customHeight="1">
      <c r="A30" s="554" t="s">
        <v>161</v>
      </c>
      <c r="B30" s="554"/>
      <c r="C30" s="554"/>
      <c r="D30" s="555"/>
      <c r="E30" s="552" t="s">
        <v>162</v>
      </c>
      <c r="F30" s="552"/>
      <c r="G30" s="552"/>
      <c r="H30" s="563"/>
      <c r="I30" s="552" t="s">
        <v>163</v>
      </c>
      <c r="J30" s="552"/>
      <c r="K30" s="552"/>
      <c r="L30" s="552"/>
    </row>
    <row r="31" spans="1:12" ht="19.5" customHeight="1">
      <c r="A31" s="542"/>
      <c r="B31" s="542"/>
      <c r="C31" s="542"/>
      <c r="D31" s="543"/>
      <c r="E31" s="217" t="s">
        <v>130</v>
      </c>
      <c r="F31" s="218" t="s">
        <v>164</v>
      </c>
      <c r="G31" s="218" t="s">
        <v>165</v>
      </c>
      <c r="H31" s="219" t="s">
        <v>166</v>
      </c>
      <c r="I31" s="217" t="s">
        <v>130</v>
      </c>
      <c r="J31" s="218" t="s">
        <v>164</v>
      </c>
      <c r="K31" s="218" t="s">
        <v>165</v>
      </c>
      <c r="L31" s="220" t="s">
        <v>166</v>
      </c>
    </row>
    <row r="32" spans="1:12" ht="19.5" customHeight="1">
      <c r="A32" s="540" t="s">
        <v>167</v>
      </c>
      <c r="B32" s="540"/>
      <c r="C32" s="540"/>
      <c r="D32" s="541"/>
      <c r="E32" s="421">
        <f aca="true" t="shared" si="3" ref="E32:E38">SUM(F32:H32)</f>
        <v>0</v>
      </c>
      <c r="F32" s="412">
        <v>0</v>
      </c>
      <c r="G32" s="423">
        <v>0</v>
      </c>
      <c r="H32" s="221">
        <v>0</v>
      </c>
      <c r="I32" s="451">
        <f aca="true" t="shared" si="4" ref="I32:I38">SUM(J32:L32)</f>
        <v>115</v>
      </c>
      <c r="J32" s="356">
        <v>2</v>
      </c>
      <c r="K32" s="356">
        <v>41</v>
      </c>
      <c r="L32" s="279">
        <v>72</v>
      </c>
    </row>
    <row r="33" spans="1:12" ht="19.5" customHeight="1">
      <c r="A33" s="540" t="s">
        <v>168</v>
      </c>
      <c r="B33" s="540"/>
      <c r="C33" s="540"/>
      <c r="D33" s="541"/>
      <c r="E33" s="452">
        <f t="shared" si="3"/>
        <v>1</v>
      </c>
      <c r="F33" s="193">
        <v>0</v>
      </c>
      <c r="G33" s="352">
        <v>1</v>
      </c>
      <c r="H33" s="221">
        <v>0</v>
      </c>
      <c r="I33" s="454">
        <f t="shared" si="4"/>
        <v>84</v>
      </c>
      <c r="J33" s="352">
        <v>2</v>
      </c>
      <c r="K33" s="352">
        <v>36</v>
      </c>
      <c r="L33" s="353">
        <v>46</v>
      </c>
    </row>
    <row r="34" spans="1:12" ht="19.5" customHeight="1">
      <c r="A34" s="540" t="s">
        <v>169</v>
      </c>
      <c r="B34" s="540"/>
      <c r="C34" s="540"/>
      <c r="D34" s="541"/>
      <c r="E34" s="452">
        <f t="shared" si="3"/>
        <v>26</v>
      </c>
      <c r="F34" s="193">
        <v>0</v>
      </c>
      <c r="G34" s="352">
        <v>26</v>
      </c>
      <c r="H34" s="221">
        <v>0</v>
      </c>
      <c r="I34" s="454">
        <f t="shared" si="4"/>
        <v>114</v>
      </c>
      <c r="J34" s="352">
        <v>2</v>
      </c>
      <c r="K34" s="352">
        <v>67</v>
      </c>
      <c r="L34" s="353">
        <v>45</v>
      </c>
    </row>
    <row r="35" spans="1:12" ht="19.5" customHeight="1">
      <c r="A35" s="540" t="s">
        <v>170</v>
      </c>
      <c r="B35" s="540"/>
      <c r="C35" s="540"/>
      <c r="D35" s="541"/>
      <c r="E35" s="452">
        <f t="shared" si="3"/>
        <v>1</v>
      </c>
      <c r="F35" s="193">
        <v>0</v>
      </c>
      <c r="G35" s="352">
        <v>1</v>
      </c>
      <c r="H35" s="221">
        <v>0</v>
      </c>
      <c r="I35" s="452">
        <f t="shared" si="4"/>
        <v>2</v>
      </c>
      <c r="J35" s="221">
        <v>0</v>
      </c>
      <c r="K35" s="352">
        <v>2</v>
      </c>
      <c r="L35" s="221">
        <v>0</v>
      </c>
    </row>
    <row r="36" spans="1:12" ht="19.5" customHeight="1">
      <c r="A36" s="540" t="s">
        <v>171</v>
      </c>
      <c r="B36" s="540"/>
      <c r="C36" s="540"/>
      <c r="D36" s="541"/>
      <c r="E36" s="422">
        <f t="shared" si="3"/>
        <v>0</v>
      </c>
      <c r="F36" s="193">
        <v>0</v>
      </c>
      <c r="G36" s="410">
        <v>0</v>
      </c>
      <c r="H36" s="221">
        <v>0</v>
      </c>
      <c r="I36" s="422">
        <f t="shared" si="4"/>
        <v>0</v>
      </c>
      <c r="J36" s="424">
        <v>0</v>
      </c>
      <c r="K36" s="424">
        <v>0</v>
      </c>
      <c r="L36" s="221">
        <v>0</v>
      </c>
    </row>
    <row r="37" spans="1:12" ht="19.5" customHeight="1">
      <c r="A37" s="540" t="s">
        <v>172</v>
      </c>
      <c r="B37" s="540"/>
      <c r="C37" s="540"/>
      <c r="D37" s="541"/>
      <c r="E37" s="452">
        <f t="shared" si="3"/>
        <v>14</v>
      </c>
      <c r="F37" s="193">
        <v>0</v>
      </c>
      <c r="G37" s="359">
        <v>13</v>
      </c>
      <c r="H37" s="357">
        <v>1</v>
      </c>
      <c r="I37" s="452">
        <f t="shared" si="4"/>
        <v>17</v>
      </c>
      <c r="J37" s="221">
        <v>0</v>
      </c>
      <c r="K37" s="352">
        <v>17</v>
      </c>
      <c r="L37" s="221">
        <v>0</v>
      </c>
    </row>
    <row r="38" spans="1:12" ht="19.5" customHeight="1">
      <c r="A38" s="542" t="s">
        <v>173</v>
      </c>
      <c r="B38" s="542"/>
      <c r="C38" s="542"/>
      <c r="D38" s="543"/>
      <c r="E38" s="456">
        <f t="shared" si="3"/>
        <v>72</v>
      </c>
      <c r="F38" s="355">
        <v>1</v>
      </c>
      <c r="G38" s="355">
        <v>40</v>
      </c>
      <c r="H38" s="358">
        <v>31</v>
      </c>
      <c r="I38" s="458">
        <f t="shared" si="4"/>
        <v>4</v>
      </c>
      <c r="J38" s="222">
        <v>0</v>
      </c>
      <c r="K38" s="355">
        <v>4</v>
      </c>
      <c r="L38" s="222">
        <v>0</v>
      </c>
    </row>
    <row r="39" spans="1:12" ht="19.5" customHeight="1" thickBot="1">
      <c r="A39" s="561" t="s">
        <v>130</v>
      </c>
      <c r="B39" s="561"/>
      <c r="C39" s="561"/>
      <c r="D39" s="562"/>
      <c r="E39" s="459">
        <f aca="true" t="shared" si="5" ref="E39:L39">SUM(E32:E38)</f>
        <v>114</v>
      </c>
      <c r="F39" s="446">
        <f t="shared" si="5"/>
        <v>1</v>
      </c>
      <c r="G39" s="447">
        <f t="shared" si="5"/>
        <v>81</v>
      </c>
      <c r="H39" s="448">
        <f t="shared" si="5"/>
        <v>32</v>
      </c>
      <c r="I39" s="449">
        <f t="shared" si="5"/>
        <v>336</v>
      </c>
      <c r="J39" s="447">
        <f t="shared" si="5"/>
        <v>6</v>
      </c>
      <c r="K39" s="447">
        <f t="shared" si="5"/>
        <v>167</v>
      </c>
      <c r="L39" s="450">
        <f t="shared" si="5"/>
        <v>163</v>
      </c>
    </row>
    <row r="40" spans="1:12" ht="12.75">
      <c r="A40" s="223" t="s">
        <v>174</v>
      </c>
      <c r="B40" s="188"/>
      <c r="C40" s="188"/>
      <c r="D40" s="188"/>
      <c r="E40" s="204"/>
      <c r="F40" s="204"/>
      <c r="G40" s="204"/>
      <c r="H40" s="204"/>
      <c r="I40" s="223"/>
      <c r="J40" s="204"/>
      <c r="K40" s="204"/>
      <c r="L40" s="204"/>
    </row>
    <row r="41" spans="1:12" ht="12.75">
      <c r="A41" s="211"/>
      <c r="L41" s="212"/>
    </row>
    <row r="42" ht="19.5" customHeight="1" thickBot="1">
      <c r="A42" s="186" t="s">
        <v>175</v>
      </c>
    </row>
    <row r="43" spans="1:13" ht="19.5" customHeight="1">
      <c r="A43" s="554" t="s">
        <v>129</v>
      </c>
      <c r="B43" s="555"/>
      <c r="C43" s="563" t="s">
        <v>130</v>
      </c>
      <c r="D43" s="572" t="s">
        <v>176</v>
      </c>
      <c r="E43" s="532" t="s">
        <v>177</v>
      </c>
      <c r="F43" s="532" t="s">
        <v>178</v>
      </c>
      <c r="G43" s="532" t="s">
        <v>179</v>
      </c>
      <c r="H43" s="532" t="s">
        <v>180</v>
      </c>
      <c r="I43" s="532" t="s">
        <v>181</v>
      </c>
      <c r="J43" s="532" t="s">
        <v>182</v>
      </c>
      <c r="K43" s="532" t="s">
        <v>183</v>
      </c>
      <c r="L43" s="532" t="s">
        <v>184</v>
      </c>
      <c r="M43" s="567" t="s">
        <v>185</v>
      </c>
    </row>
    <row r="44" spans="1:13" ht="19.5" customHeight="1">
      <c r="A44" s="542"/>
      <c r="B44" s="543"/>
      <c r="C44" s="574"/>
      <c r="D44" s="573"/>
      <c r="E44" s="533"/>
      <c r="F44" s="533"/>
      <c r="G44" s="533"/>
      <c r="H44" s="533"/>
      <c r="I44" s="533"/>
      <c r="J44" s="533"/>
      <c r="K44" s="533"/>
      <c r="L44" s="533"/>
      <c r="M44" s="568"/>
    </row>
    <row r="45" spans="1:13" ht="19.5" customHeight="1">
      <c r="A45" s="540" t="s">
        <v>186</v>
      </c>
      <c r="B45" s="541"/>
      <c r="C45" s="460">
        <f>SUM(D45:M45)</f>
        <v>6</v>
      </c>
      <c r="D45" s="455">
        <v>2</v>
      </c>
      <c r="E45" s="410">
        <v>0</v>
      </c>
      <c r="F45" s="453">
        <v>4</v>
      </c>
      <c r="G45" s="423">
        <v>0</v>
      </c>
      <c r="H45" s="423">
        <v>0</v>
      </c>
      <c r="I45" s="423">
        <v>0</v>
      </c>
      <c r="J45" s="423">
        <v>0</v>
      </c>
      <c r="K45" s="423">
        <v>0</v>
      </c>
      <c r="L45" s="423">
        <v>0</v>
      </c>
      <c r="M45" s="425">
        <v>0</v>
      </c>
    </row>
    <row r="46" spans="1:13" ht="19.5" customHeight="1">
      <c r="A46" s="540" t="s">
        <v>146</v>
      </c>
      <c r="B46" s="541"/>
      <c r="C46" s="460">
        <f>SUM(D46:M46)</f>
        <v>167</v>
      </c>
      <c r="D46" s="455">
        <v>106</v>
      </c>
      <c r="E46" s="453">
        <v>31</v>
      </c>
      <c r="F46" s="453">
        <v>17</v>
      </c>
      <c r="G46" s="453">
        <v>7</v>
      </c>
      <c r="H46" s="453">
        <v>6</v>
      </c>
      <c r="I46" s="410">
        <v>0</v>
      </c>
      <c r="J46" s="410">
        <v>0</v>
      </c>
      <c r="K46" s="410">
        <v>0</v>
      </c>
      <c r="L46" s="410">
        <v>0</v>
      </c>
      <c r="M46" s="221">
        <v>0</v>
      </c>
    </row>
    <row r="47" spans="1:13" ht="19.5" customHeight="1">
      <c r="A47" s="542" t="s">
        <v>147</v>
      </c>
      <c r="B47" s="543"/>
      <c r="C47" s="461">
        <f>SUM(D47:M47)</f>
        <v>163</v>
      </c>
      <c r="D47" s="463">
        <v>62</v>
      </c>
      <c r="E47" s="457">
        <v>25</v>
      </c>
      <c r="F47" s="457">
        <v>39</v>
      </c>
      <c r="G47" s="457">
        <v>27</v>
      </c>
      <c r="H47" s="457">
        <v>10</v>
      </c>
      <c r="I47" s="199">
        <v>0</v>
      </c>
      <c r="J47" s="199">
        <v>0</v>
      </c>
      <c r="K47" s="199">
        <v>0</v>
      </c>
      <c r="L47" s="199">
        <v>0</v>
      </c>
      <c r="M47" s="222">
        <v>0</v>
      </c>
    </row>
    <row r="48" spans="1:13" ht="19.5" customHeight="1" thickBot="1">
      <c r="A48" s="561" t="s">
        <v>130</v>
      </c>
      <c r="B48" s="562"/>
      <c r="C48" s="462">
        <f aca="true" t="shared" si="6" ref="C48:M48">SUM(C45:C47)</f>
        <v>336</v>
      </c>
      <c r="D48" s="464">
        <f t="shared" si="6"/>
        <v>170</v>
      </c>
      <c r="E48" s="446">
        <f t="shared" si="6"/>
        <v>56</v>
      </c>
      <c r="F48" s="446">
        <f t="shared" si="6"/>
        <v>60</v>
      </c>
      <c r="G48" s="446">
        <f t="shared" si="6"/>
        <v>34</v>
      </c>
      <c r="H48" s="446">
        <f t="shared" si="6"/>
        <v>16</v>
      </c>
      <c r="I48" s="214">
        <f t="shared" si="6"/>
        <v>0</v>
      </c>
      <c r="J48" s="214">
        <f t="shared" si="6"/>
        <v>0</v>
      </c>
      <c r="K48" s="214">
        <f t="shared" si="6"/>
        <v>0</v>
      </c>
      <c r="L48" s="214">
        <f t="shared" si="6"/>
        <v>0</v>
      </c>
      <c r="M48" s="224">
        <f t="shared" si="6"/>
        <v>0</v>
      </c>
    </row>
    <row r="49" spans="1:12" ht="12.75">
      <c r="A49" s="211" t="s">
        <v>187</v>
      </c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ht="12.75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</row>
    <row r="51" spans="1:12" ht="6.75" customHeight="1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</row>
    <row r="52" spans="1:12" ht="12.75">
      <c r="A52" s="188"/>
      <c r="B52" s="188"/>
      <c r="C52" s="333"/>
      <c r="D52" s="333"/>
      <c r="E52" s="333"/>
      <c r="F52" s="333"/>
      <c r="G52" s="333"/>
      <c r="H52" s="333"/>
      <c r="I52" s="333"/>
      <c r="J52" s="333"/>
      <c r="K52" s="212"/>
      <c r="L52" s="212"/>
    </row>
    <row r="53" spans="1:12" ht="12.75">
      <c r="A53" s="188"/>
      <c r="B53" s="188"/>
      <c r="C53" s="188"/>
      <c r="D53" s="188"/>
      <c r="E53" s="188"/>
      <c r="F53" s="188"/>
      <c r="G53" s="188"/>
      <c r="H53" s="188"/>
      <c r="I53" s="212"/>
      <c r="J53" s="212"/>
      <c r="K53" s="212"/>
      <c r="L53" s="212"/>
    </row>
    <row r="54" spans="1:12" ht="18" customHeight="1">
      <c r="A54" s="188"/>
      <c r="B54" s="188"/>
      <c r="C54" s="188"/>
      <c r="D54" s="188"/>
      <c r="E54" s="188"/>
      <c r="F54" s="188"/>
      <c r="G54" s="188"/>
      <c r="H54" s="188"/>
      <c r="I54" s="212"/>
      <c r="J54" s="212"/>
      <c r="K54" s="212"/>
      <c r="L54" s="212"/>
    </row>
  </sheetData>
  <sheetProtection/>
  <mergeCells count="85">
    <mergeCell ref="A37:D37"/>
    <mergeCell ref="A38:D38"/>
    <mergeCell ref="O12:O13"/>
    <mergeCell ref="O5:O6"/>
    <mergeCell ref="P5:P6"/>
    <mergeCell ref="P12:P13"/>
    <mergeCell ref="C4:D6"/>
    <mergeCell ref="E4:F6"/>
    <mergeCell ref="J5:J6"/>
    <mergeCell ref="G4:I4"/>
    <mergeCell ref="Q5:Q6"/>
    <mergeCell ref="Q12:Q13"/>
    <mergeCell ref="A47:B47"/>
    <mergeCell ref="A48:B48"/>
    <mergeCell ref="A39:D39"/>
    <mergeCell ref="L43:L44"/>
    <mergeCell ref="A46:B46"/>
    <mergeCell ref="D43:D44"/>
    <mergeCell ref="K43:K44"/>
    <mergeCell ref="C43:C44"/>
    <mergeCell ref="F43:F44"/>
    <mergeCell ref="E43:E44"/>
    <mergeCell ref="M43:M44"/>
    <mergeCell ref="A45:B45"/>
    <mergeCell ref="G43:G44"/>
    <mergeCell ref="H43:H44"/>
    <mergeCell ref="I43:I44"/>
    <mergeCell ref="J43:J44"/>
    <mergeCell ref="A43:B44"/>
    <mergeCell ref="I30:L30"/>
    <mergeCell ref="G21:G22"/>
    <mergeCell ref="M5:M6"/>
    <mergeCell ref="G5:G6"/>
    <mergeCell ref="H5:H6"/>
    <mergeCell ref="G12:G13"/>
    <mergeCell ref="M12:M13"/>
    <mergeCell ref="A23:B23"/>
    <mergeCell ref="A30:D31"/>
    <mergeCell ref="E30:H30"/>
    <mergeCell ref="A21:B22"/>
    <mergeCell ref="E21:E22"/>
    <mergeCell ref="F21:F22"/>
    <mergeCell ref="H21:H22"/>
    <mergeCell ref="C21:C22"/>
    <mergeCell ref="A36:D36"/>
    <mergeCell ref="A24:B24"/>
    <mergeCell ref="A25:B25"/>
    <mergeCell ref="A26:B26"/>
    <mergeCell ref="A35:D35"/>
    <mergeCell ref="A33:D33"/>
    <mergeCell ref="A34:D34"/>
    <mergeCell ref="A32:D32"/>
    <mergeCell ref="A4:B6"/>
    <mergeCell ref="A16:B16"/>
    <mergeCell ref="I5:I6"/>
    <mergeCell ref="J4:N4"/>
    <mergeCell ref="N5:N6"/>
    <mergeCell ref="N12:N13"/>
    <mergeCell ref="H12:H13"/>
    <mergeCell ref="A14:B14"/>
    <mergeCell ref="A9:B9"/>
    <mergeCell ref="L12:L13"/>
    <mergeCell ref="A17:B17"/>
    <mergeCell ref="A15:B15"/>
    <mergeCell ref="F12:F13"/>
    <mergeCell ref="I12:I13"/>
    <mergeCell ref="C12:C13"/>
    <mergeCell ref="A12:B13"/>
    <mergeCell ref="D12:D13"/>
    <mergeCell ref="E12:E13"/>
    <mergeCell ref="A7:B7"/>
    <mergeCell ref="A8:B8"/>
    <mergeCell ref="E7:F7"/>
    <mergeCell ref="E8:F8"/>
    <mergeCell ref="C8:D8"/>
    <mergeCell ref="C7:D7"/>
    <mergeCell ref="C9:D9"/>
    <mergeCell ref="E9:F9"/>
    <mergeCell ref="I21:I22"/>
    <mergeCell ref="J21:J22"/>
    <mergeCell ref="K21:K22"/>
    <mergeCell ref="L21:L22"/>
    <mergeCell ref="J12:J13"/>
    <mergeCell ref="K12:K13"/>
    <mergeCell ref="D21:D22"/>
  </mergeCells>
  <printOptions/>
  <pageMargins left="0.6299212598425197" right="0.7874015748031497" top="0.7874015748031497" bottom="0.5118110236220472" header="0.5118110236220472" footer="0.5118110236220472"/>
  <pageSetup horizontalDpi="600" verticalDpi="600" orientation="portrait" paperSize="9" scale="85" r:id="rId1"/>
  <headerFooter scaleWithDoc="0" alignWithMargins="0">
    <oddHeader>&amp;L&amp;11幼稚園</oddHeader>
    <oddFooter>&amp;C&amp;"Century,標準"71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showGridLines="0" zoomScaleSheetLayoutView="100" zoomScalePageLayoutView="0" workbookViewId="0" topLeftCell="A43">
      <selection activeCell="Y26" sqref="Y26"/>
    </sheetView>
  </sheetViews>
  <sheetFormatPr defaultColWidth="10.25390625" defaultRowHeight="12.75"/>
  <cols>
    <col min="1" max="1" width="4.25390625" style="225" customWidth="1"/>
    <col min="2" max="2" width="7.125" style="225" customWidth="1"/>
    <col min="3" max="5" width="6.375" style="225" customWidth="1"/>
    <col min="6" max="14" width="5.875" style="225" customWidth="1"/>
    <col min="15" max="15" width="4.75390625" style="225" customWidth="1"/>
    <col min="16" max="21" width="5.875" style="225" customWidth="1"/>
    <col min="22" max="16384" width="10.25390625" style="225" customWidth="1"/>
  </cols>
  <sheetData>
    <row r="1" spans="2:15" ht="14.25" customHeight="1">
      <c r="B1" s="395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ht="19.5" customHeight="1" thickBot="1">
      <c r="A2" s="186" t="s">
        <v>188</v>
      </c>
    </row>
    <row r="3" spans="1:14" ht="18.75" customHeight="1">
      <c r="A3" s="554" t="s">
        <v>189</v>
      </c>
      <c r="B3" s="555"/>
      <c r="C3" s="552" t="s">
        <v>130</v>
      </c>
      <c r="D3" s="552"/>
      <c r="E3" s="552"/>
      <c r="F3" s="575" t="s">
        <v>190</v>
      </c>
      <c r="G3" s="552"/>
      <c r="H3" s="563"/>
      <c r="I3" s="552" t="s">
        <v>191</v>
      </c>
      <c r="J3" s="552"/>
      <c r="K3" s="552"/>
      <c r="L3" s="575" t="s">
        <v>192</v>
      </c>
      <c r="M3" s="552"/>
      <c r="N3" s="552"/>
    </row>
    <row r="4" spans="1:14" ht="15.75" customHeight="1">
      <c r="A4" s="542"/>
      <c r="B4" s="543"/>
      <c r="C4" s="217" t="s">
        <v>130</v>
      </c>
      <c r="D4" s="218" t="s">
        <v>193</v>
      </c>
      <c r="E4" s="220" t="s">
        <v>194</v>
      </c>
      <c r="F4" s="190" t="s">
        <v>130</v>
      </c>
      <c r="G4" s="218" t="s">
        <v>193</v>
      </c>
      <c r="H4" s="219" t="s">
        <v>194</v>
      </c>
      <c r="I4" s="217" t="s">
        <v>130</v>
      </c>
      <c r="J4" s="218" t="s">
        <v>193</v>
      </c>
      <c r="K4" s="220" t="s">
        <v>194</v>
      </c>
      <c r="L4" s="190" t="s">
        <v>130</v>
      </c>
      <c r="M4" s="218" t="s">
        <v>193</v>
      </c>
      <c r="N4" s="220" t="s">
        <v>194</v>
      </c>
    </row>
    <row r="5" spans="1:14" ht="25.5" customHeight="1">
      <c r="A5" s="590" t="s">
        <v>195</v>
      </c>
      <c r="B5" s="591"/>
      <c r="C5" s="226">
        <f aca="true" t="shared" si="0" ref="C5:C10">SUM(D5:E5)</f>
        <v>103</v>
      </c>
      <c r="D5" s="360">
        <v>49</v>
      </c>
      <c r="E5" s="361">
        <v>54</v>
      </c>
      <c r="F5" s="227">
        <f aca="true" t="shared" si="1" ref="F5:F10">SUM(G5:H5)</f>
        <v>19</v>
      </c>
      <c r="G5" s="360">
        <v>9</v>
      </c>
      <c r="H5" s="361">
        <v>10</v>
      </c>
      <c r="I5" s="227">
        <f>SUM(J5:K5)</f>
        <v>42</v>
      </c>
      <c r="J5" s="360">
        <v>22</v>
      </c>
      <c r="K5" s="361">
        <v>20</v>
      </c>
      <c r="L5" s="227">
        <f>SUM(M5:N5)</f>
        <v>42</v>
      </c>
      <c r="M5" s="360">
        <v>18</v>
      </c>
      <c r="N5" s="370">
        <v>24</v>
      </c>
    </row>
    <row r="6" spans="1:14" ht="25.5" customHeight="1">
      <c r="A6" s="592" t="s">
        <v>196</v>
      </c>
      <c r="B6" s="592"/>
      <c r="C6" s="229">
        <f t="shared" si="0"/>
        <v>2205</v>
      </c>
      <c r="D6" s="258">
        <v>1109</v>
      </c>
      <c r="E6" s="259">
        <v>1096</v>
      </c>
      <c r="F6" s="232">
        <f t="shared" si="1"/>
        <v>469</v>
      </c>
      <c r="G6" s="362">
        <v>233</v>
      </c>
      <c r="H6" s="363">
        <v>236</v>
      </c>
      <c r="I6" s="232">
        <f>SUM(J6:K6)</f>
        <v>616</v>
      </c>
      <c r="J6" s="362">
        <v>301</v>
      </c>
      <c r="K6" s="363">
        <v>315</v>
      </c>
      <c r="L6" s="232">
        <f>SUM(M6:N6)</f>
        <v>1120</v>
      </c>
      <c r="M6" s="362">
        <v>575</v>
      </c>
      <c r="N6" s="371">
        <v>545</v>
      </c>
    </row>
    <row r="7" spans="1:14" ht="25.5" customHeight="1">
      <c r="A7" s="593" t="s">
        <v>197</v>
      </c>
      <c r="B7" s="228" t="s">
        <v>130</v>
      </c>
      <c r="C7" s="229">
        <f t="shared" si="0"/>
        <v>2951</v>
      </c>
      <c r="D7" s="230">
        <f>G7+J7+M7</f>
        <v>1513</v>
      </c>
      <c r="E7" s="231">
        <f>H7+K7+N7</f>
        <v>1438</v>
      </c>
      <c r="F7" s="229">
        <f t="shared" si="1"/>
        <v>1030</v>
      </c>
      <c r="G7" s="234">
        <f aca="true" t="shared" si="2" ref="G7:N7">SUM(G8:G10)</f>
        <v>540</v>
      </c>
      <c r="H7" s="235">
        <f t="shared" si="2"/>
        <v>490</v>
      </c>
      <c r="I7" s="229">
        <f t="shared" si="2"/>
        <v>959</v>
      </c>
      <c r="J7" s="234">
        <f t="shared" si="2"/>
        <v>484</v>
      </c>
      <c r="K7" s="235">
        <f t="shared" si="2"/>
        <v>475</v>
      </c>
      <c r="L7" s="229">
        <f t="shared" si="2"/>
        <v>962</v>
      </c>
      <c r="M7" s="234">
        <f t="shared" si="2"/>
        <v>489</v>
      </c>
      <c r="N7" s="236">
        <f t="shared" si="2"/>
        <v>473</v>
      </c>
    </row>
    <row r="8" spans="1:14" ht="22.5" customHeight="1">
      <c r="A8" s="594"/>
      <c r="B8" s="237" t="s">
        <v>198</v>
      </c>
      <c r="C8" s="238">
        <f t="shared" si="0"/>
        <v>2923</v>
      </c>
      <c r="D8" s="427">
        <v>1500</v>
      </c>
      <c r="E8" s="428">
        <v>1423</v>
      </c>
      <c r="F8" s="240">
        <f t="shared" si="1"/>
        <v>1021</v>
      </c>
      <c r="G8" s="364">
        <v>538</v>
      </c>
      <c r="H8" s="365">
        <v>483</v>
      </c>
      <c r="I8" s="240">
        <f>SUM(J8:K8)</f>
        <v>947</v>
      </c>
      <c r="J8" s="364">
        <v>478</v>
      </c>
      <c r="K8" s="365">
        <v>469</v>
      </c>
      <c r="L8" s="240">
        <f>SUM(M8:N8)</f>
        <v>955</v>
      </c>
      <c r="M8" s="364">
        <v>484</v>
      </c>
      <c r="N8" s="372">
        <v>471</v>
      </c>
    </row>
    <row r="9" spans="1:14" ht="22.5" customHeight="1">
      <c r="A9" s="594"/>
      <c r="B9" s="242" t="s">
        <v>199</v>
      </c>
      <c r="C9" s="160">
        <f t="shared" si="0"/>
        <v>4</v>
      </c>
      <c r="D9" s="366">
        <v>2</v>
      </c>
      <c r="E9" s="367">
        <v>2</v>
      </c>
      <c r="F9" s="159">
        <f t="shared" si="1"/>
        <v>0</v>
      </c>
      <c r="G9" s="157">
        <v>0</v>
      </c>
      <c r="H9" s="157">
        <v>0</v>
      </c>
      <c r="I9" s="290">
        <f>SUM(J9:K9)</f>
        <v>2</v>
      </c>
      <c r="J9" s="366">
        <v>1</v>
      </c>
      <c r="K9" s="367">
        <v>1</v>
      </c>
      <c r="L9" s="159">
        <f>SUM(M9:N9)</f>
        <v>2</v>
      </c>
      <c r="M9" s="366">
        <v>1</v>
      </c>
      <c r="N9" s="373">
        <v>1</v>
      </c>
    </row>
    <row r="10" spans="1:14" ht="22.5" customHeight="1">
      <c r="A10" s="595"/>
      <c r="B10" s="244" t="s">
        <v>139</v>
      </c>
      <c r="C10" s="245">
        <f t="shared" si="0"/>
        <v>24</v>
      </c>
      <c r="D10" s="368">
        <v>11</v>
      </c>
      <c r="E10" s="369">
        <v>13</v>
      </c>
      <c r="F10" s="246">
        <f t="shared" si="1"/>
        <v>9</v>
      </c>
      <c r="G10" s="368">
        <v>2</v>
      </c>
      <c r="H10" s="369">
        <v>7</v>
      </c>
      <c r="I10" s="246">
        <f>SUM(J10:K10)</f>
        <v>10</v>
      </c>
      <c r="J10" s="368">
        <v>5</v>
      </c>
      <c r="K10" s="369">
        <v>5</v>
      </c>
      <c r="L10" s="246">
        <f>SUM(M10:N10)</f>
        <v>5</v>
      </c>
      <c r="M10" s="368">
        <v>4</v>
      </c>
      <c r="N10" s="374">
        <v>1</v>
      </c>
    </row>
    <row r="11" spans="1:14" ht="25.5" customHeight="1" thickBot="1">
      <c r="A11" s="596" t="s">
        <v>200</v>
      </c>
      <c r="B11" s="596"/>
      <c r="C11" s="248">
        <f aca="true" t="shared" si="3" ref="C11:N11">C5+C6+C7</f>
        <v>5259</v>
      </c>
      <c r="D11" s="249">
        <f t="shared" si="3"/>
        <v>2671</v>
      </c>
      <c r="E11" s="250">
        <f t="shared" si="3"/>
        <v>2588</v>
      </c>
      <c r="F11" s="251">
        <f t="shared" si="3"/>
        <v>1518</v>
      </c>
      <c r="G11" s="249">
        <f t="shared" si="3"/>
        <v>782</v>
      </c>
      <c r="H11" s="250">
        <f t="shared" si="3"/>
        <v>736</v>
      </c>
      <c r="I11" s="251">
        <f t="shared" si="3"/>
        <v>1617</v>
      </c>
      <c r="J11" s="249">
        <f t="shared" si="3"/>
        <v>807</v>
      </c>
      <c r="K11" s="250">
        <f t="shared" si="3"/>
        <v>810</v>
      </c>
      <c r="L11" s="251">
        <f t="shared" si="3"/>
        <v>2124</v>
      </c>
      <c r="M11" s="249">
        <f t="shared" si="3"/>
        <v>1082</v>
      </c>
      <c r="N11" s="252">
        <f t="shared" si="3"/>
        <v>1042</v>
      </c>
    </row>
    <row r="12" spans="1:14" ht="14.25" customHeight="1">
      <c r="A12" s="253"/>
      <c r="B12" s="25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</row>
    <row r="13" ht="19.5" customHeight="1" thickBot="1">
      <c r="A13" s="186" t="s">
        <v>201</v>
      </c>
    </row>
    <row r="14" spans="1:14" ht="18.75" customHeight="1">
      <c r="A14" s="554" t="s">
        <v>189</v>
      </c>
      <c r="B14" s="555"/>
      <c r="C14" s="552" t="s">
        <v>130</v>
      </c>
      <c r="D14" s="552"/>
      <c r="E14" s="552"/>
      <c r="F14" s="575" t="s">
        <v>190</v>
      </c>
      <c r="G14" s="552"/>
      <c r="H14" s="563"/>
      <c r="I14" s="552" t="s">
        <v>191</v>
      </c>
      <c r="J14" s="552"/>
      <c r="K14" s="552"/>
      <c r="L14" s="575" t="s">
        <v>192</v>
      </c>
      <c r="M14" s="552"/>
      <c r="N14" s="552"/>
    </row>
    <row r="15" spans="1:14" ht="15.75" customHeight="1">
      <c r="A15" s="542"/>
      <c r="B15" s="543"/>
      <c r="C15" s="217" t="s">
        <v>130</v>
      </c>
      <c r="D15" s="218" t="s">
        <v>193</v>
      </c>
      <c r="E15" s="220" t="s">
        <v>194</v>
      </c>
      <c r="F15" s="190" t="s">
        <v>130</v>
      </c>
      <c r="G15" s="218" t="s">
        <v>193</v>
      </c>
      <c r="H15" s="219" t="s">
        <v>194</v>
      </c>
      <c r="I15" s="217" t="s">
        <v>130</v>
      </c>
      <c r="J15" s="218" t="s">
        <v>193</v>
      </c>
      <c r="K15" s="220" t="s">
        <v>194</v>
      </c>
      <c r="L15" s="190" t="s">
        <v>130</v>
      </c>
      <c r="M15" s="218" t="s">
        <v>193</v>
      </c>
      <c r="N15" s="220" t="s">
        <v>194</v>
      </c>
    </row>
    <row r="16" spans="1:15" ht="25.5" customHeight="1">
      <c r="A16" s="590" t="s">
        <v>195</v>
      </c>
      <c r="B16" s="591"/>
      <c r="C16" s="255">
        <f aca="true" t="shared" si="4" ref="C16:C21">SUM(D16:E16)</f>
        <v>27</v>
      </c>
      <c r="D16" s="360">
        <v>13</v>
      </c>
      <c r="E16" s="361">
        <v>14</v>
      </c>
      <c r="F16" s="375">
        <v>19</v>
      </c>
      <c r="G16" s="360">
        <v>9</v>
      </c>
      <c r="H16" s="361">
        <v>10</v>
      </c>
      <c r="I16" s="375">
        <v>8</v>
      </c>
      <c r="J16" s="360">
        <v>4</v>
      </c>
      <c r="K16" s="361">
        <v>4</v>
      </c>
      <c r="L16" s="227">
        <v>0</v>
      </c>
      <c r="M16" s="396">
        <v>0</v>
      </c>
      <c r="N16" s="397">
        <v>0</v>
      </c>
      <c r="O16" s="256"/>
    </row>
    <row r="17" spans="1:14" ht="25.5" customHeight="1">
      <c r="A17" s="592" t="s">
        <v>196</v>
      </c>
      <c r="B17" s="592"/>
      <c r="C17" s="257">
        <f t="shared" si="4"/>
        <v>1180</v>
      </c>
      <c r="D17" s="362">
        <v>605</v>
      </c>
      <c r="E17" s="363">
        <v>575</v>
      </c>
      <c r="F17" s="376">
        <v>426</v>
      </c>
      <c r="G17" s="362">
        <v>211</v>
      </c>
      <c r="H17" s="363">
        <v>215</v>
      </c>
      <c r="I17" s="376">
        <v>175</v>
      </c>
      <c r="J17" s="362">
        <v>87</v>
      </c>
      <c r="K17" s="363">
        <v>88</v>
      </c>
      <c r="L17" s="376">
        <v>579</v>
      </c>
      <c r="M17" s="362">
        <v>307</v>
      </c>
      <c r="N17" s="371">
        <v>272</v>
      </c>
    </row>
    <row r="18" spans="1:14" ht="25.5" customHeight="1">
      <c r="A18" s="593" t="s">
        <v>197</v>
      </c>
      <c r="B18" s="228" t="s">
        <v>130</v>
      </c>
      <c r="C18" s="257">
        <f t="shared" si="4"/>
        <v>674</v>
      </c>
      <c r="D18" s="258">
        <f>G18+J18+M18</f>
        <v>348</v>
      </c>
      <c r="E18" s="259">
        <f>H18+K18+N18</f>
        <v>326</v>
      </c>
      <c r="F18" s="257">
        <f>SUM(G18:H18)</f>
        <v>596</v>
      </c>
      <c r="G18" s="260">
        <f>SUM(G19:G21)</f>
        <v>310</v>
      </c>
      <c r="H18" s="261">
        <f>SUM(H19:H21)</f>
        <v>286</v>
      </c>
      <c r="I18" s="257">
        <f>SUM(J18:K18)</f>
        <v>55</v>
      </c>
      <c r="J18" s="260">
        <f>SUM(J19:J21)</f>
        <v>29</v>
      </c>
      <c r="K18" s="261">
        <f>SUM(K19:K21)</f>
        <v>26</v>
      </c>
      <c r="L18" s="257">
        <f>SUM(M18:N18)</f>
        <v>23</v>
      </c>
      <c r="M18" s="260">
        <f>SUM(M19:M21)</f>
        <v>9</v>
      </c>
      <c r="N18" s="262">
        <f>SUM(N19:N21)</f>
        <v>14</v>
      </c>
    </row>
    <row r="19" spans="1:14" ht="22.5" customHeight="1">
      <c r="A19" s="594"/>
      <c r="B19" s="237" t="s">
        <v>198</v>
      </c>
      <c r="C19" s="263">
        <f t="shared" si="4"/>
        <v>664</v>
      </c>
      <c r="D19" s="364">
        <v>346</v>
      </c>
      <c r="E19" s="365">
        <v>318</v>
      </c>
      <c r="F19" s="377">
        <v>589</v>
      </c>
      <c r="G19" s="364">
        <v>309</v>
      </c>
      <c r="H19" s="365">
        <v>280</v>
      </c>
      <c r="I19" s="377">
        <v>53</v>
      </c>
      <c r="J19" s="364">
        <v>28</v>
      </c>
      <c r="K19" s="365">
        <v>25</v>
      </c>
      <c r="L19" s="377">
        <v>22</v>
      </c>
      <c r="M19" s="364">
        <v>9</v>
      </c>
      <c r="N19" s="372">
        <v>13</v>
      </c>
    </row>
    <row r="20" spans="1:14" ht="22.5" customHeight="1">
      <c r="A20" s="594"/>
      <c r="B20" s="242" t="s">
        <v>199</v>
      </c>
      <c r="C20" s="264">
        <f t="shared" si="4"/>
        <v>3</v>
      </c>
      <c r="D20" s="366">
        <v>1</v>
      </c>
      <c r="E20" s="367">
        <v>2</v>
      </c>
      <c r="F20" s="159">
        <v>0</v>
      </c>
      <c r="G20" s="243">
        <v>0</v>
      </c>
      <c r="H20" s="161">
        <v>0</v>
      </c>
      <c r="I20" s="378">
        <v>2</v>
      </c>
      <c r="J20" s="366">
        <v>1</v>
      </c>
      <c r="K20" s="367">
        <v>1</v>
      </c>
      <c r="L20" s="378">
        <v>1</v>
      </c>
      <c r="M20" s="243">
        <v>0</v>
      </c>
      <c r="N20" s="373">
        <v>1</v>
      </c>
    </row>
    <row r="21" spans="1:14" ht="22.5" customHeight="1">
      <c r="A21" s="595"/>
      <c r="B21" s="244" t="s">
        <v>139</v>
      </c>
      <c r="C21" s="266">
        <f t="shared" si="4"/>
        <v>7</v>
      </c>
      <c r="D21" s="368">
        <v>1</v>
      </c>
      <c r="E21" s="369">
        <v>6</v>
      </c>
      <c r="F21" s="379">
        <v>7</v>
      </c>
      <c r="G21" s="368">
        <v>1</v>
      </c>
      <c r="H21" s="369">
        <v>6</v>
      </c>
      <c r="I21" s="246">
        <v>0</v>
      </c>
      <c r="J21" s="398">
        <v>0</v>
      </c>
      <c r="K21" s="399">
        <v>0</v>
      </c>
      <c r="L21" s="246">
        <v>0</v>
      </c>
      <c r="M21" s="398">
        <v>0</v>
      </c>
      <c r="N21" s="247">
        <v>0</v>
      </c>
    </row>
    <row r="22" spans="1:14" ht="25.5" customHeight="1" thickBot="1">
      <c r="A22" s="596" t="s">
        <v>200</v>
      </c>
      <c r="B22" s="596"/>
      <c r="C22" s="267">
        <f aca="true" t="shared" si="5" ref="C22:N22">C16+C17+C18</f>
        <v>1881</v>
      </c>
      <c r="D22" s="268">
        <f t="shared" si="5"/>
        <v>966</v>
      </c>
      <c r="E22" s="269">
        <f t="shared" si="5"/>
        <v>915</v>
      </c>
      <c r="F22" s="106">
        <f t="shared" si="5"/>
        <v>1041</v>
      </c>
      <c r="G22" s="268">
        <f t="shared" si="5"/>
        <v>530</v>
      </c>
      <c r="H22" s="269">
        <f t="shared" si="5"/>
        <v>511</v>
      </c>
      <c r="I22" s="106">
        <f t="shared" si="5"/>
        <v>238</v>
      </c>
      <c r="J22" s="268">
        <f t="shared" si="5"/>
        <v>120</v>
      </c>
      <c r="K22" s="269">
        <f t="shared" si="5"/>
        <v>118</v>
      </c>
      <c r="L22" s="106">
        <f t="shared" si="5"/>
        <v>602</v>
      </c>
      <c r="M22" s="268">
        <f t="shared" si="5"/>
        <v>316</v>
      </c>
      <c r="N22" s="270">
        <f t="shared" si="5"/>
        <v>286</v>
      </c>
    </row>
    <row r="23" spans="1:14" ht="14.25" customHeight="1">
      <c r="A23" s="253"/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</row>
    <row r="24" ht="19.5" customHeight="1" thickBot="1">
      <c r="A24" s="186" t="s">
        <v>202</v>
      </c>
    </row>
    <row r="25" spans="1:21" ht="29.25" customHeight="1">
      <c r="A25" s="554" t="s">
        <v>203</v>
      </c>
      <c r="B25" s="555"/>
      <c r="C25" s="552" t="s">
        <v>130</v>
      </c>
      <c r="D25" s="552"/>
      <c r="E25" s="552"/>
      <c r="F25" s="581" t="s">
        <v>204</v>
      </c>
      <c r="G25" s="582"/>
      <c r="H25" s="581" t="s">
        <v>205</v>
      </c>
      <c r="I25" s="582"/>
      <c r="J25" s="581" t="s">
        <v>206</v>
      </c>
      <c r="K25" s="582"/>
      <c r="L25" s="581" t="s">
        <v>207</v>
      </c>
      <c r="M25" s="582"/>
      <c r="N25" s="581" t="s">
        <v>208</v>
      </c>
      <c r="O25" s="582"/>
      <c r="P25" s="581" t="s">
        <v>209</v>
      </c>
      <c r="Q25" s="582"/>
      <c r="R25" s="581" t="s">
        <v>210</v>
      </c>
      <c r="S25" s="582"/>
      <c r="T25" s="581" t="s">
        <v>211</v>
      </c>
      <c r="U25" s="583"/>
    </row>
    <row r="26" spans="1:21" ht="16.5" customHeight="1">
      <c r="A26" s="542"/>
      <c r="B26" s="543"/>
      <c r="C26" s="217" t="s">
        <v>130</v>
      </c>
      <c r="D26" s="218" t="s">
        <v>193</v>
      </c>
      <c r="E26" s="219" t="s">
        <v>194</v>
      </c>
      <c r="F26" s="271" t="s">
        <v>193</v>
      </c>
      <c r="G26" s="219" t="s">
        <v>194</v>
      </c>
      <c r="H26" s="271" t="s">
        <v>193</v>
      </c>
      <c r="I26" s="219" t="s">
        <v>194</v>
      </c>
      <c r="J26" s="272" t="s">
        <v>193</v>
      </c>
      <c r="K26" s="273" t="s">
        <v>194</v>
      </c>
      <c r="L26" s="271" t="s">
        <v>193</v>
      </c>
      <c r="M26" s="219" t="s">
        <v>194</v>
      </c>
      <c r="N26" s="271" t="s">
        <v>193</v>
      </c>
      <c r="O26" s="219" t="s">
        <v>194</v>
      </c>
      <c r="P26" s="271" t="s">
        <v>193</v>
      </c>
      <c r="Q26" s="219" t="s">
        <v>194</v>
      </c>
      <c r="R26" s="271" t="s">
        <v>193</v>
      </c>
      <c r="S26" s="219" t="s">
        <v>194</v>
      </c>
      <c r="T26" s="271" t="s">
        <v>193</v>
      </c>
      <c r="U26" s="220" t="s">
        <v>194</v>
      </c>
    </row>
    <row r="27" spans="1:21" ht="22.5" customHeight="1">
      <c r="A27" s="597" t="s">
        <v>212</v>
      </c>
      <c r="B27" s="274" t="s">
        <v>213</v>
      </c>
      <c r="C27" s="157">
        <v>8</v>
      </c>
      <c r="D27" s="275">
        <v>0</v>
      </c>
      <c r="E27" s="276">
        <v>8</v>
      </c>
      <c r="F27" s="157">
        <v>0</v>
      </c>
      <c r="G27" s="277">
        <v>0</v>
      </c>
      <c r="H27" s="157">
        <v>0</v>
      </c>
      <c r="I27" s="278">
        <v>1</v>
      </c>
      <c r="J27" s="157">
        <v>0</v>
      </c>
      <c r="K27" s="277">
        <v>0</v>
      </c>
      <c r="L27" s="157">
        <v>0</v>
      </c>
      <c r="M27" s="277">
        <v>0</v>
      </c>
      <c r="N27" s="157">
        <v>0</v>
      </c>
      <c r="O27" s="277">
        <v>0</v>
      </c>
      <c r="P27" s="157">
        <v>0</v>
      </c>
      <c r="Q27" s="278">
        <v>5</v>
      </c>
      <c r="R27" s="157">
        <v>0</v>
      </c>
      <c r="S27" s="157">
        <v>0</v>
      </c>
      <c r="T27" s="289">
        <v>0</v>
      </c>
      <c r="U27" s="279">
        <v>2</v>
      </c>
    </row>
    <row r="28" spans="1:21" ht="22.5" customHeight="1">
      <c r="A28" s="586"/>
      <c r="B28" s="280" t="s">
        <v>214</v>
      </c>
      <c r="C28" s="157">
        <v>4</v>
      </c>
      <c r="D28" s="243">
        <v>1</v>
      </c>
      <c r="E28" s="276">
        <v>3</v>
      </c>
      <c r="F28" s="157">
        <v>1</v>
      </c>
      <c r="G28" s="161">
        <v>0</v>
      </c>
      <c r="H28" s="157">
        <v>0</v>
      </c>
      <c r="I28" s="161">
        <v>0</v>
      </c>
      <c r="J28" s="157">
        <v>0</v>
      </c>
      <c r="K28" s="161">
        <v>0</v>
      </c>
      <c r="L28" s="157">
        <v>0</v>
      </c>
      <c r="M28" s="161">
        <v>0</v>
      </c>
      <c r="N28" s="157">
        <v>0</v>
      </c>
      <c r="O28" s="161">
        <v>0</v>
      </c>
      <c r="P28" s="157">
        <v>0</v>
      </c>
      <c r="Q28" s="161">
        <v>0</v>
      </c>
      <c r="R28" s="157">
        <v>0</v>
      </c>
      <c r="S28" s="161">
        <v>0</v>
      </c>
      <c r="T28" s="157">
        <v>0</v>
      </c>
      <c r="U28" s="157">
        <v>0</v>
      </c>
    </row>
    <row r="29" spans="1:21" ht="22.5" customHeight="1">
      <c r="A29" s="598" t="s">
        <v>215</v>
      </c>
      <c r="B29" s="281" t="s">
        <v>213</v>
      </c>
      <c r="C29" s="238">
        <f>SUM(D29:E29)</f>
        <v>179</v>
      </c>
      <c r="D29" s="364">
        <v>4</v>
      </c>
      <c r="E29" s="380">
        <v>175</v>
      </c>
      <c r="F29" s="241">
        <v>1</v>
      </c>
      <c r="G29" s="239">
        <v>13</v>
      </c>
      <c r="H29" s="241">
        <v>0</v>
      </c>
      <c r="I29" s="239">
        <v>19</v>
      </c>
      <c r="J29" s="241">
        <v>0</v>
      </c>
      <c r="K29" s="239">
        <v>5</v>
      </c>
      <c r="L29" s="241">
        <v>0</v>
      </c>
      <c r="M29" s="239">
        <v>1</v>
      </c>
      <c r="N29" s="241">
        <v>0</v>
      </c>
      <c r="O29" s="239">
        <v>0</v>
      </c>
      <c r="P29" s="372">
        <v>3</v>
      </c>
      <c r="Q29" s="365">
        <v>119</v>
      </c>
      <c r="R29" s="241">
        <v>0</v>
      </c>
      <c r="S29" s="365">
        <v>2</v>
      </c>
      <c r="T29" s="241">
        <v>0</v>
      </c>
      <c r="U29" s="241">
        <v>0</v>
      </c>
    </row>
    <row r="30" spans="1:21" ht="22.5" customHeight="1">
      <c r="A30" s="599"/>
      <c r="B30" s="280" t="s">
        <v>214</v>
      </c>
      <c r="C30" s="229">
        <f>SUM(D30:E30)</f>
        <v>160</v>
      </c>
      <c r="D30" s="362">
        <v>69</v>
      </c>
      <c r="E30" s="382">
        <v>91</v>
      </c>
      <c r="F30" s="233">
        <v>42</v>
      </c>
      <c r="G30" s="231">
        <v>24</v>
      </c>
      <c r="H30" s="233">
        <v>1</v>
      </c>
      <c r="I30" s="231">
        <v>4</v>
      </c>
      <c r="J30" s="371">
        <v>26</v>
      </c>
      <c r="K30" s="363">
        <v>14</v>
      </c>
      <c r="L30" s="233">
        <v>0</v>
      </c>
      <c r="M30" s="231">
        <v>0</v>
      </c>
      <c r="N30" s="233">
        <v>0</v>
      </c>
      <c r="O30" s="231">
        <v>0</v>
      </c>
      <c r="P30" s="233">
        <v>0</v>
      </c>
      <c r="Q30" s="231">
        <v>15</v>
      </c>
      <c r="R30" s="233">
        <v>0</v>
      </c>
      <c r="S30" s="231">
        <v>0</v>
      </c>
      <c r="T30" s="233">
        <v>0</v>
      </c>
      <c r="U30" s="233">
        <v>30</v>
      </c>
    </row>
    <row r="31" spans="1:21" ht="22.5" customHeight="1">
      <c r="A31" s="588" t="s">
        <v>216</v>
      </c>
      <c r="B31" s="281" t="s">
        <v>213</v>
      </c>
      <c r="C31" s="157">
        <f>SUM(D31:E31)</f>
        <v>307</v>
      </c>
      <c r="D31" s="366">
        <v>28</v>
      </c>
      <c r="E31" s="381">
        <v>279</v>
      </c>
      <c r="F31" s="373">
        <v>21</v>
      </c>
      <c r="G31" s="367">
        <v>8</v>
      </c>
      <c r="H31" s="157">
        <v>4</v>
      </c>
      <c r="I31" s="161">
        <v>4</v>
      </c>
      <c r="J31" s="157">
        <v>0</v>
      </c>
      <c r="K31" s="161">
        <v>3</v>
      </c>
      <c r="L31" s="157">
        <v>0</v>
      </c>
      <c r="M31" s="161">
        <v>4</v>
      </c>
      <c r="N31" s="157">
        <v>0</v>
      </c>
      <c r="O31" s="161">
        <v>7</v>
      </c>
      <c r="P31" s="373">
        <v>2</v>
      </c>
      <c r="Q31" s="367">
        <v>241</v>
      </c>
      <c r="R31" s="241">
        <v>0</v>
      </c>
      <c r="S31" s="367">
        <v>9</v>
      </c>
      <c r="T31" s="241">
        <v>0</v>
      </c>
      <c r="U31" s="241">
        <v>0</v>
      </c>
    </row>
    <row r="32" spans="1:21" ht="22.5" customHeight="1">
      <c r="A32" s="589"/>
      <c r="B32" s="282" t="s">
        <v>214</v>
      </c>
      <c r="C32" s="157">
        <f>SUM(D32:E32)</f>
        <v>69</v>
      </c>
      <c r="D32" s="366">
        <v>11</v>
      </c>
      <c r="E32" s="381">
        <v>58</v>
      </c>
      <c r="F32" s="157">
        <v>2</v>
      </c>
      <c r="G32" s="161">
        <v>1</v>
      </c>
      <c r="H32" s="157">
        <v>0</v>
      </c>
      <c r="I32" s="161">
        <v>1</v>
      </c>
      <c r="J32" s="157">
        <v>0</v>
      </c>
      <c r="K32" s="161">
        <v>0</v>
      </c>
      <c r="L32" s="157">
        <v>0</v>
      </c>
      <c r="M32" s="161">
        <v>0</v>
      </c>
      <c r="N32" s="157">
        <v>0</v>
      </c>
      <c r="O32" s="161">
        <v>1</v>
      </c>
      <c r="P32" s="157">
        <v>0</v>
      </c>
      <c r="Q32" s="161">
        <v>41</v>
      </c>
      <c r="R32" s="157">
        <v>2</v>
      </c>
      <c r="S32" s="161">
        <v>0</v>
      </c>
      <c r="T32" s="157">
        <v>0</v>
      </c>
      <c r="U32" s="157">
        <v>1</v>
      </c>
    </row>
    <row r="33" spans="1:21" ht="22.5" customHeight="1">
      <c r="A33" s="586" t="s">
        <v>130</v>
      </c>
      <c r="B33" s="274" t="s">
        <v>213</v>
      </c>
      <c r="C33" s="283">
        <v>494</v>
      </c>
      <c r="D33" s="275">
        <v>32</v>
      </c>
      <c r="E33" s="284">
        <v>462</v>
      </c>
      <c r="F33" s="285">
        <v>22</v>
      </c>
      <c r="G33" s="277">
        <v>21</v>
      </c>
      <c r="H33" s="285">
        <v>4</v>
      </c>
      <c r="I33" s="277">
        <v>24</v>
      </c>
      <c r="J33" s="285">
        <v>0</v>
      </c>
      <c r="K33" s="277">
        <v>8</v>
      </c>
      <c r="L33" s="285">
        <v>0</v>
      </c>
      <c r="M33" s="277">
        <v>5</v>
      </c>
      <c r="N33" s="285">
        <v>0</v>
      </c>
      <c r="O33" s="277">
        <v>7</v>
      </c>
      <c r="P33" s="285">
        <v>5</v>
      </c>
      <c r="Q33" s="277">
        <v>365</v>
      </c>
      <c r="R33" s="285">
        <v>0</v>
      </c>
      <c r="S33" s="277">
        <v>11</v>
      </c>
      <c r="T33" s="285">
        <v>0</v>
      </c>
      <c r="U33" s="285">
        <v>2</v>
      </c>
    </row>
    <row r="34" spans="1:21" ht="22.5" customHeight="1" thickBot="1">
      <c r="A34" s="587"/>
      <c r="B34" s="286" t="s">
        <v>214</v>
      </c>
      <c r="C34" s="248">
        <v>233</v>
      </c>
      <c r="D34" s="249">
        <v>81</v>
      </c>
      <c r="E34" s="287">
        <v>152</v>
      </c>
      <c r="F34" s="252">
        <v>45</v>
      </c>
      <c r="G34" s="250">
        <v>25</v>
      </c>
      <c r="H34" s="252">
        <v>1</v>
      </c>
      <c r="I34" s="250">
        <v>5</v>
      </c>
      <c r="J34" s="252">
        <v>26</v>
      </c>
      <c r="K34" s="250">
        <v>14</v>
      </c>
      <c r="L34" s="252">
        <f>L28+L30+L32</f>
        <v>0</v>
      </c>
      <c r="M34" s="250">
        <f>M28+M30+M32</f>
        <v>0</v>
      </c>
      <c r="N34" s="252">
        <f>N28+N30+N32</f>
        <v>0</v>
      </c>
      <c r="O34" s="250">
        <f>O28+O30+O32</f>
        <v>1</v>
      </c>
      <c r="P34" s="252">
        <f>P28+P30+P32</f>
        <v>0</v>
      </c>
      <c r="Q34" s="250">
        <v>56</v>
      </c>
      <c r="R34" s="252">
        <f>R28+R30+R32</f>
        <v>2</v>
      </c>
      <c r="S34" s="250">
        <v>0</v>
      </c>
      <c r="T34" s="252">
        <f>T28+T30+T32</f>
        <v>0</v>
      </c>
      <c r="U34" s="252">
        <v>31</v>
      </c>
    </row>
    <row r="35" ht="19.5" customHeight="1" thickBot="1">
      <c r="A35" s="225" t="s">
        <v>217</v>
      </c>
    </row>
    <row r="36" spans="1:11" ht="19.5" customHeight="1">
      <c r="A36" s="554" t="s">
        <v>203</v>
      </c>
      <c r="B36" s="555"/>
      <c r="C36" s="581" t="s">
        <v>218</v>
      </c>
      <c r="D36" s="582"/>
      <c r="E36" s="581" t="s">
        <v>243</v>
      </c>
      <c r="F36" s="583"/>
      <c r="G36" s="581" t="s">
        <v>219</v>
      </c>
      <c r="H36" s="583"/>
      <c r="I36" s="188"/>
      <c r="J36" s="400" t="s">
        <v>220</v>
      </c>
      <c r="K36" s="394"/>
    </row>
    <row r="37" spans="1:11" ht="19.5" customHeight="1">
      <c r="A37" s="542"/>
      <c r="B37" s="543"/>
      <c r="C37" s="272" t="s">
        <v>193</v>
      </c>
      <c r="D37" s="273" t="s">
        <v>194</v>
      </c>
      <c r="E37" s="271" t="s">
        <v>193</v>
      </c>
      <c r="F37" s="220" t="s">
        <v>194</v>
      </c>
      <c r="G37" s="271" t="s">
        <v>193</v>
      </c>
      <c r="H37" s="220" t="s">
        <v>194</v>
      </c>
      <c r="I37" s="288"/>
      <c r="J37" s="272" t="s">
        <v>193</v>
      </c>
      <c r="K37" s="273" t="s">
        <v>194</v>
      </c>
    </row>
    <row r="38" spans="1:11" ht="19.5" customHeight="1">
      <c r="A38" s="597" t="s">
        <v>212</v>
      </c>
      <c r="B38" s="274" t="s">
        <v>213</v>
      </c>
      <c r="C38" s="157">
        <v>0</v>
      </c>
      <c r="D38" s="157">
        <v>0</v>
      </c>
      <c r="E38" s="289">
        <v>0</v>
      </c>
      <c r="F38" s="157">
        <v>0</v>
      </c>
      <c r="G38" s="289">
        <v>0</v>
      </c>
      <c r="H38" s="157">
        <v>0</v>
      </c>
      <c r="I38" s="216"/>
      <c r="J38" s="289">
        <v>0</v>
      </c>
      <c r="K38" s="157">
        <v>0</v>
      </c>
    </row>
    <row r="39" spans="1:11" ht="19.5" customHeight="1">
      <c r="A39" s="586"/>
      <c r="B39" s="280" t="s">
        <v>214</v>
      </c>
      <c r="C39" s="157">
        <v>0</v>
      </c>
      <c r="D39" s="157">
        <v>0</v>
      </c>
      <c r="E39" s="290">
        <v>0</v>
      </c>
      <c r="F39" s="157">
        <v>0</v>
      </c>
      <c r="G39" s="290">
        <v>0</v>
      </c>
      <c r="H39" s="157">
        <v>3</v>
      </c>
      <c r="I39" s="216"/>
      <c r="J39" s="290">
        <v>0</v>
      </c>
      <c r="K39" s="157">
        <v>0</v>
      </c>
    </row>
    <row r="40" spans="1:11" ht="19.5" customHeight="1">
      <c r="A40" s="598" t="s">
        <v>215</v>
      </c>
      <c r="B40" s="281" t="s">
        <v>213</v>
      </c>
      <c r="C40" s="238">
        <v>0</v>
      </c>
      <c r="D40" s="241">
        <v>0</v>
      </c>
      <c r="E40" s="291">
        <v>0</v>
      </c>
      <c r="F40" s="401">
        <v>0</v>
      </c>
      <c r="G40" s="291">
        <v>0</v>
      </c>
      <c r="H40" s="372">
        <v>16</v>
      </c>
      <c r="I40" s="216"/>
      <c r="J40" s="291">
        <v>0</v>
      </c>
      <c r="K40" s="292">
        <v>36</v>
      </c>
    </row>
    <row r="41" spans="1:11" ht="19.5" customHeight="1">
      <c r="A41" s="599"/>
      <c r="B41" s="280" t="s">
        <v>214</v>
      </c>
      <c r="C41" s="229">
        <v>0</v>
      </c>
      <c r="D41" s="233">
        <v>3</v>
      </c>
      <c r="E41" s="293">
        <v>0</v>
      </c>
      <c r="F41" s="233">
        <v>0</v>
      </c>
      <c r="G41" s="293">
        <v>0</v>
      </c>
      <c r="H41" s="233">
        <v>1</v>
      </c>
      <c r="I41" s="216"/>
      <c r="J41" s="293">
        <v>0</v>
      </c>
      <c r="K41" s="294">
        <v>4</v>
      </c>
    </row>
    <row r="42" spans="1:11" ht="19.5" customHeight="1">
      <c r="A42" s="588" t="s">
        <v>216</v>
      </c>
      <c r="B42" s="281" t="s">
        <v>213</v>
      </c>
      <c r="C42" s="238">
        <v>0</v>
      </c>
      <c r="D42" s="241">
        <v>0</v>
      </c>
      <c r="E42" s="291">
        <v>0</v>
      </c>
      <c r="F42" s="241">
        <v>1</v>
      </c>
      <c r="G42" s="291">
        <v>1</v>
      </c>
      <c r="H42" s="241">
        <v>2</v>
      </c>
      <c r="I42" s="216"/>
      <c r="J42" s="295">
        <v>2</v>
      </c>
      <c r="K42" s="216">
        <v>23</v>
      </c>
    </row>
    <row r="43" spans="1:11" ht="19.5" customHeight="1">
      <c r="A43" s="589"/>
      <c r="B43" s="282" t="s">
        <v>214</v>
      </c>
      <c r="C43" s="245">
        <v>0</v>
      </c>
      <c r="D43" s="247">
        <v>0</v>
      </c>
      <c r="E43" s="245">
        <v>0</v>
      </c>
      <c r="F43" s="247">
        <v>0</v>
      </c>
      <c r="G43" s="296">
        <v>7</v>
      </c>
      <c r="H43" s="247">
        <v>13</v>
      </c>
      <c r="I43" s="216"/>
      <c r="J43" s="383">
        <v>1</v>
      </c>
      <c r="K43" s="216">
        <v>29</v>
      </c>
    </row>
    <row r="44" spans="1:11" ht="19.5" customHeight="1">
      <c r="A44" s="586" t="s">
        <v>130</v>
      </c>
      <c r="B44" s="274" t="s">
        <v>213</v>
      </c>
      <c r="C44" s="157">
        <f aca="true" t="shared" si="6" ref="C44:F45">C38+C40+C42</f>
        <v>0</v>
      </c>
      <c r="D44" s="157">
        <f t="shared" si="6"/>
        <v>0</v>
      </c>
      <c r="E44" s="290">
        <f t="shared" si="6"/>
        <v>0</v>
      </c>
      <c r="F44" s="157">
        <f t="shared" si="6"/>
        <v>1</v>
      </c>
      <c r="G44" s="290">
        <f>G38+G40+G42</f>
        <v>1</v>
      </c>
      <c r="H44" s="157">
        <f>H38+H40+H42</f>
        <v>18</v>
      </c>
      <c r="I44" s="297"/>
      <c r="J44" s="283">
        <f>J38+J40+J42</f>
        <v>2</v>
      </c>
      <c r="K44" s="285">
        <f>K38+K40+K42</f>
        <v>59</v>
      </c>
    </row>
    <row r="45" spans="1:11" ht="18" customHeight="1" thickBot="1">
      <c r="A45" s="587"/>
      <c r="B45" s="286" t="s">
        <v>214</v>
      </c>
      <c r="C45" s="248">
        <f t="shared" si="6"/>
        <v>0</v>
      </c>
      <c r="D45" s="252">
        <f t="shared" si="6"/>
        <v>3</v>
      </c>
      <c r="E45" s="298">
        <f t="shared" si="6"/>
        <v>0</v>
      </c>
      <c r="F45" s="252">
        <f t="shared" si="6"/>
        <v>0</v>
      </c>
      <c r="G45" s="298">
        <f>G39+G41+G43</f>
        <v>7</v>
      </c>
      <c r="H45" s="252">
        <f>H39+H41+H43</f>
        <v>17</v>
      </c>
      <c r="I45" s="216"/>
      <c r="J45" s="248">
        <f>J39+J41+J43</f>
        <v>1</v>
      </c>
      <c r="K45" s="252">
        <f>K39+K41+K43</f>
        <v>33</v>
      </c>
    </row>
    <row r="46" spans="3:11" ht="14.25" customHeight="1">
      <c r="C46" s="216"/>
      <c r="D46" s="216"/>
      <c r="E46" s="216"/>
      <c r="F46" s="216"/>
      <c r="G46" s="216"/>
      <c r="H46" s="216"/>
      <c r="I46" s="216"/>
      <c r="J46" s="216"/>
      <c r="K46" s="216"/>
    </row>
    <row r="47" ht="19.5" customHeight="1" thickBot="1">
      <c r="A47" s="186" t="s">
        <v>221</v>
      </c>
    </row>
    <row r="48" spans="1:11" ht="19.5" customHeight="1">
      <c r="A48" s="554" t="s">
        <v>203</v>
      </c>
      <c r="B48" s="555"/>
      <c r="C48" s="552" t="s">
        <v>130</v>
      </c>
      <c r="D48" s="552"/>
      <c r="E48" s="552"/>
      <c r="F48" s="575" t="s">
        <v>222</v>
      </c>
      <c r="G48" s="552"/>
      <c r="H48" s="563"/>
      <c r="I48" s="584" t="s">
        <v>223</v>
      </c>
      <c r="J48" s="585"/>
      <c r="K48" s="585"/>
    </row>
    <row r="49" spans="1:11" ht="19.5" customHeight="1">
      <c r="A49" s="542"/>
      <c r="B49" s="543"/>
      <c r="C49" s="217" t="s">
        <v>130</v>
      </c>
      <c r="D49" s="218" t="s">
        <v>193</v>
      </c>
      <c r="E49" s="220" t="s">
        <v>194</v>
      </c>
      <c r="F49" s="190" t="s">
        <v>130</v>
      </c>
      <c r="G49" s="218" t="s">
        <v>193</v>
      </c>
      <c r="H49" s="219" t="s">
        <v>194</v>
      </c>
      <c r="I49" s="217" t="s">
        <v>130</v>
      </c>
      <c r="J49" s="218" t="s">
        <v>193</v>
      </c>
      <c r="K49" s="220" t="s">
        <v>194</v>
      </c>
    </row>
    <row r="50" spans="1:11" ht="19.5" customHeight="1">
      <c r="A50" s="540" t="s">
        <v>224</v>
      </c>
      <c r="B50" s="541"/>
      <c r="C50" s="283">
        <f>SUM(D50:E50)</f>
        <v>0</v>
      </c>
      <c r="D50" s="285">
        <f>G50+J50</f>
        <v>0</v>
      </c>
      <c r="E50" s="285">
        <f>H50+K50</f>
        <v>0</v>
      </c>
      <c r="F50" s="184" t="str">
        <f>IF(SUM(G50:H50)=0,"-",SUM(G50:H50))</f>
        <v>-</v>
      </c>
      <c r="G50" s="285">
        <v>0</v>
      </c>
      <c r="H50" s="277">
        <v>0</v>
      </c>
      <c r="I50" s="181" t="str">
        <f>IF(SUM(J50:K50)=0,"-",SUM(J50:K50))</f>
        <v>-</v>
      </c>
      <c r="J50" s="285">
        <v>0</v>
      </c>
      <c r="K50" s="285">
        <v>0</v>
      </c>
    </row>
    <row r="51" spans="1:11" ht="24" customHeight="1">
      <c r="A51" s="540" t="s">
        <v>225</v>
      </c>
      <c r="B51" s="541"/>
      <c r="C51" s="160">
        <f>SUM(D51:E51)</f>
        <v>20</v>
      </c>
      <c r="D51" s="243">
        <f>G51+J51</f>
        <v>0</v>
      </c>
      <c r="E51" s="373">
        <v>20</v>
      </c>
      <c r="F51" s="173">
        <f>IF(SUM(G51:H51)=0,"-",SUM(G51:H51))</f>
        <v>1</v>
      </c>
      <c r="G51" s="243">
        <v>0</v>
      </c>
      <c r="H51" s="367">
        <v>1</v>
      </c>
      <c r="I51" s="159">
        <f>IF(SUM(J51:K51)=0,"-",SUM(J51:K51))</f>
        <v>19</v>
      </c>
      <c r="J51" s="243">
        <v>0</v>
      </c>
      <c r="K51" s="373">
        <v>19</v>
      </c>
    </row>
    <row r="52" spans="1:11" ht="24" customHeight="1">
      <c r="A52" s="542" t="s">
        <v>226</v>
      </c>
      <c r="B52" s="543"/>
      <c r="C52" s="245">
        <f>SUM(D52:E52)</f>
        <v>54</v>
      </c>
      <c r="D52" s="374">
        <v>33</v>
      </c>
      <c r="E52" s="374">
        <v>21</v>
      </c>
      <c r="F52" s="245">
        <f>IF(SUM(G52:H52)=0,"-",SUM(G52:H52))</f>
        <v>19</v>
      </c>
      <c r="G52" s="374">
        <v>3</v>
      </c>
      <c r="H52" s="369">
        <v>16</v>
      </c>
      <c r="I52" s="246">
        <f>IF(SUM(J52:K52)=0,"-",SUM(J52:K52))</f>
        <v>35</v>
      </c>
      <c r="J52" s="374">
        <v>30</v>
      </c>
      <c r="K52" s="374">
        <v>5</v>
      </c>
    </row>
    <row r="53" spans="1:11" ht="24" customHeight="1" thickBot="1">
      <c r="A53" s="561" t="s">
        <v>130</v>
      </c>
      <c r="B53" s="562"/>
      <c r="C53" s="299">
        <f>SUM(C50:C52)</f>
        <v>74</v>
      </c>
      <c r="D53" s="300">
        <f>SUM(D50:D52)</f>
        <v>33</v>
      </c>
      <c r="E53" s="300">
        <f>SUM(E50:E52)</f>
        <v>41</v>
      </c>
      <c r="F53" s="299">
        <f>IF(SUM(G53:H53)=0,"-",SUM(G53:H53))</f>
        <v>20</v>
      </c>
      <c r="G53" s="300">
        <f>IF(SUM(G50:G52)=0,"-",SUM(G50:G52))</f>
        <v>3</v>
      </c>
      <c r="H53" s="301">
        <f>IF(SUM(H50:H52)=0,"-",SUM(H50:H52))</f>
        <v>17</v>
      </c>
      <c r="I53" s="302">
        <f>IF(SUM(J53:K53)=0,"-",SUM(J53:K53))</f>
        <v>54</v>
      </c>
      <c r="J53" s="300">
        <f>IF(SUM(J50:J52)=0,"-",SUM(J50:J52))</f>
        <v>30</v>
      </c>
      <c r="K53" s="300">
        <f>IF(SUM(K50:K52)=0,"-",SUM(K50:K52))</f>
        <v>24</v>
      </c>
    </row>
    <row r="54" ht="24" customHeight="1"/>
  </sheetData>
  <sheetProtection/>
  <mergeCells count="48">
    <mergeCell ref="R25:S25"/>
    <mergeCell ref="T25:U25"/>
    <mergeCell ref="G36:H36"/>
    <mergeCell ref="H25:I25"/>
    <mergeCell ref="P25:Q25"/>
    <mergeCell ref="L25:M25"/>
    <mergeCell ref="N25:O25"/>
    <mergeCell ref="A53:B53"/>
    <mergeCell ref="A48:B49"/>
    <mergeCell ref="A25:B26"/>
    <mergeCell ref="A27:A28"/>
    <mergeCell ref="A29:A30"/>
    <mergeCell ref="A40:A41"/>
    <mergeCell ref="A42:A43"/>
    <mergeCell ref="A36:B37"/>
    <mergeCell ref="A51:B51"/>
    <mergeCell ref="A38:A39"/>
    <mergeCell ref="A7:A10"/>
    <mergeCell ref="L14:N14"/>
    <mergeCell ref="J25:K25"/>
    <mergeCell ref="A11:B11"/>
    <mergeCell ref="A22:B22"/>
    <mergeCell ref="A17:B17"/>
    <mergeCell ref="F14:H14"/>
    <mergeCell ref="A18:A21"/>
    <mergeCell ref="A16:B16"/>
    <mergeCell ref="A3:B4"/>
    <mergeCell ref="A5:B5"/>
    <mergeCell ref="A6:B6"/>
    <mergeCell ref="L3:N3"/>
    <mergeCell ref="F3:H3"/>
    <mergeCell ref="I3:K3"/>
    <mergeCell ref="C3:E3"/>
    <mergeCell ref="I48:K48"/>
    <mergeCell ref="I14:K14"/>
    <mergeCell ref="F48:H48"/>
    <mergeCell ref="A44:A45"/>
    <mergeCell ref="A14:B15"/>
    <mergeCell ref="A33:A34"/>
    <mergeCell ref="C36:D36"/>
    <mergeCell ref="A31:A32"/>
    <mergeCell ref="C14:E14"/>
    <mergeCell ref="A52:B52"/>
    <mergeCell ref="F25:G25"/>
    <mergeCell ref="E36:F36"/>
    <mergeCell ref="C48:E48"/>
    <mergeCell ref="A50:B50"/>
    <mergeCell ref="C25:E25"/>
  </mergeCells>
  <printOptions horizontalCentered="1"/>
  <pageMargins left="0.5511811023622047" right="0.35433070866141736" top="0.7874015748031497" bottom="0.5118110236220472" header="0.5118110236220472" footer="0.5118110236220472"/>
  <pageSetup horizontalDpi="600" verticalDpi="600" orientation="portrait" paperSize="9" scale="69" r:id="rId1"/>
  <headerFooter scaleWithDoc="0" alignWithMargins="0">
    <oddHeader>&amp;R&amp;11幼稚園</oddHeader>
    <oddFooter>&amp;C&amp;"Century,標準"72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Q34"/>
  <sheetViews>
    <sheetView showGridLines="0" zoomScaleSheetLayoutView="100" zoomScalePageLayoutView="0" workbookViewId="0" topLeftCell="B28">
      <selection activeCell="U19" sqref="U19"/>
    </sheetView>
  </sheetViews>
  <sheetFormatPr defaultColWidth="8.625" defaultRowHeight="20.25" customHeight="1"/>
  <cols>
    <col min="1" max="1" width="17.00390625" style="148" bestFit="1" customWidth="1"/>
    <col min="2" max="5" width="7.375" style="148" customWidth="1"/>
    <col min="6" max="7" width="6.75390625" style="148" bestFit="1" customWidth="1"/>
    <col min="8" max="10" width="5.75390625" style="148" customWidth="1"/>
    <col min="11" max="11" width="7.375" style="148" customWidth="1"/>
    <col min="12" max="13" width="6.75390625" style="148" bestFit="1" customWidth="1"/>
    <col min="14" max="14" width="7.375" style="148" customWidth="1"/>
    <col min="15" max="16" width="6.75390625" style="148" bestFit="1" customWidth="1"/>
    <col min="17" max="17" width="3.375" style="176" customWidth="1"/>
    <col min="18" max="16384" width="8.625" style="148" customWidth="1"/>
  </cols>
  <sheetData>
    <row r="1" ht="17.25" customHeight="1"/>
    <row r="2" ht="17.25" customHeight="1"/>
    <row r="3" spans="1:17" s="99" customFormat="1" ht="20.25" customHeight="1" thickBot="1">
      <c r="A3" s="303" t="s">
        <v>73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40"/>
    </row>
    <row r="4" spans="1:17" s="99" customFormat="1" ht="25.5" customHeight="1">
      <c r="A4" s="602" t="s">
        <v>59</v>
      </c>
      <c r="B4" s="180"/>
      <c r="C4" s="100"/>
      <c r="D4" s="100"/>
      <c r="E4" s="606" t="s">
        <v>74</v>
      </c>
      <c r="F4" s="607"/>
      <c r="G4" s="607"/>
      <c r="H4" s="607"/>
      <c r="I4" s="607"/>
      <c r="J4" s="607"/>
      <c r="K4" s="607"/>
      <c r="L4" s="607"/>
      <c r="M4" s="576"/>
      <c r="N4" s="153"/>
      <c r="O4" s="605" t="s">
        <v>75</v>
      </c>
      <c r="P4" s="605"/>
      <c r="Q4" s="140"/>
    </row>
    <row r="5" spans="1:17" s="99" customFormat="1" ht="18" customHeight="1">
      <c r="A5" s="603"/>
      <c r="B5" s="152" t="s">
        <v>76</v>
      </c>
      <c r="C5" s="101"/>
      <c r="D5" s="101"/>
      <c r="E5" s="521"/>
      <c r="F5" s="518"/>
      <c r="G5" s="518"/>
      <c r="H5" s="613" t="s">
        <v>227</v>
      </c>
      <c r="I5" s="614"/>
      <c r="J5" s="615"/>
      <c r="K5" s="600" t="s">
        <v>228</v>
      </c>
      <c r="L5" s="600"/>
      <c r="M5" s="601"/>
      <c r="N5" s="521"/>
      <c r="O5" s="518"/>
      <c r="P5" s="526"/>
      <c r="Q5" s="140"/>
    </row>
    <row r="6" spans="1:17" s="99" customFormat="1" ht="18" customHeight="1">
      <c r="A6" s="603"/>
      <c r="B6" s="152"/>
      <c r="C6" s="104"/>
      <c r="D6" s="104"/>
      <c r="E6" s="521"/>
      <c r="F6" s="519"/>
      <c r="G6" s="519"/>
      <c r="H6" s="608" t="s">
        <v>229</v>
      </c>
      <c r="I6" s="609"/>
      <c r="J6" s="610"/>
      <c r="K6" s="518" t="s">
        <v>229</v>
      </c>
      <c r="L6" s="611"/>
      <c r="M6" s="612"/>
      <c r="N6" s="521"/>
      <c r="O6" s="519"/>
      <c r="P6" s="527"/>
      <c r="Q6" s="140"/>
    </row>
    <row r="7" spans="1:17" s="99" customFormat="1" ht="20.25" customHeight="1" thickBot="1">
      <c r="A7" s="604"/>
      <c r="B7" s="107" t="s">
        <v>63</v>
      </c>
      <c r="C7" s="108" t="s">
        <v>230</v>
      </c>
      <c r="D7" s="108" t="s">
        <v>231</v>
      </c>
      <c r="E7" s="110" t="s">
        <v>63</v>
      </c>
      <c r="F7" s="108" t="s">
        <v>230</v>
      </c>
      <c r="G7" s="108" t="s">
        <v>231</v>
      </c>
      <c r="H7" s="110" t="s">
        <v>63</v>
      </c>
      <c r="I7" s="304" t="s">
        <v>230</v>
      </c>
      <c r="J7" s="305" t="s">
        <v>231</v>
      </c>
      <c r="K7" s="109" t="s">
        <v>63</v>
      </c>
      <c r="L7" s="304" t="s">
        <v>230</v>
      </c>
      <c r="M7" s="305" t="s">
        <v>231</v>
      </c>
      <c r="N7" s="110" t="s">
        <v>63</v>
      </c>
      <c r="O7" s="108" t="s">
        <v>230</v>
      </c>
      <c r="P7" s="111" t="s">
        <v>231</v>
      </c>
      <c r="Q7" s="140"/>
    </row>
    <row r="8" spans="1:17" s="99" customFormat="1" ht="33.75" customHeight="1">
      <c r="A8" s="151" t="s">
        <v>22</v>
      </c>
      <c r="B8" s="172">
        <v>5391</v>
      </c>
      <c r="C8" s="121">
        <v>2710</v>
      </c>
      <c r="D8" s="121">
        <v>2681</v>
      </c>
      <c r="E8" s="173">
        <v>1488</v>
      </c>
      <c r="F8" s="121">
        <v>729</v>
      </c>
      <c r="G8" s="121">
        <v>759</v>
      </c>
      <c r="H8" s="306">
        <v>55</v>
      </c>
      <c r="I8" s="121">
        <v>28</v>
      </c>
      <c r="J8" s="125">
        <v>27</v>
      </c>
      <c r="K8" s="149">
        <v>978</v>
      </c>
      <c r="L8" s="121">
        <v>481</v>
      </c>
      <c r="M8" s="125">
        <v>497</v>
      </c>
      <c r="N8" s="173">
        <v>1602</v>
      </c>
      <c r="O8" s="121">
        <v>807</v>
      </c>
      <c r="P8" s="127">
        <v>795</v>
      </c>
      <c r="Q8" s="140"/>
    </row>
    <row r="9" spans="1:16" s="99" customFormat="1" ht="33.75" customHeight="1">
      <c r="A9" s="112" t="s">
        <v>23</v>
      </c>
      <c r="B9" s="113">
        <f aca="true" t="shared" si="0" ref="B9:P9">SUM(B10:B12)</f>
        <v>5259</v>
      </c>
      <c r="C9" s="114">
        <f t="shared" si="0"/>
        <v>2671</v>
      </c>
      <c r="D9" s="115">
        <f t="shared" si="0"/>
        <v>2588</v>
      </c>
      <c r="E9" s="307">
        <f t="shared" si="0"/>
        <v>1518</v>
      </c>
      <c r="F9" s="114">
        <f t="shared" si="0"/>
        <v>782</v>
      </c>
      <c r="G9" s="115">
        <f t="shared" si="0"/>
        <v>736</v>
      </c>
      <c r="H9" s="307">
        <f t="shared" si="0"/>
        <v>52</v>
      </c>
      <c r="I9" s="114">
        <f t="shared" si="0"/>
        <v>28</v>
      </c>
      <c r="J9" s="118">
        <f t="shared" si="0"/>
        <v>24</v>
      </c>
      <c r="K9" s="117">
        <f t="shared" si="0"/>
        <v>989</v>
      </c>
      <c r="L9" s="114">
        <f t="shared" si="0"/>
        <v>502</v>
      </c>
      <c r="M9" s="308">
        <f t="shared" si="0"/>
        <v>487</v>
      </c>
      <c r="N9" s="307">
        <f t="shared" si="0"/>
        <v>1617</v>
      </c>
      <c r="O9" s="114">
        <f t="shared" si="0"/>
        <v>807</v>
      </c>
      <c r="P9" s="118">
        <f t="shared" si="0"/>
        <v>810</v>
      </c>
    </row>
    <row r="10" spans="1:17" s="99" customFormat="1" ht="33.75" customHeight="1">
      <c r="A10" s="102" t="s">
        <v>66</v>
      </c>
      <c r="B10" s="119">
        <f>SUM(C10:D10)</f>
        <v>103</v>
      </c>
      <c r="C10" s="120">
        <f>F10+O10+'103-2'!E10</f>
        <v>49</v>
      </c>
      <c r="D10" s="120">
        <f>G10+P10+'103-2'!F10</f>
        <v>54</v>
      </c>
      <c r="E10" s="306">
        <f>SUM(F10:G10)</f>
        <v>19</v>
      </c>
      <c r="F10" s="385">
        <v>9</v>
      </c>
      <c r="G10" s="386">
        <v>10</v>
      </c>
      <c r="H10" s="306">
        <f>SUM(I10:J10)</f>
        <v>0</v>
      </c>
      <c r="I10" s="120">
        <v>0</v>
      </c>
      <c r="J10" s="125">
        <v>0</v>
      </c>
      <c r="K10" s="123">
        <f>SUM(L10:M10)</f>
        <v>19</v>
      </c>
      <c r="L10" s="385">
        <v>9</v>
      </c>
      <c r="M10" s="387">
        <v>10</v>
      </c>
      <c r="N10" s="306">
        <f>SUM(O10:P10)</f>
        <v>42</v>
      </c>
      <c r="O10" s="385">
        <v>22</v>
      </c>
      <c r="P10" s="387">
        <v>20</v>
      </c>
      <c r="Q10" s="140"/>
    </row>
    <row r="11" spans="1:16" s="99" customFormat="1" ht="33.75" customHeight="1">
      <c r="A11" s="102" t="s">
        <v>77</v>
      </c>
      <c r="B11" s="119">
        <f>SUM(C11:D11)</f>
        <v>2205</v>
      </c>
      <c r="C11" s="120">
        <f>F11+O11+'103-2'!E11</f>
        <v>1109</v>
      </c>
      <c r="D11" s="125">
        <f>G11+P11+'103-2'!F11</f>
        <v>1096</v>
      </c>
      <c r="E11" s="306">
        <f>SUM(F11:G11)</f>
        <v>469</v>
      </c>
      <c r="F11" s="385">
        <v>233</v>
      </c>
      <c r="G11" s="386">
        <v>236</v>
      </c>
      <c r="H11" s="306">
        <f>SUM(I11:J11)</f>
        <v>4</v>
      </c>
      <c r="I11" s="385">
        <v>3</v>
      </c>
      <c r="J11" s="387">
        <v>1</v>
      </c>
      <c r="K11" s="123">
        <f>SUM(L11:M11)</f>
        <v>422</v>
      </c>
      <c r="L11" s="385">
        <v>208</v>
      </c>
      <c r="M11" s="387">
        <v>214</v>
      </c>
      <c r="N11" s="306">
        <f>SUM(O11:P11)</f>
        <v>616</v>
      </c>
      <c r="O11" s="385">
        <v>301</v>
      </c>
      <c r="P11" s="387">
        <v>315</v>
      </c>
    </row>
    <row r="12" spans="1:17" s="99" customFormat="1" ht="33.75" customHeight="1">
      <c r="A12" s="102" t="s">
        <v>78</v>
      </c>
      <c r="B12" s="119">
        <f>SUM(C12:D12)</f>
        <v>2951</v>
      </c>
      <c r="C12" s="130">
        <f>F12+O12+'103-2'!E12</f>
        <v>1513</v>
      </c>
      <c r="D12" s="130">
        <f>G12+P12+'103-2'!F12</f>
        <v>1438</v>
      </c>
      <c r="E12" s="306">
        <f>SUM(F12:G12)</f>
        <v>1030</v>
      </c>
      <c r="F12" s="385">
        <v>540</v>
      </c>
      <c r="G12" s="386">
        <v>490</v>
      </c>
      <c r="H12" s="306">
        <f>SUM(I12:J12)</f>
        <v>48</v>
      </c>
      <c r="I12" s="385">
        <v>25</v>
      </c>
      <c r="J12" s="387">
        <v>23</v>
      </c>
      <c r="K12" s="123">
        <f>SUM(L12:M12)</f>
        <v>548</v>
      </c>
      <c r="L12" s="385">
        <v>285</v>
      </c>
      <c r="M12" s="387">
        <v>263</v>
      </c>
      <c r="N12" s="306">
        <f>SUM(O12:P12)</f>
        <v>959</v>
      </c>
      <c r="O12" s="385">
        <v>484</v>
      </c>
      <c r="P12" s="387">
        <v>475</v>
      </c>
      <c r="Q12" s="140"/>
    </row>
    <row r="13" spans="1:17" s="99" customFormat="1" ht="15" customHeight="1">
      <c r="A13" s="309" t="s">
        <v>79</v>
      </c>
      <c r="B13" s="310"/>
      <c r="C13" s="311"/>
      <c r="D13" s="182"/>
      <c r="E13" s="312"/>
      <c r="F13" s="311"/>
      <c r="G13" s="182"/>
      <c r="H13" s="312"/>
      <c r="I13" s="311"/>
      <c r="J13" s="124"/>
      <c r="K13" s="313"/>
      <c r="L13" s="311"/>
      <c r="M13" s="124"/>
      <c r="N13" s="312"/>
      <c r="O13" s="311"/>
      <c r="P13" s="124"/>
      <c r="Q13" s="140"/>
    </row>
    <row r="14" spans="1:17" s="99" customFormat="1" ht="33.75" customHeight="1">
      <c r="A14" s="128" t="s">
        <v>52</v>
      </c>
      <c r="B14" s="404">
        <v>2462</v>
      </c>
      <c r="C14" s="405">
        <v>1270</v>
      </c>
      <c r="D14" s="405">
        <v>1192</v>
      </c>
      <c r="E14" s="384">
        <v>793</v>
      </c>
      <c r="F14" s="335">
        <v>417</v>
      </c>
      <c r="G14" s="336">
        <v>376</v>
      </c>
      <c r="H14" s="384">
        <v>33</v>
      </c>
      <c r="I14" s="335">
        <v>16</v>
      </c>
      <c r="J14" s="349">
        <v>17</v>
      </c>
      <c r="K14" s="343">
        <v>424</v>
      </c>
      <c r="L14" s="335">
        <v>223</v>
      </c>
      <c r="M14" s="349">
        <v>201</v>
      </c>
      <c r="N14" s="384">
        <v>770</v>
      </c>
      <c r="O14" s="335">
        <v>386</v>
      </c>
      <c r="P14" s="349">
        <v>384</v>
      </c>
      <c r="Q14" s="140"/>
    </row>
    <row r="15" spans="1:17" s="99" customFormat="1" ht="33.75" customHeight="1">
      <c r="A15" s="135" t="s">
        <v>53</v>
      </c>
      <c r="B15" s="334">
        <v>488</v>
      </c>
      <c r="C15" s="335">
        <v>248</v>
      </c>
      <c r="D15" s="335">
        <v>240</v>
      </c>
      <c r="E15" s="384">
        <v>145</v>
      </c>
      <c r="F15" s="337">
        <v>71</v>
      </c>
      <c r="G15" s="338">
        <v>74</v>
      </c>
      <c r="H15" s="384">
        <v>8</v>
      </c>
      <c r="I15" s="337">
        <v>3</v>
      </c>
      <c r="J15" s="350">
        <v>5</v>
      </c>
      <c r="K15" s="343">
        <v>88</v>
      </c>
      <c r="L15" s="337">
        <v>42</v>
      </c>
      <c r="M15" s="350">
        <v>46</v>
      </c>
      <c r="N15" s="384">
        <v>179</v>
      </c>
      <c r="O15" s="337">
        <v>92</v>
      </c>
      <c r="P15" s="350">
        <v>87</v>
      </c>
      <c r="Q15" s="140"/>
    </row>
    <row r="16" spans="1:17" s="99" customFormat="1" ht="33.75" customHeight="1">
      <c r="A16" s="135" t="s">
        <v>54</v>
      </c>
      <c r="B16" s="334">
        <v>141</v>
      </c>
      <c r="C16" s="335">
        <v>71</v>
      </c>
      <c r="D16" s="335">
        <v>70</v>
      </c>
      <c r="E16" s="384">
        <v>46</v>
      </c>
      <c r="F16" s="337">
        <v>22</v>
      </c>
      <c r="G16" s="350">
        <v>24</v>
      </c>
      <c r="H16" s="402">
        <v>0</v>
      </c>
      <c r="I16" s="136">
        <v>0</v>
      </c>
      <c r="J16" s="139">
        <v>0</v>
      </c>
      <c r="K16" s="343">
        <v>40</v>
      </c>
      <c r="L16" s="337">
        <v>20</v>
      </c>
      <c r="M16" s="350">
        <v>20</v>
      </c>
      <c r="N16" s="384">
        <v>40</v>
      </c>
      <c r="O16" s="337">
        <v>22</v>
      </c>
      <c r="P16" s="350">
        <v>18</v>
      </c>
      <c r="Q16" s="140"/>
    </row>
    <row r="17" spans="1:17" s="99" customFormat="1" ht="33.75" customHeight="1">
      <c r="A17" s="135" t="s">
        <v>55</v>
      </c>
      <c r="B17" s="334">
        <v>91</v>
      </c>
      <c r="C17" s="335">
        <v>43</v>
      </c>
      <c r="D17" s="335">
        <v>48</v>
      </c>
      <c r="E17" s="384">
        <v>29</v>
      </c>
      <c r="F17" s="337">
        <v>16</v>
      </c>
      <c r="G17" s="350">
        <v>13</v>
      </c>
      <c r="H17" s="343">
        <v>2</v>
      </c>
      <c r="I17" s="337">
        <v>2</v>
      </c>
      <c r="J17" s="139">
        <v>0</v>
      </c>
      <c r="K17" s="343">
        <v>21</v>
      </c>
      <c r="L17" s="337">
        <v>10</v>
      </c>
      <c r="M17" s="350">
        <v>11</v>
      </c>
      <c r="N17" s="384">
        <v>33</v>
      </c>
      <c r="O17" s="337">
        <v>17</v>
      </c>
      <c r="P17" s="350">
        <v>16</v>
      </c>
      <c r="Q17" s="140"/>
    </row>
    <row r="18" spans="1:17" s="99" customFormat="1" ht="33.75" customHeight="1">
      <c r="A18" s="135" t="s">
        <v>56</v>
      </c>
      <c r="B18" s="334">
        <v>70</v>
      </c>
      <c r="C18" s="335">
        <v>35</v>
      </c>
      <c r="D18" s="335">
        <v>35</v>
      </c>
      <c r="E18" s="384">
        <v>20</v>
      </c>
      <c r="F18" s="337">
        <v>10</v>
      </c>
      <c r="G18" s="350">
        <v>10</v>
      </c>
      <c r="H18" s="402">
        <v>0</v>
      </c>
      <c r="I18" s="136">
        <v>0</v>
      </c>
      <c r="J18" s="139">
        <v>0</v>
      </c>
      <c r="K18" s="343">
        <v>20</v>
      </c>
      <c r="L18" s="337">
        <v>10</v>
      </c>
      <c r="M18" s="350">
        <v>10</v>
      </c>
      <c r="N18" s="384">
        <v>24</v>
      </c>
      <c r="O18" s="337">
        <v>12</v>
      </c>
      <c r="P18" s="350">
        <v>12</v>
      </c>
      <c r="Q18" s="140"/>
    </row>
    <row r="19" spans="1:17" s="99" customFormat="1" ht="33.75" customHeight="1">
      <c r="A19" s="135" t="s">
        <v>57</v>
      </c>
      <c r="B19" s="334">
        <v>464</v>
      </c>
      <c r="C19" s="335">
        <v>233</v>
      </c>
      <c r="D19" s="335">
        <v>231</v>
      </c>
      <c r="E19" s="384">
        <v>160</v>
      </c>
      <c r="F19" s="337">
        <v>78</v>
      </c>
      <c r="G19" s="350">
        <v>82</v>
      </c>
      <c r="H19" s="402">
        <v>0</v>
      </c>
      <c r="I19" s="136">
        <v>0</v>
      </c>
      <c r="J19" s="139">
        <v>0</v>
      </c>
      <c r="K19" s="343">
        <v>160</v>
      </c>
      <c r="L19" s="337">
        <v>78</v>
      </c>
      <c r="M19" s="350">
        <v>82</v>
      </c>
      <c r="N19" s="384">
        <v>151</v>
      </c>
      <c r="O19" s="337">
        <v>78</v>
      </c>
      <c r="P19" s="350">
        <v>73</v>
      </c>
      <c r="Q19" s="140"/>
    </row>
    <row r="20" spans="1:17" s="99" customFormat="1" ht="33.75" customHeight="1">
      <c r="A20" s="135" t="s">
        <v>4</v>
      </c>
      <c r="B20" s="334">
        <v>173</v>
      </c>
      <c r="C20" s="335">
        <v>81</v>
      </c>
      <c r="D20" s="335">
        <v>92</v>
      </c>
      <c r="E20" s="384">
        <v>16</v>
      </c>
      <c r="F20" s="337">
        <v>7</v>
      </c>
      <c r="G20" s="350">
        <v>9</v>
      </c>
      <c r="H20" s="402">
        <v>0</v>
      </c>
      <c r="I20" s="136">
        <v>0</v>
      </c>
      <c r="J20" s="139">
        <v>0</v>
      </c>
      <c r="K20" s="343">
        <v>16</v>
      </c>
      <c r="L20" s="337">
        <v>7</v>
      </c>
      <c r="M20" s="350">
        <v>9</v>
      </c>
      <c r="N20" s="384">
        <v>18</v>
      </c>
      <c r="O20" s="337">
        <v>5</v>
      </c>
      <c r="P20" s="350">
        <v>13</v>
      </c>
      <c r="Q20" s="140"/>
    </row>
    <row r="21" spans="1:17" s="99" customFormat="1" ht="33.75" customHeight="1">
      <c r="A21" s="135" t="s">
        <v>68</v>
      </c>
      <c r="B21" s="334">
        <v>591</v>
      </c>
      <c r="C21" s="335">
        <v>299</v>
      </c>
      <c r="D21" s="335">
        <v>292</v>
      </c>
      <c r="E21" s="384">
        <v>179</v>
      </c>
      <c r="F21" s="337">
        <v>93</v>
      </c>
      <c r="G21" s="350">
        <v>86</v>
      </c>
      <c r="H21" s="343">
        <v>4</v>
      </c>
      <c r="I21" s="337">
        <v>3</v>
      </c>
      <c r="J21" s="350">
        <v>1</v>
      </c>
      <c r="K21" s="343">
        <v>135</v>
      </c>
      <c r="L21" s="337">
        <v>70</v>
      </c>
      <c r="M21" s="350">
        <v>65</v>
      </c>
      <c r="N21" s="384">
        <v>201</v>
      </c>
      <c r="O21" s="337">
        <v>93</v>
      </c>
      <c r="P21" s="350">
        <v>108</v>
      </c>
      <c r="Q21" s="140"/>
    </row>
    <row r="22" spans="1:17" s="99" customFormat="1" ht="33.75" customHeight="1">
      <c r="A22" s="135" t="s">
        <v>19</v>
      </c>
      <c r="B22" s="334">
        <v>540</v>
      </c>
      <c r="C22" s="335">
        <v>276</v>
      </c>
      <c r="D22" s="335">
        <v>264</v>
      </c>
      <c r="E22" s="384">
        <v>91</v>
      </c>
      <c r="F22" s="337">
        <v>51</v>
      </c>
      <c r="G22" s="350">
        <v>40</v>
      </c>
      <c r="H22" s="343">
        <v>5</v>
      </c>
      <c r="I22" s="337">
        <v>4</v>
      </c>
      <c r="J22" s="350">
        <v>1</v>
      </c>
      <c r="K22" s="343">
        <v>46</v>
      </c>
      <c r="L22" s="337">
        <v>25</v>
      </c>
      <c r="M22" s="350">
        <v>21</v>
      </c>
      <c r="N22" s="384">
        <v>111</v>
      </c>
      <c r="O22" s="337">
        <v>52</v>
      </c>
      <c r="P22" s="350">
        <v>59</v>
      </c>
      <c r="Q22" s="140"/>
    </row>
    <row r="23" spans="1:17" s="99" customFormat="1" ht="33.75" customHeight="1">
      <c r="A23" s="135" t="s">
        <v>232</v>
      </c>
      <c r="B23" s="334">
        <v>73</v>
      </c>
      <c r="C23" s="335">
        <v>35</v>
      </c>
      <c r="D23" s="335">
        <v>38</v>
      </c>
      <c r="E23" s="384">
        <v>20</v>
      </c>
      <c r="F23" s="337">
        <v>8</v>
      </c>
      <c r="G23" s="350">
        <v>12</v>
      </c>
      <c r="H23" s="402">
        <v>0</v>
      </c>
      <c r="I23" s="136">
        <v>0</v>
      </c>
      <c r="J23" s="139">
        <v>0</v>
      </c>
      <c r="K23" s="343">
        <v>20</v>
      </c>
      <c r="L23" s="337">
        <v>8</v>
      </c>
      <c r="M23" s="350">
        <v>12</v>
      </c>
      <c r="N23" s="384">
        <v>26</v>
      </c>
      <c r="O23" s="337">
        <v>15</v>
      </c>
      <c r="P23" s="350">
        <v>11</v>
      </c>
      <c r="Q23" s="140"/>
    </row>
    <row r="24" spans="1:17" s="99" customFormat="1" ht="33.75" customHeight="1">
      <c r="A24" s="135" t="s">
        <v>233</v>
      </c>
      <c r="B24" s="334">
        <v>34</v>
      </c>
      <c r="C24" s="335">
        <v>17</v>
      </c>
      <c r="D24" s="350">
        <v>17</v>
      </c>
      <c r="E24" s="402">
        <v>0</v>
      </c>
      <c r="F24" s="136">
        <v>0</v>
      </c>
      <c r="G24" s="139">
        <v>0</v>
      </c>
      <c r="H24" s="402">
        <v>0</v>
      </c>
      <c r="I24" s="136">
        <v>0</v>
      </c>
      <c r="J24" s="139">
        <v>0</v>
      </c>
      <c r="K24" s="402">
        <v>0</v>
      </c>
      <c r="L24" s="136">
        <v>0</v>
      </c>
      <c r="M24" s="139">
        <v>0</v>
      </c>
      <c r="N24" s="384">
        <v>15</v>
      </c>
      <c r="O24" s="337">
        <v>9</v>
      </c>
      <c r="P24" s="350">
        <v>6</v>
      </c>
      <c r="Q24" s="140"/>
    </row>
    <row r="25" spans="1:17" s="99" customFormat="1" ht="33.75" customHeight="1">
      <c r="A25" s="135" t="s">
        <v>7</v>
      </c>
      <c r="B25" s="334">
        <v>20</v>
      </c>
      <c r="C25" s="335">
        <v>11</v>
      </c>
      <c r="D25" s="349">
        <v>9</v>
      </c>
      <c r="E25" s="402">
        <v>0</v>
      </c>
      <c r="F25" s="136">
        <v>0</v>
      </c>
      <c r="G25" s="139">
        <v>0</v>
      </c>
      <c r="H25" s="402">
        <v>0</v>
      </c>
      <c r="I25" s="136">
        <v>0</v>
      </c>
      <c r="J25" s="139">
        <v>0</v>
      </c>
      <c r="K25" s="402">
        <v>0</v>
      </c>
      <c r="L25" s="136">
        <v>0</v>
      </c>
      <c r="M25" s="139">
        <v>0</v>
      </c>
      <c r="N25" s="384">
        <v>7</v>
      </c>
      <c r="O25" s="337">
        <v>4</v>
      </c>
      <c r="P25" s="350">
        <v>3</v>
      </c>
      <c r="Q25" s="140"/>
    </row>
    <row r="26" spans="1:17" s="99" customFormat="1" ht="33.75" customHeight="1">
      <c r="A26" s="135" t="s">
        <v>113</v>
      </c>
      <c r="B26" s="402">
        <v>0</v>
      </c>
      <c r="C26" s="136">
        <v>0</v>
      </c>
      <c r="D26" s="139">
        <v>0</v>
      </c>
      <c r="E26" s="402">
        <v>0</v>
      </c>
      <c r="F26" s="136">
        <v>0</v>
      </c>
      <c r="G26" s="139">
        <v>0</v>
      </c>
      <c r="H26" s="402">
        <v>0</v>
      </c>
      <c r="I26" s="136">
        <v>0</v>
      </c>
      <c r="J26" s="139">
        <v>0</v>
      </c>
      <c r="K26" s="402">
        <v>0</v>
      </c>
      <c r="L26" s="136">
        <v>0</v>
      </c>
      <c r="M26" s="139">
        <v>0</v>
      </c>
      <c r="N26" s="402">
        <v>0</v>
      </c>
      <c r="O26" s="136">
        <v>0</v>
      </c>
      <c r="P26" s="139">
        <v>0</v>
      </c>
      <c r="Q26" s="140"/>
    </row>
    <row r="27" spans="1:17" s="99" customFormat="1" ht="33.75" customHeight="1">
      <c r="A27" s="135" t="s">
        <v>114</v>
      </c>
      <c r="B27" s="402">
        <v>0</v>
      </c>
      <c r="C27" s="136">
        <v>0</v>
      </c>
      <c r="D27" s="139">
        <v>0</v>
      </c>
      <c r="E27" s="402">
        <v>0</v>
      </c>
      <c r="F27" s="136">
        <v>0</v>
      </c>
      <c r="G27" s="139">
        <v>0</v>
      </c>
      <c r="H27" s="402">
        <v>0</v>
      </c>
      <c r="I27" s="136">
        <v>0</v>
      </c>
      <c r="J27" s="139">
        <v>0</v>
      </c>
      <c r="K27" s="402">
        <v>0</v>
      </c>
      <c r="L27" s="136">
        <v>0</v>
      </c>
      <c r="M27" s="139">
        <v>0</v>
      </c>
      <c r="N27" s="402">
        <v>0</v>
      </c>
      <c r="O27" s="136">
        <v>0</v>
      </c>
      <c r="P27" s="139">
        <v>0</v>
      </c>
      <c r="Q27" s="140"/>
    </row>
    <row r="28" spans="1:17" s="99" customFormat="1" ht="33.75" customHeight="1">
      <c r="A28" s="135" t="s">
        <v>115</v>
      </c>
      <c r="B28" s="402">
        <v>0</v>
      </c>
      <c r="C28" s="136">
        <v>0</v>
      </c>
      <c r="D28" s="139">
        <v>0</v>
      </c>
      <c r="E28" s="402">
        <v>0</v>
      </c>
      <c r="F28" s="136">
        <v>0</v>
      </c>
      <c r="G28" s="139">
        <v>0</v>
      </c>
      <c r="H28" s="402">
        <v>0</v>
      </c>
      <c r="I28" s="136">
        <v>0</v>
      </c>
      <c r="J28" s="139">
        <v>0</v>
      </c>
      <c r="K28" s="402">
        <v>0</v>
      </c>
      <c r="L28" s="136">
        <v>0</v>
      </c>
      <c r="M28" s="139">
        <v>0</v>
      </c>
      <c r="N28" s="402">
        <v>0</v>
      </c>
      <c r="O28" s="136">
        <v>0</v>
      </c>
      <c r="P28" s="139">
        <v>0</v>
      </c>
      <c r="Q28" s="140"/>
    </row>
    <row r="29" spans="1:17" s="99" customFormat="1" ht="33.75" customHeight="1">
      <c r="A29" s="175" t="s">
        <v>116</v>
      </c>
      <c r="B29" s="334">
        <v>9</v>
      </c>
      <c r="C29" s="335">
        <v>3</v>
      </c>
      <c r="D29" s="349">
        <v>6</v>
      </c>
      <c r="E29" s="402">
        <v>0</v>
      </c>
      <c r="F29" s="136">
        <v>0</v>
      </c>
      <c r="G29" s="139">
        <v>0</v>
      </c>
      <c r="H29" s="402">
        <v>0</v>
      </c>
      <c r="I29" s="136">
        <v>0</v>
      </c>
      <c r="J29" s="139">
        <v>0</v>
      </c>
      <c r="K29" s="402">
        <v>0</v>
      </c>
      <c r="L29" s="136">
        <v>0</v>
      </c>
      <c r="M29" s="139">
        <v>0</v>
      </c>
      <c r="N29" s="402">
        <v>0</v>
      </c>
      <c r="O29" s="136">
        <v>0</v>
      </c>
      <c r="P29" s="139">
        <v>0</v>
      </c>
      <c r="Q29" s="140"/>
    </row>
    <row r="30" spans="1:17" s="99" customFormat="1" ht="33.75" customHeight="1" thickBot="1">
      <c r="A30" s="141" t="s">
        <v>9</v>
      </c>
      <c r="B30" s="142">
        <v>0</v>
      </c>
      <c r="C30" s="143">
        <v>0</v>
      </c>
      <c r="D30" s="147">
        <v>0</v>
      </c>
      <c r="E30" s="146">
        <v>0</v>
      </c>
      <c r="F30" s="143">
        <v>0</v>
      </c>
      <c r="G30" s="147">
        <v>0</v>
      </c>
      <c r="H30" s="146">
        <v>0</v>
      </c>
      <c r="I30" s="143">
        <v>0</v>
      </c>
      <c r="J30" s="147">
        <v>0</v>
      </c>
      <c r="K30" s="146">
        <v>0</v>
      </c>
      <c r="L30" s="143">
        <v>0</v>
      </c>
      <c r="M30" s="147">
        <v>0</v>
      </c>
      <c r="N30" s="146">
        <v>0</v>
      </c>
      <c r="O30" s="143">
        <v>0</v>
      </c>
      <c r="P30" s="147">
        <v>0</v>
      </c>
      <c r="Q30" s="140"/>
    </row>
    <row r="31" spans="1:17" s="99" customFormat="1" ht="17.25" customHeight="1">
      <c r="A31" s="265" t="s">
        <v>244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0"/>
    </row>
    <row r="32" spans="1:17" s="99" customFormat="1" ht="17.25" customHeight="1">
      <c r="A32" s="148" t="s">
        <v>97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0"/>
    </row>
    <row r="34" spans="2:16" ht="20.25" customHeight="1"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</row>
  </sheetData>
  <sheetProtection/>
  <mergeCells count="9">
    <mergeCell ref="K5:M5"/>
    <mergeCell ref="A4:A7"/>
    <mergeCell ref="E5:G6"/>
    <mergeCell ref="N5:P6"/>
    <mergeCell ref="O4:P4"/>
    <mergeCell ref="E4:M4"/>
    <mergeCell ref="H6:J6"/>
    <mergeCell ref="K6:M6"/>
    <mergeCell ref="H5:J5"/>
  </mergeCells>
  <printOptions/>
  <pageMargins left="0.3937007874015748" right="0.7086614173228347" top="0.7874015748031497" bottom="0.5118110236220472" header="0.5118110236220472" footer="0.5118110236220472"/>
  <pageSetup horizontalDpi="600" verticalDpi="600" orientation="portrait" paperSize="9" scale="81" r:id="rId1"/>
  <headerFooter scaleWithDoc="0" alignWithMargins="0">
    <oddHeader>&amp;L&amp;11幼稚園</oddHeader>
    <oddFooter>&amp;C&amp;"Century,標準"73</oddFooter>
  </headerFooter>
  <colBreaks count="1" manualBreakCount="1">
    <brk id="16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SheetLayoutView="130" zoomScalePageLayoutView="0" workbookViewId="0" topLeftCell="E28">
      <selection activeCell="E32" sqref="A31:IV32"/>
    </sheetView>
  </sheetViews>
  <sheetFormatPr defaultColWidth="8.625" defaultRowHeight="20.25" customHeight="1"/>
  <cols>
    <col min="1" max="1" width="5.125" style="148" customWidth="1"/>
    <col min="2" max="3" width="6.25390625" style="148" bestFit="1" customWidth="1"/>
    <col min="4" max="6" width="7.375" style="148" customWidth="1"/>
    <col min="7" max="9" width="6.25390625" style="148" bestFit="1" customWidth="1"/>
    <col min="10" max="12" width="7.375" style="148" customWidth="1"/>
    <col min="13" max="13" width="15.375" style="148" customWidth="1"/>
    <col min="14" max="14" width="4.125" style="148" customWidth="1"/>
    <col min="15" max="16384" width="8.625" style="148" customWidth="1"/>
  </cols>
  <sheetData>
    <row r="1" ht="17.25" customHeight="1">
      <c r="Q1" s="176"/>
    </row>
    <row r="2" ht="17.25" customHeight="1">
      <c r="Q2" s="176"/>
    </row>
    <row r="3" spans="1:13" ht="20.25" customHeight="1" thickBot="1">
      <c r="A3" s="315" t="s">
        <v>234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316"/>
    </row>
    <row r="4" spans="1:13" s="99" customFormat="1" ht="25.5" customHeight="1">
      <c r="A4" s="317" t="s">
        <v>235</v>
      </c>
      <c r="B4" s="318"/>
      <c r="C4" s="319"/>
      <c r="D4" s="606" t="s">
        <v>80</v>
      </c>
      <c r="E4" s="517"/>
      <c r="F4" s="517"/>
      <c r="G4" s="517"/>
      <c r="H4" s="517"/>
      <c r="I4" s="525"/>
      <c r="J4" s="520" t="s">
        <v>81</v>
      </c>
      <c r="K4" s="517"/>
      <c r="L4" s="624"/>
      <c r="M4" s="621" t="s">
        <v>236</v>
      </c>
    </row>
    <row r="5" spans="1:13" s="99" customFormat="1" ht="18.75" customHeight="1">
      <c r="A5" s="616" t="s">
        <v>237</v>
      </c>
      <c r="B5" s="617"/>
      <c r="C5" s="618"/>
      <c r="D5" s="521"/>
      <c r="E5" s="518"/>
      <c r="F5" s="526"/>
      <c r="G5" s="619" t="s">
        <v>238</v>
      </c>
      <c r="H5" s="619"/>
      <c r="I5" s="620"/>
      <c r="J5" s="521"/>
      <c r="K5" s="518"/>
      <c r="L5" s="625"/>
      <c r="M5" s="622"/>
    </row>
    <row r="6" spans="1:13" s="99" customFormat="1" ht="18" customHeight="1">
      <c r="A6" s="521" t="s">
        <v>239</v>
      </c>
      <c r="B6" s="611"/>
      <c r="C6" s="612"/>
      <c r="D6" s="521"/>
      <c r="E6" s="519"/>
      <c r="F6" s="527"/>
      <c r="G6" s="518" t="s">
        <v>239</v>
      </c>
      <c r="H6" s="611"/>
      <c r="I6" s="612"/>
      <c r="J6" s="521"/>
      <c r="K6" s="519"/>
      <c r="L6" s="626"/>
      <c r="M6" s="622"/>
    </row>
    <row r="7" spans="1:13" s="99" customFormat="1" ht="20.25" customHeight="1" thickBot="1">
      <c r="A7" s="110" t="s">
        <v>63</v>
      </c>
      <c r="B7" s="304" t="s">
        <v>230</v>
      </c>
      <c r="C7" s="305" t="s">
        <v>231</v>
      </c>
      <c r="D7" s="110" t="s">
        <v>63</v>
      </c>
      <c r="E7" s="108" t="s">
        <v>230</v>
      </c>
      <c r="F7" s="111" t="s">
        <v>231</v>
      </c>
      <c r="G7" s="109" t="s">
        <v>63</v>
      </c>
      <c r="H7" s="304" t="s">
        <v>230</v>
      </c>
      <c r="I7" s="305" t="s">
        <v>231</v>
      </c>
      <c r="J7" s="109" t="s">
        <v>63</v>
      </c>
      <c r="K7" s="108" t="s">
        <v>230</v>
      </c>
      <c r="L7" s="320" t="s">
        <v>231</v>
      </c>
      <c r="M7" s="623"/>
    </row>
    <row r="8" spans="1:13" s="99" customFormat="1" ht="33.75" customHeight="1">
      <c r="A8" s="126">
        <v>246</v>
      </c>
      <c r="B8" s="121">
        <v>110</v>
      </c>
      <c r="C8" s="121">
        <v>136</v>
      </c>
      <c r="D8" s="173">
        <v>2301</v>
      </c>
      <c r="E8" s="121">
        <v>1174</v>
      </c>
      <c r="F8" s="125">
        <v>1127</v>
      </c>
      <c r="G8" s="149">
        <v>694</v>
      </c>
      <c r="H8" s="121">
        <v>351</v>
      </c>
      <c r="I8" s="125">
        <v>343</v>
      </c>
      <c r="J8" s="149">
        <v>1973</v>
      </c>
      <c r="K8" s="121">
        <v>970</v>
      </c>
      <c r="L8" s="321">
        <v>1003</v>
      </c>
      <c r="M8" s="322" t="s">
        <v>242</v>
      </c>
    </row>
    <row r="9" spans="1:13" s="99" customFormat="1" ht="33.75" customHeight="1">
      <c r="A9" s="307">
        <f aca="true" t="shared" si="0" ref="A9:L9">SUM(A10:A12)</f>
        <v>238</v>
      </c>
      <c r="B9" s="114">
        <f t="shared" si="0"/>
        <v>120</v>
      </c>
      <c r="C9" s="308">
        <f t="shared" si="0"/>
        <v>118</v>
      </c>
      <c r="D9" s="307">
        <f t="shared" si="0"/>
        <v>2124</v>
      </c>
      <c r="E9" s="114">
        <f t="shared" si="0"/>
        <v>1082</v>
      </c>
      <c r="F9" s="308">
        <f t="shared" si="0"/>
        <v>1042</v>
      </c>
      <c r="G9" s="307">
        <f t="shared" si="0"/>
        <v>602</v>
      </c>
      <c r="H9" s="114">
        <f t="shared" si="0"/>
        <v>316</v>
      </c>
      <c r="I9" s="308">
        <f t="shared" si="0"/>
        <v>286</v>
      </c>
      <c r="J9" s="307">
        <f t="shared" si="0"/>
        <v>1881</v>
      </c>
      <c r="K9" s="114">
        <f t="shared" si="0"/>
        <v>966</v>
      </c>
      <c r="L9" s="308">
        <f t="shared" si="0"/>
        <v>915</v>
      </c>
      <c r="M9" s="323" t="s">
        <v>241</v>
      </c>
    </row>
    <row r="10" spans="1:13" s="99" customFormat="1" ht="33.75" customHeight="1">
      <c r="A10" s="306">
        <f>SUM(B10:C10)</f>
        <v>8</v>
      </c>
      <c r="B10" s="385">
        <v>4</v>
      </c>
      <c r="C10" s="386">
        <v>4</v>
      </c>
      <c r="D10" s="312">
        <f>SUM(E10:F10)</f>
        <v>42</v>
      </c>
      <c r="E10" s="388">
        <v>18</v>
      </c>
      <c r="F10" s="389">
        <v>24</v>
      </c>
      <c r="G10" s="123">
        <f>SUM(H10:I10)</f>
        <v>0</v>
      </c>
      <c r="H10" s="120">
        <v>0</v>
      </c>
      <c r="I10" s="125">
        <v>0</v>
      </c>
      <c r="J10" s="324">
        <f>SUM(K10:L10)</f>
        <v>27</v>
      </c>
      <c r="K10" s="385">
        <v>13</v>
      </c>
      <c r="L10" s="385">
        <v>14</v>
      </c>
      <c r="M10" s="325" t="s">
        <v>82</v>
      </c>
    </row>
    <row r="11" spans="1:13" s="99" customFormat="1" ht="33.75" customHeight="1">
      <c r="A11" s="306">
        <f>SUM(B11:C11)</f>
        <v>175</v>
      </c>
      <c r="B11" s="385">
        <v>87</v>
      </c>
      <c r="C11" s="386">
        <v>88</v>
      </c>
      <c r="D11" s="306">
        <f>SUM(E11:F11)</f>
        <v>1120</v>
      </c>
      <c r="E11" s="385">
        <v>575</v>
      </c>
      <c r="F11" s="387">
        <v>545</v>
      </c>
      <c r="G11" s="123">
        <f>SUM(H11:I11)</f>
        <v>579</v>
      </c>
      <c r="H11" s="385">
        <v>307</v>
      </c>
      <c r="I11" s="387">
        <v>272</v>
      </c>
      <c r="J11" s="324">
        <f>SUM(K11:L11)</f>
        <v>1180</v>
      </c>
      <c r="K11" s="120">
        <f>'103-1'!I11+'103-1'!L11+'103-2'!B11+'103-2'!H11</f>
        <v>605</v>
      </c>
      <c r="L11" s="120">
        <f>'103-1'!J11+'103-1'!M11+'103-2'!C11+'103-2'!I11</f>
        <v>575</v>
      </c>
      <c r="M11" s="325" t="s">
        <v>77</v>
      </c>
    </row>
    <row r="12" spans="1:13" s="99" customFormat="1" ht="33.75" customHeight="1">
      <c r="A12" s="306">
        <f>SUM(B12:C12)</f>
        <v>55</v>
      </c>
      <c r="B12" s="385">
        <v>29</v>
      </c>
      <c r="C12" s="386">
        <v>26</v>
      </c>
      <c r="D12" s="326">
        <f>SUM(E12:F12)</f>
        <v>962</v>
      </c>
      <c r="E12" s="390">
        <v>489</v>
      </c>
      <c r="F12" s="391">
        <v>473</v>
      </c>
      <c r="G12" s="123">
        <f>SUM(H12:I12)</f>
        <v>23</v>
      </c>
      <c r="H12" s="385">
        <v>9</v>
      </c>
      <c r="I12" s="387">
        <v>14</v>
      </c>
      <c r="J12" s="324">
        <f>SUM(K12:L12)</f>
        <v>674</v>
      </c>
      <c r="K12" s="385">
        <v>348</v>
      </c>
      <c r="L12" s="385">
        <v>326</v>
      </c>
      <c r="M12" s="325" t="s">
        <v>78</v>
      </c>
    </row>
    <row r="13" spans="1:13" s="99" customFormat="1" ht="16.5" customHeight="1">
      <c r="A13" s="312"/>
      <c r="B13" s="311"/>
      <c r="C13" s="124"/>
      <c r="D13" s="313"/>
      <c r="E13" s="311"/>
      <c r="F13" s="124"/>
      <c r="G13" s="313"/>
      <c r="H13" s="311"/>
      <c r="I13" s="124"/>
      <c r="J13" s="313"/>
      <c r="K13" s="311"/>
      <c r="L13" s="327"/>
      <c r="M13" s="328" t="s">
        <v>79</v>
      </c>
    </row>
    <row r="14" spans="1:13" s="99" customFormat="1" ht="33.75" customHeight="1">
      <c r="A14" s="384">
        <v>50</v>
      </c>
      <c r="B14" s="335">
        <v>29</v>
      </c>
      <c r="C14" s="349">
        <v>21</v>
      </c>
      <c r="D14" s="343">
        <v>899</v>
      </c>
      <c r="E14" s="335">
        <v>467</v>
      </c>
      <c r="F14" s="349">
        <v>432</v>
      </c>
      <c r="G14" s="134">
        <v>154</v>
      </c>
      <c r="H14" s="130">
        <v>81</v>
      </c>
      <c r="I14" s="133">
        <v>73</v>
      </c>
      <c r="J14" s="335">
        <v>661</v>
      </c>
      <c r="K14" s="335">
        <v>349</v>
      </c>
      <c r="L14" s="392">
        <v>312</v>
      </c>
      <c r="M14" s="329" t="s">
        <v>83</v>
      </c>
    </row>
    <row r="15" spans="1:13" s="99" customFormat="1" ht="33.75" customHeight="1">
      <c r="A15" s="384">
        <v>60</v>
      </c>
      <c r="B15" s="337">
        <v>25</v>
      </c>
      <c r="C15" s="350">
        <v>35</v>
      </c>
      <c r="D15" s="343">
        <v>164</v>
      </c>
      <c r="E15" s="337">
        <v>85</v>
      </c>
      <c r="F15" s="350">
        <v>79</v>
      </c>
      <c r="G15" s="134">
        <v>4</v>
      </c>
      <c r="H15" s="136">
        <v>2</v>
      </c>
      <c r="I15" s="139">
        <v>2</v>
      </c>
      <c r="J15" s="335">
        <v>160</v>
      </c>
      <c r="K15" s="335">
        <v>72</v>
      </c>
      <c r="L15" s="392">
        <v>88</v>
      </c>
      <c r="M15" s="330" t="s">
        <v>84</v>
      </c>
    </row>
    <row r="16" spans="1:13" s="99" customFormat="1" ht="33.75" customHeight="1">
      <c r="A16" s="384">
        <v>4</v>
      </c>
      <c r="B16" s="337">
        <v>2</v>
      </c>
      <c r="C16" s="350">
        <v>2</v>
      </c>
      <c r="D16" s="343">
        <v>55</v>
      </c>
      <c r="E16" s="337">
        <v>27</v>
      </c>
      <c r="F16" s="350">
        <v>28</v>
      </c>
      <c r="G16" s="134">
        <v>2</v>
      </c>
      <c r="H16" s="136">
        <v>2</v>
      </c>
      <c r="I16" s="139">
        <v>0</v>
      </c>
      <c r="J16" s="335">
        <v>46</v>
      </c>
      <c r="K16" s="335">
        <v>24</v>
      </c>
      <c r="L16" s="392">
        <v>22</v>
      </c>
      <c r="M16" s="330" t="s">
        <v>85</v>
      </c>
    </row>
    <row r="17" spans="1:13" s="99" customFormat="1" ht="33.75" customHeight="1">
      <c r="A17" s="384">
        <v>7</v>
      </c>
      <c r="B17" s="337">
        <v>5</v>
      </c>
      <c r="C17" s="350">
        <v>2</v>
      </c>
      <c r="D17" s="343">
        <v>29</v>
      </c>
      <c r="E17" s="337">
        <v>10</v>
      </c>
      <c r="F17" s="350">
        <v>19</v>
      </c>
      <c r="G17" s="134">
        <v>0</v>
      </c>
      <c r="H17" s="136">
        <v>0</v>
      </c>
      <c r="I17" s="139">
        <v>0</v>
      </c>
      <c r="J17" s="335">
        <v>30</v>
      </c>
      <c r="K17" s="335">
        <v>17</v>
      </c>
      <c r="L17" s="392">
        <v>13</v>
      </c>
      <c r="M17" s="330" t="s">
        <v>86</v>
      </c>
    </row>
    <row r="18" spans="1:13" s="99" customFormat="1" ht="33.75" customHeight="1">
      <c r="A18" s="384">
        <v>2</v>
      </c>
      <c r="B18" s="337">
        <v>2</v>
      </c>
      <c r="C18" s="139">
        <v>0</v>
      </c>
      <c r="D18" s="343">
        <v>26</v>
      </c>
      <c r="E18" s="337">
        <v>13</v>
      </c>
      <c r="F18" s="350">
        <v>13</v>
      </c>
      <c r="G18" s="134">
        <v>2</v>
      </c>
      <c r="H18" s="136">
        <v>1</v>
      </c>
      <c r="I18" s="139">
        <v>1</v>
      </c>
      <c r="J18" s="335">
        <v>24</v>
      </c>
      <c r="K18" s="335">
        <v>13</v>
      </c>
      <c r="L18" s="392">
        <v>11</v>
      </c>
      <c r="M18" s="330" t="s">
        <v>87</v>
      </c>
    </row>
    <row r="19" spans="1:13" s="99" customFormat="1" ht="33.75" customHeight="1">
      <c r="A19" s="384">
        <v>16</v>
      </c>
      <c r="B19" s="337">
        <v>9</v>
      </c>
      <c r="C19" s="350">
        <v>7</v>
      </c>
      <c r="D19" s="343">
        <v>153</v>
      </c>
      <c r="E19" s="337">
        <v>77</v>
      </c>
      <c r="F19" s="350">
        <v>76</v>
      </c>
      <c r="G19" s="134">
        <v>2</v>
      </c>
      <c r="H19" s="136">
        <v>1</v>
      </c>
      <c r="I19" s="139">
        <v>1</v>
      </c>
      <c r="J19" s="335">
        <v>178</v>
      </c>
      <c r="K19" s="335">
        <v>88</v>
      </c>
      <c r="L19" s="392">
        <v>90</v>
      </c>
      <c r="M19" s="330" t="s">
        <v>88</v>
      </c>
    </row>
    <row r="20" spans="1:13" s="99" customFormat="1" ht="33.75" customHeight="1">
      <c r="A20" s="384">
        <v>4</v>
      </c>
      <c r="B20" s="337">
        <v>1</v>
      </c>
      <c r="C20" s="350">
        <v>3</v>
      </c>
      <c r="D20" s="343">
        <v>139</v>
      </c>
      <c r="E20" s="337">
        <v>69</v>
      </c>
      <c r="F20" s="350">
        <v>70</v>
      </c>
      <c r="G20" s="134">
        <v>134</v>
      </c>
      <c r="H20" s="136">
        <v>68</v>
      </c>
      <c r="I20" s="139">
        <v>66</v>
      </c>
      <c r="J20" s="335">
        <v>154</v>
      </c>
      <c r="K20" s="335">
        <v>76</v>
      </c>
      <c r="L20" s="392">
        <v>78</v>
      </c>
      <c r="M20" s="330" t="s">
        <v>89</v>
      </c>
    </row>
    <row r="21" spans="1:13" s="99" customFormat="1" ht="33.75" customHeight="1">
      <c r="A21" s="384">
        <v>32</v>
      </c>
      <c r="B21" s="337">
        <v>13</v>
      </c>
      <c r="C21" s="350">
        <v>19</v>
      </c>
      <c r="D21" s="343">
        <v>211</v>
      </c>
      <c r="E21" s="337">
        <v>113</v>
      </c>
      <c r="F21" s="350">
        <v>98</v>
      </c>
      <c r="G21" s="134">
        <v>33</v>
      </c>
      <c r="H21" s="136">
        <v>23</v>
      </c>
      <c r="I21" s="139">
        <v>10</v>
      </c>
      <c r="J21" s="335">
        <v>204</v>
      </c>
      <c r="K21" s="335">
        <v>109</v>
      </c>
      <c r="L21" s="392">
        <v>95</v>
      </c>
      <c r="M21" s="330" t="s">
        <v>68</v>
      </c>
    </row>
    <row r="22" spans="1:13" s="99" customFormat="1" ht="33.75" customHeight="1">
      <c r="A22" s="384">
        <v>30</v>
      </c>
      <c r="B22" s="337">
        <v>15</v>
      </c>
      <c r="C22" s="350">
        <v>15</v>
      </c>
      <c r="D22" s="343">
        <v>338</v>
      </c>
      <c r="E22" s="337">
        <v>173</v>
      </c>
      <c r="F22" s="350">
        <v>165</v>
      </c>
      <c r="G22" s="134">
        <v>256</v>
      </c>
      <c r="H22" s="136">
        <v>133</v>
      </c>
      <c r="I22" s="139">
        <v>123</v>
      </c>
      <c r="J22" s="335">
        <v>337</v>
      </c>
      <c r="K22" s="335">
        <v>177</v>
      </c>
      <c r="L22" s="392">
        <v>160</v>
      </c>
      <c r="M22" s="330" t="s">
        <v>19</v>
      </c>
    </row>
    <row r="23" spans="1:13" s="99" customFormat="1" ht="33.75" customHeight="1">
      <c r="A23" s="384">
        <v>3</v>
      </c>
      <c r="B23" s="337">
        <v>2</v>
      </c>
      <c r="C23" s="350">
        <v>1</v>
      </c>
      <c r="D23" s="343">
        <v>27</v>
      </c>
      <c r="E23" s="337">
        <v>12</v>
      </c>
      <c r="F23" s="350">
        <v>15</v>
      </c>
      <c r="G23" s="134">
        <v>2</v>
      </c>
      <c r="H23" s="136">
        <v>0</v>
      </c>
      <c r="I23" s="139">
        <v>2</v>
      </c>
      <c r="J23" s="335">
        <v>25</v>
      </c>
      <c r="K23" s="335">
        <v>10</v>
      </c>
      <c r="L23" s="392">
        <v>15</v>
      </c>
      <c r="M23" s="330" t="s">
        <v>90</v>
      </c>
    </row>
    <row r="24" spans="1:13" s="99" customFormat="1" ht="33.75" customHeight="1">
      <c r="A24" s="384">
        <v>15</v>
      </c>
      <c r="B24" s="337">
        <v>9</v>
      </c>
      <c r="C24" s="350">
        <v>6</v>
      </c>
      <c r="D24" s="343">
        <v>19</v>
      </c>
      <c r="E24" s="337">
        <v>8</v>
      </c>
      <c r="F24" s="350">
        <v>11</v>
      </c>
      <c r="G24" s="134">
        <v>0</v>
      </c>
      <c r="H24" s="136">
        <v>0</v>
      </c>
      <c r="I24" s="139">
        <v>0</v>
      </c>
      <c r="J24" s="335">
        <v>15</v>
      </c>
      <c r="K24" s="335">
        <v>9</v>
      </c>
      <c r="L24" s="392">
        <v>6</v>
      </c>
      <c r="M24" s="330" t="s">
        <v>91</v>
      </c>
    </row>
    <row r="25" spans="1:13" s="99" customFormat="1" ht="33.75" customHeight="1">
      <c r="A25" s="384">
        <v>7</v>
      </c>
      <c r="B25" s="337">
        <v>4</v>
      </c>
      <c r="C25" s="350">
        <v>3</v>
      </c>
      <c r="D25" s="343">
        <v>13</v>
      </c>
      <c r="E25" s="337">
        <v>7</v>
      </c>
      <c r="F25" s="350">
        <v>6</v>
      </c>
      <c r="G25" s="134">
        <v>4</v>
      </c>
      <c r="H25" s="136">
        <v>2</v>
      </c>
      <c r="I25" s="139">
        <v>2</v>
      </c>
      <c r="J25" s="335">
        <v>11</v>
      </c>
      <c r="K25" s="335">
        <v>6</v>
      </c>
      <c r="L25" s="392">
        <v>5</v>
      </c>
      <c r="M25" s="330" t="s">
        <v>92</v>
      </c>
    </row>
    <row r="26" spans="1:13" s="99" customFormat="1" ht="33.75" customHeight="1">
      <c r="A26" s="426">
        <v>0</v>
      </c>
      <c r="B26" s="136">
        <v>0</v>
      </c>
      <c r="C26" s="139">
        <v>0</v>
      </c>
      <c r="D26" s="402">
        <v>0</v>
      </c>
      <c r="E26" s="136">
        <v>0</v>
      </c>
      <c r="F26" s="139">
        <v>0</v>
      </c>
      <c r="G26" s="134">
        <v>0</v>
      </c>
      <c r="H26" s="136">
        <v>0</v>
      </c>
      <c r="I26" s="139">
        <v>0</v>
      </c>
      <c r="J26" s="134">
        <v>0</v>
      </c>
      <c r="K26" s="136">
        <v>0</v>
      </c>
      <c r="L26" s="139">
        <v>0</v>
      </c>
      <c r="M26" s="330" t="s">
        <v>93</v>
      </c>
    </row>
    <row r="27" spans="1:13" s="99" customFormat="1" ht="33.75" customHeight="1">
      <c r="A27" s="132">
        <v>0</v>
      </c>
      <c r="B27" s="130">
        <v>0</v>
      </c>
      <c r="C27" s="133">
        <v>0</v>
      </c>
      <c r="D27" s="134">
        <v>0</v>
      </c>
      <c r="E27" s="130">
        <v>0</v>
      </c>
      <c r="F27" s="133">
        <v>0</v>
      </c>
      <c r="G27" s="134">
        <v>0</v>
      </c>
      <c r="H27" s="136">
        <v>0</v>
      </c>
      <c r="I27" s="139">
        <v>0</v>
      </c>
      <c r="J27" s="134">
        <v>0</v>
      </c>
      <c r="K27" s="136">
        <v>0</v>
      </c>
      <c r="L27" s="139">
        <v>0</v>
      </c>
      <c r="M27" s="330" t="s">
        <v>94</v>
      </c>
    </row>
    <row r="28" spans="1:13" s="99" customFormat="1" ht="33.75" customHeight="1">
      <c r="A28" s="132">
        <v>0</v>
      </c>
      <c r="B28" s="130">
        <v>0</v>
      </c>
      <c r="C28" s="133">
        <v>0</v>
      </c>
      <c r="D28" s="134">
        <v>0</v>
      </c>
      <c r="E28" s="130">
        <v>0</v>
      </c>
      <c r="F28" s="125">
        <v>0</v>
      </c>
      <c r="G28" s="134">
        <v>0</v>
      </c>
      <c r="H28" s="136">
        <v>0</v>
      </c>
      <c r="I28" s="139">
        <v>0</v>
      </c>
      <c r="J28" s="134">
        <v>0</v>
      </c>
      <c r="K28" s="136">
        <v>0</v>
      </c>
      <c r="L28" s="139">
        <v>0</v>
      </c>
      <c r="M28" s="330" t="s">
        <v>95</v>
      </c>
    </row>
    <row r="29" spans="1:13" s="99" customFormat="1" ht="33.75" customHeight="1">
      <c r="A29" s="132">
        <v>0</v>
      </c>
      <c r="B29" s="130">
        <v>0</v>
      </c>
      <c r="C29" s="133">
        <v>0</v>
      </c>
      <c r="D29" s="343">
        <v>9</v>
      </c>
      <c r="E29" s="335">
        <v>3</v>
      </c>
      <c r="F29" s="350">
        <v>6</v>
      </c>
      <c r="G29" s="134">
        <v>9</v>
      </c>
      <c r="H29" s="136">
        <v>3</v>
      </c>
      <c r="I29" s="139">
        <v>6</v>
      </c>
      <c r="J29" s="335">
        <v>9</v>
      </c>
      <c r="K29" s="337">
        <v>3</v>
      </c>
      <c r="L29" s="393">
        <v>6</v>
      </c>
      <c r="M29" s="330" t="s">
        <v>20</v>
      </c>
    </row>
    <row r="30" spans="1:13" s="99" customFormat="1" ht="33.75" customHeight="1" thickBot="1">
      <c r="A30" s="145">
        <v>0</v>
      </c>
      <c r="B30" s="143">
        <v>0</v>
      </c>
      <c r="C30" s="147">
        <v>0</v>
      </c>
      <c r="D30" s="146">
        <v>0</v>
      </c>
      <c r="E30" s="143">
        <v>0</v>
      </c>
      <c r="F30" s="147">
        <v>0</v>
      </c>
      <c r="G30" s="146">
        <v>0</v>
      </c>
      <c r="H30" s="143">
        <v>0</v>
      </c>
      <c r="I30" s="147">
        <v>0</v>
      </c>
      <c r="J30" s="146">
        <v>0</v>
      </c>
      <c r="K30" s="143">
        <v>0</v>
      </c>
      <c r="L30" s="403">
        <v>0</v>
      </c>
      <c r="M30" s="331" t="s">
        <v>96</v>
      </c>
    </row>
    <row r="35" spans="1:14" ht="20.25" customHeight="1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</row>
  </sheetData>
  <sheetProtection/>
  <mergeCells count="8">
    <mergeCell ref="A6:C6"/>
    <mergeCell ref="A5:C5"/>
    <mergeCell ref="G5:I5"/>
    <mergeCell ref="M4:M7"/>
    <mergeCell ref="D4:I4"/>
    <mergeCell ref="J4:L6"/>
    <mergeCell ref="D5:F6"/>
    <mergeCell ref="G6:I6"/>
  </mergeCells>
  <printOptions horizontalCentered="1"/>
  <pageMargins left="0.3937007874015748" right="0.5905511811023623" top="0.7874015748031497" bottom="0.5118110236220472" header="0.5118110236220472" footer="0.5118110236220472"/>
  <pageSetup horizontalDpi="600" verticalDpi="600" orientation="portrait" paperSize="9" scale="81" r:id="rId1"/>
  <headerFooter scaleWithDoc="0" alignWithMargins="0">
    <oddHeader>&amp;R&amp;11幼稚園</oddHeader>
    <oddFooter>&amp;C&amp;"Century,標準"74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2012-02-28T09:17:01Z</cp:lastPrinted>
  <dcterms:created xsi:type="dcterms:W3CDTF">2005-08-30T07:16:24Z</dcterms:created>
  <dcterms:modified xsi:type="dcterms:W3CDTF">2012-03-14T02:26:55Z</dcterms:modified>
  <cp:category/>
  <cp:version/>
  <cp:contentType/>
  <cp:contentStatus/>
</cp:coreProperties>
</file>