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85" activeTab="0"/>
  </bookViews>
  <sheets>
    <sheet name="第４表 " sheetId="1" r:id="rId1"/>
    <sheet name="第４表  (2)" sheetId="2" r:id="rId2"/>
  </sheets>
  <definedNames>
    <definedName name="_xlnm.Print_Area" localSheetId="0">'第４表 '!$A$1:$T$50</definedName>
    <definedName name="_xlnm.Print_Area" localSheetId="1">'第４表  (2)'!$A$1:$T$48</definedName>
  </definedNames>
  <calcPr fullCalcOnLoad="1"/>
</workbook>
</file>

<file path=xl/sharedStrings.xml><?xml version="1.0" encoding="utf-8"?>
<sst xmlns="http://schemas.openxmlformats.org/spreadsheetml/2006/main" count="129" uniqueCount="127">
  <si>
    <t>区            分</t>
  </si>
  <si>
    <t>集計世帯数（世帯）</t>
  </si>
  <si>
    <t>世帯主の年齢（歳）</t>
  </si>
  <si>
    <t>油  脂・調 味 料</t>
  </si>
  <si>
    <t>設備修繕・維持</t>
  </si>
  <si>
    <t>上 下 水 道 料</t>
  </si>
  <si>
    <t>室内装備・装飾品</t>
  </si>
  <si>
    <t>家事用消耗品</t>
  </si>
  <si>
    <t>家事サービス</t>
  </si>
  <si>
    <t>（単位：円）</t>
  </si>
  <si>
    <t>月             別                 消             費             支             出</t>
  </si>
  <si>
    <t>１     月</t>
  </si>
  <si>
    <t>２     月</t>
  </si>
  <si>
    <t>３     月</t>
  </si>
  <si>
    <t>４     月</t>
  </si>
  <si>
    <t>５    月</t>
  </si>
  <si>
    <t>６    月</t>
  </si>
  <si>
    <t>７    月</t>
  </si>
  <si>
    <t>８    月</t>
  </si>
  <si>
    <t>９    月</t>
  </si>
  <si>
    <t>１０    月</t>
  </si>
  <si>
    <t>１１    月</t>
  </si>
  <si>
    <t>１２    月</t>
  </si>
  <si>
    <t>世帯人員    （人）</t>
  </si>
  <si>
    <t>有業人員    （人）</t>
  </si>
  <si>
    <t>受　　　　　　　　　　　取　</t>
  </si>
  <si>
    <t>実        収        入</t>
  </si>
  <si>
    <t>経     常     収     入</t>
  </si>
  <si>
    <t>勤 め 先 収 入</t>
  </si>
  <si>
    <t>世 帯 主 収 入</t>
  </si>
  <si>
    <t>配偶者の収入</t>
  </si>
  <si>
    <t>他の世帯員収入</t>
  </si>
  <si>
    <t>事業・内職収入</t>
  </si>
  <si>
    <t>農林漁業収入</t>
  </si>
  <si>
    <t>他の経常収入</t>
  </si>
  <si>
    <t>特     別     収     入</t>
  </si>
  <si>
    <t>実収入以外の受取（繰入金を除く）</t>
  </si>
  <si>
    <t>繰        入        金</t>
  </si>
  <si>
    <t>支　　　　　　　　　　　払</t>
  </si>
  <si>
    <t>実        支        出</t>
  </si>
  <si>
    <t xml:space="preserve"> </t>
  </si>
  <si>
    <t>消     費     支     出</t>
  </si>
  <si>
    <t>食          料</t>
  </si>
  <si>
    <t>穀            類</t>
  </si>
  <si>
    <t>魚    介    類</t>
  </si>
  <si>
    <t>肉           類</t>
  </si>
  <si>
    <t>乳     卵     類</t>
  </si>
  <si>
    <t>野  菜・海  藻</t>
  </si>
  <si>
    <t>果            物</t>
  </si>
  <si>
    <t>菓    子    類</t>
  </si>
  <si>
    <t>調  理  食  品</t>
  </si>
  <si>
    <t>飲            料</t>
  </si>
  <si>
    <t>酒            類</t>
  </si>
  <si>
    <t>外            食</t>
  </si>
  <si>
    <t xml:space="preserve"> </t>
  </si>
  <si>
    <t>住          居</t>
  </si>
  <si>
    <t>家  賃  地  代</t>
  </si>
  <si>
    <t xml:space="preserve"> </t>
  </si>
  <si>
    <t>光熱 ・ 水道</t>
  </si>
  <si>
    <t>電    気    代</t>
  </si>
  <si>
    <t>ガ    ス    代</t>
  </si>
  <si>
    <t>他  の  光  熱</t>
  </si>
  <si>
    <t xml:space="preserve"> </t>
  </si>
  <si>
    <t>家具・家事用品</t>
  </si>
  <si>
    <t>家庭用耐久財</t>
  </si>
  <si>
    <t>月              別                    消              費              支              出</t>
  </si>
  <si>
    <t>１     月</t>
  </si>
  <si>
    <t>２     月</t>
  </si>
  <si>
    <t>３     月</t>
  </si>
  <si>
    <t>４     月</t>
  </si>
  <si>
    <t>５     月</t>
  </si>
  <si>
    <t>６     月</t>
  </si>
  <si>
    <t>７     月</t>
  </si>
  <si>
    <t>８     月</t>
  </si>
  <si>
    <t>９     月</t>
  </si>
  <si>
    <t>１０    月</t>
  </si>
  <si>
    <t>１１    月</t>
  </si>
  <si>
    <t>１２    月</t>
  </si>
  <si>
    <t>寝     具     類</t>
  </si>
  <si>
    <t>家  事  雑  貨</t>
  </si>
  <si>
    <t>被服及び履物</t>
  </si>
  <si>
    <t>和            服</t>
  </si>
  <si>
    <t>洋            服</t>
  </si>
  <si>
    <t>ｼｬﾂ･セーター類</t>
  </si>
  <si>
    <t>下    着     類</t>
  </si>
  <si>
    <t>生  地 ･ 糸  類</t>
  </si>
  <si>
    <t>他  の  被  服</t>
  </si>
  <si>
    <t>履     物     類</t>
  </si>
  <si>
    <t>被服関連サービス</t>
  </si>
  <si>
    <t>保 健 医 療</t>
  </si>
  <si>
    <t>医     薬     品</t>
  </si>
  <si>
    <t>健康保持用摂取品</t>
  </si>
  <si>
    <t>保健医療用品・器具</t>
  </si>
  <si>
    <t xml:space="preserve"> </t>
  </si>
  <si>
    <t>保健医療サービス</t>
  </si>
  <si>
    <t>交通 ・ 通信</t>
  </si>
  <si>
    <t>交            通</t>
  </si>
  <si>
    <t xml:space="preserve"> </t>
  </si>
  <si>
    <t>自動車等関係費</t>
  </si>
  <si>
    <t>通            信</t>
  </si>
  <si>
    <t>教          育</t>
  </si>
  <si>
    <t>授  業  料  等</t>
  </si>
  <si>
    <t xml:space="preserve"> </t>
  </si>
  <si>
    <t>教科書・学習参考教材</t>
  </si>
  <si>
    <t>補  習  教  育</t>
  </si>
  <si>
    <t>教 養 娯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</si>
  <si>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</si>
  <si>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</si>
  <si>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</si>
  <si>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</si>
  <si>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</si>
  <si>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     雑     費</t>
  </si>
  <si>
    <t>こづかい（使途不明）</t>
  </si>
  <si>
    <t>交     際     費</t>
  </si>
  <si>
    <t>仕  送  り  金</t>
  </si>
  <si>
    <t>非 消 費 支 出</t>
  </si>
  <si>
    <t>実支出以外の支払（繰越金を除く）</t>
  </si>
  <si>
    <t>繰        越        金</t>
  </si>
  <si>
    <t>現      物      総      額</t>
  </si>
  <si>
    <t>可    処    分    所    得</t>
  </si>
  <si>
    <t>黒                      字</t>
  </si>
  <si>
    <t>貯    蓄    純    増</t>
  </si>
  <si>
    <t>平 均 消 費 性 向 （％）</t>
  </si>
  <si>
    <t>エ ン ゲ ル 係 数 （％）</t>
  </si>
  <si>
    <t>平成24年平均</t>
  </si>
  <si>
    <t>第４表　平成２４年 福井市の１世帯当たり月別収入と支出（二人以上の世帯のうち勤労者世帯）</t>
  </si>
  <si>
    <t>平成24年平均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</si>
</sst>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88" fontId="7" fillId="0" borderId="0" xfId="0" applyNumberFormat="1" applyFont="1" applyFill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distributed" wrapText="1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wrapText="1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distributed" wrapText="1"/>
    </xf>
    <xf numFmtId="0" fontId="7" fillId="0" borderId="21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62" applyFont="1" applyFill="1">
      <alignment/>
      <protection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179" fontId="7" fillId="0" borderId="0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0" xfId="62" applyFont="1">
      <alignment/>
      <protection/>
    </xf>
    <xf numFmtId="0" fontId="7" fillId="0" borderId="0" xfId="62" applyFont="1" applyFill="1">
      <alignment/>
      <protection/>
    </xf>
    <xf numFmtId="0" fontId="10" fillId="0" borderId="0" xfId="0" applyFont="1" applyFill="1" applyAlignment="1">
      <alignment/>
    </xf>
    <xf numFmtId="0" fontId="9" fillId="0" borderId="0" xfId="62" applyFont="1">
      <alignment/>
      <protection/>
    </xf>
    <xf numFmtId="0" fontId="12" fillId="0" borderId="0" xfId="0" applyFont="1" applyFill="1" applyAlignment="1">
      <alignment/>
    </xf>
    <xf numFmtId="3" fontId="5" fillId="0" borderId="0" xfId="61" applyNumberFormat="1" applyFont="1" applyFill="1">
      <alignment/>
      <protection/>
    </xf>
    <xf numFmtId="0" fontId="10" fillId="0" borderId="3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21" xfId="62" applyFont="1" applyFill="1" applyBorder="1">
      <alignment/>
      <protection/>
    </xf>
    <xf numFmtId="3" fontId="5" fillId="0" borderId="0" xfId="61" applyNumberFormat="1" applyFont="1" applyFill="1" applyBorder="1" applyAlignment="1">
      <alignment/>
      <protection/>
    </xf>
    <xf numFmtId="3" fontId="7" fillId="0" borderId="47" xfId="61" applyNumberFormat="1" applyFont="1" applyFill="1" applyBorder="1">
      <alignment/>
      <protection/>
    </xf>
    <xf numFmtId="3" fontId="7" fillId="0" borderId="38" xfId="61" applyNumberFormat="1" applyFont="1" applyFill="1" applyBorder="1">
      <alignment/>
      <protection/>
    </xf>
    <xf numFmtId="3" fontId="7" fillId="0" borderId="0" xfId="61" applyNumberFormat="1" applyFont="1" applyFill="1">
      <alignment/>
      <protection/>
    </xf>
    <xf numFmtId="4" fontId="7" fillId="0" borderId="47" xfId="61" applyNumberFormat="1" applyFont="1" applyFill="1" applyBorder="1">
      <alignment/>
      <protection/>
    </xf>
    <xf numFmtId="188" fontId="7" fillId="0" borderId="11" xfId="61" applyNumberFormat="1" applyFont="1" applyFill="1" applyBorder="1">
      <alignment/>
      <protection/>
    </xf>
    <xf numFmtId="188" fontId="7" fillId="0" borderId="35" xfId="61" applyNumberFormat="1" applyFont="1" applyFill="1" applyBorder="1">
      <alignment/>
      <protection/>
    </xf>
    <xf numFmtId="3" fontId="7" fillId="0" borderId="27" xfId="61" applyNumberFormat="1" applyFont="1" applyFill="1" applyBorder="1">
      <alignment/>
      <protection/>
    </xf>
    <xf numFmtId="3" fontId="7" fillId="0" borderId="40" xfId="61" applyNumberFormat="1" applyFont="1" applyFill="1" applyBorder="1">
      <alignment/>
      <protection/>
    </xf>
    <xf numFmtId="3" fontId="7" fillId="0" borderId="10" xfId="61" applyNumberFormat="1" applyFont="1" applyFill="1" applyBorder="1">
      <alignment/>
      <protection/>
    </xf>
    <xf numFmtId="3" fontId="7" fillId="0" borderId="21" xfId="61" applyNumberFormat="1" applyFont="1" applyFill="1" applyBorder="1">
      <alignment/>
      <protection/>
    </xf>
    <xf numFmtId="3" fontId="7" fillId="0" borderId="37" xfId="61" applyNumberFormat="1" applyFont="1" applyFill="1" applyBorder="1">
      <alignment/>
      <protection/>
    </xf>
    <xf numFmtId="3" fontId="7" fillId="0" borderId="11" xfId="61" applyNumberFormat="1" applyFont="1" applyFill="1" applyBorder="1" applyAlignment="1">
      <alignment/>
      <protection/>
    </xf>
    <xf numFmtId="3" fontId="7" fillId="0" borderId="48" xfId="61" applyNumberFormat="1" applyFont="1" applyFill="1" applyBorder="1">
      <alignment/>
      <protection/>
    </xf>
    <xf numFmtId="3" fontId="7" fillId="0" borderId="49" xfId="61" applyNumberFormat="1" applyFont="1" applyFill="1" applyBorder="1">
      <alignment/>
      <protection/>
    </xf>
    <xf numFmtId="3" fontId="7" fillId="0" borderId="27" xfId="61" applyNumberFormat="1" applyFont="1" applyFill="1" applyBorder="1" applyAlignment="1">
      <alignment/>
      <protection/>
    </xf>
    <xf numFmtId="3" fontId="7" fillId="0" borderId="40" xfId="61" applyNumberFormat="1" applyFont="1" applyFill="1" applyBorder="1" applyAlignment="1">
      <alignment/>
      <protection/>
    </xf>
    <xf numFmtId="3" fontId="7" fillId="0" borderId="12" xfId="61" applyNumberFormat="1" applyFont="1" applyFill="1" applyBorder="1">
      <alignment/>
      <protection/>
    </xf>
    <xf numFmtId="3" fontId="7" fillId="0" borderId="11" xfId="61" applyNumberFormat="1" applyFont="1" applyFill="1" applyBorder="1">
      <alignment/>
      <protection/>
    </xf>
    <xf numFmtId="3" fontId="7" fillId="0" borderId="35" xfId="61" applyNumberFormat="1" applyFont="1" applyFill="1" applyBorder="1">
      <alignment/>
      <protection/>
    </xf>
    <xf numFmtId="3" fontId="7" fillId="0" borderId="50" xfId="61" applyNumberFormat="1" applyFont="1" applyFill="1" applyBorder="1">
      <alignment/>
      <protection/>
    </xf>
    <xf numFmtId="3" fontId="7" fillId="0" borderId="51" xfId="61" applyNumberFormat="1" applyFont="1" applyFill="1" applyBorder="1">
      <alignment/>
      <protection/>
    </xf>
    <xf numFmtId="188" fontId="7" fillId="0" borderId="47" xfId="61" applyNumberFormat="1" applyFont="1" applyFill="1" applyBorder="1">
      <alignment/>
      <protection/>
    </xf>
    <xf numFmtId="188" fontId="7" fillId="0" borderId="38" xfId="61" applyNumberFormat="1" applyFont="1" applyFill="1" applyBorder="1">
      <alignment/>
      <protection/>
    </xf>
    <xf numFmtId="3" fontId="7" fillId="0" borderId="29" xfId="61" applyNumberFormat="1" applyFont="1" applyFill="1" applyBorder="1" applyAlignment="1">
      <alignment/>
      <protection/>
    </xf>
    <xf numFmtId="3" fontId="7" fillId="0" borderId="52" xfId="61" applyNumberFormat="1" applyFont="1" applyFill="1" applyBorder="1">
      <alignment/>
      <protection/>
    </xf>
    <xf numFmtId="4" fontId="7" fillId="0" borderId="53" xfId="61" applyNumberFormat="1" applyFont="1" applyFill="1" applyBorder="1">
      <alignment/>
      <protection/>
    </xf>
    <xf numFmtId="188" fontId="7" fillId="0" borderId="36" xfId="61" applyNumberFormat="1" applyFont="1" applyFill="1" applyBorder="1">
      <alignment/>
      <protection/>
    </xf>
    <xf numFmtId="3" fontId="7" fillId="0" borderId="53" xfId="61" applyNumberFormat="1" applyFont="1" applyFill="1" applyBorder="1">
      <alignment/>
      <protection/>
    </xf>
    <xf numFmtId="3" fontId="7" fillId="0" borderId="54" xfId="61" applyNumberFormat="1" applyFont="1" applyFill="1" applyBorder="1">
      <alignment/>
      <protection/>
    </xf>
    <xf numFmtId="3" fontId="7" fillId="0" borderId="36" xfId="61" applyNumberFormat="1" applyFont="1" applyFill="1" applyBorder="1" applyAlignment="1">
      <alignment/>
      <protection/>
    </xf>
    <xf numFmtId="3" fontId="7" fillId="0" borderId="54" xfId="61" applyNumberFormat="1" applyFont="1" applyFill="1" applyBorder="1" applyAlignment="1">
      <alignment/>
      <protection/>
    </xf>
    <xf numFmtId="3" fontId="7" fillId="0" borderId="55" xfId="61" applyNumberFormat="1" applyFont="1" applyFill="1" applyBorder="1">
      <alignment/>
      <protection/>
    </xf>
    <xf numFmtId="3" fontId="7" fillId="0" borderId="36" xfId="61" applyNumberFormat="1" applyFont="1" applyFill="1" applyBorder="1">
      <alignment/>
      <protection/>
    </xf>
    <xf numFmtId="188" fontId="7" fillId="0" borderId="53" xfId="61" applyNumberFormat="1" applyFont="1" applyFill="1" applyBorder="1">
      <alignment/>
      <protection/>
    </xf>
    <xf numFmtId="0" fontId="7" fillId="0" borderId="53" xfId="0" applyFont="1" applyFill="1" applyBorder="1" applyAlignment="1">
      <alignment horizontal="center"/>
    </xf>
    <xf numFmtId="180" fontId="7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7" fillId="33" borderId="35" xfId="0" applyFont="1" applyFill="1" applyBorder="1" applyAlignment="1">
      <alignment horizontal="distributed"/>
    </xf>
    <xf numFmtId="179" fontId="7" fillId="33" borderId="21" xfId="0" applyNumberFormat="1" applyFont="1" applyFill="1" applyBorder="1" applyAlignment="1">
      <alignment/>
    </xf>
    <xf numFmtId="179" fontId="7" fillId="33" borderId="27" xfId="0" applyNumberFormat="1" applyFont="1" applyFill="1" applyBorder="1" applyAlignment="1">
      <alignment/>
    </xf>
    <xf numFmtId="179" fontId="7" fillId="33" borderId="47" xfId="0" applyNumberFormat="1" applyFont="1" applyFill="1" applyBorder="1" applyAlignment="1">
      <alignment/>
    </xf>
    <xf numFmtId="179" fontId="7" fillId="33" borderId="10" xfId="0" applyNumberFormat="1" applyFont="1" applyFill="1" applyBorder="1" applyAlignment="1">
      <alignment/>
    </xf>
    <xf numFmtId="179" fontId="7" fillId="33" borderId="11" xfId="0" applyNumberFormat="1" applyFont="1" applyFill="1" applyBorder="1" applyAlignment="1">
      <alignment/>
    </xf>
    <xf numFmtId="178" fontId="7" fillId="33" borderId="47" xfId="0" applyNumberFormat="1" applyFont="1" applyFill="1" applyBorder="1" applyAlignment="1">
      <alignment/>
    </xf>
    <xf numFmtId="178" fontId="7" fillId="33" borderId="11" xfId="0" applyNumberFormat="1" applyFont="1" applyFill="1" applyBorder="1" applyAlignment="1">
      <alignment/>
    </xf>
    <xf numFmtId="0" fontId="7" fillId="33" borderId="39" xfId="0" applyFont="1" applyFill="1" applyBorder="1" applyAlignment="1">
      <alignment horizontal="distributed"/>
    </xf>
    <xf numFmtId="183" fontId="7" fillId="33" borderId="49" xfId="0" applyNumberFormat="1" applyFont="1" applyFill="1" applyBorder="1" applyAlignment="1">
      <alignment/>
    </xf>
    <xf numFmtId="176" fontId="7" fillId="33" borderId="56" xfId="0" applyNumberFormat="1" applyFont="1" applyFill="1" applyBorder="1" applyAlignment="1">
      <alignment/>
    </xf>
    <xf numFmtId="176" fontId="7" fillId="33" borderId="37" xfId="0" applyNumberFormat="1" applyFont="1" applyFill="1" applyBorder="1" applyAlignment="1">
      <alignment/>
    </xf>
    <xf numFmtId="178" fontId="7" fillId="33" borderId="57" xfId="0" applyNumberFormat="1" applyFont="1" applyFill="1" applyBorder="1" applyAlignment="1">
      <alignment/>
    </xf>
    <xf numFmtId="180" fontId="7" fillId="33" borderId="49" xfId="0" applyNumberFormat="1" applyFont="1" applyFill="1" applyBorder="1" applyAlignment="1">
      <alignment/>
    </xf>
    <xf numFmtId="180" fontId="7" fillId="33" borderId="58" xfId="0" applyNumberFormat="1" applyFont="1" applyFill="1" applyBorder="1" applyAlignment="1">
      <alignment/>
    </xf>
    <xf numFmtId="180" fontId="7" fillId="33" borderId="37" xfId="0" applyNumberFormat="1" applyFont="1" applyFill="1" applyBorder="1" applyAlignment="1">
      <alignment/>
    </xf>
    <xf numFmtId="180" fontId="7" fillId="33" borderId="34" xfId="0" applyNumberFormat="1" applyFont="1" applyFill="1" applyBorder="1" applyAlignment="1">
      <alignment/>
    </xf>
    <xf numFmtId="180" fontId="7" fillId="33" borderId="57" xfId="0" applyNumberFormat="1" applyFont="1" applyFill="1" applyBorder="1" applyAlignment="1">
      <alignment/>
    </xf>
    <xf numFmtId="180" fontId="7" fillId="33" borderId="56" xfId="0" applyNumberFormat="1" applyFont="1" applyFill="1" applyBorder="1" applyAlignment="1">
      <alignment/>
    </xf>
    <xf numFmtId="180" fontId="7" fillId="33" borderId="33" xfId="0" applyNumberFormat="1" applyFont="1" applyFill="1" applyBorder="1" applyAlignment="1">
      <alignment/>
    </xf>
    <xf numFmtId="0" fontId="4" fillId="0" borderId="0" xfId="0" applyFont="1" applyFill="1" applyAlignment="1">
      <alignment horizontal="left" indent="1" shrinkToFit="1"/>
    </xf>
    <xf numFmtId="0" fontId="7" fillId="0" borderId="30" xfId="0" applyFont="1" applyFill="1" applyBorder="1" applyAlignment="1">
      <alignment horizontal="left" shrinkToFit="1"/>
    </xf>
    <xf numFmtId="0" fontId="8" fillId="0" borderId="12" xfId="0" applyFont="1" applyFill="1" applyBorder="1" applyAlignment="1">
      <alignment horizontal="left" shrinkToFit="1"/>
    </xf>
    <xf numFmtId="0" fontId="8" fillId="0" borderId="13" xfId="0" applyFont="1" applyFill="1" applyBorder="1" applyAlignment="1">
      <alignment horizontal="left" shrinkToFit="1"/>
    </xf>
    <xf numFmtId="0" fontId="7" fillId="0" borderId="4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right"/>
    </xf>
    <xf numFmtId="0" fontId="7" fillId="0" borderId="49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distributed" indent="2"/>
    </xf>
    <xf numFmtId="0" fontId="7" fillId="0" borderId="30" xfId="0" applyFont="1" applyFill="1" applyBorder="1" applyAlignment="1">
      <alignment shrinkToFit="1"/>
    </xf>
    <xf numFmtId="0" fontId="8" fillId="0" borderId="12" xfId="0" applyFont="1" applyBorder="1" applyAlignment="1">
      <alignment shrinkToFit="1"/>
    </xf>
    <xf numFmtId="0" fontId="8" fillId="0" borderId="38" xfId="0" applyFont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10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tabSelected="1" zoomScaleSheetLayoutView="80" workbookViewId="0" topLeftCell="A1">
      <selection activeCell="M18" sqref="M18"/>
    </sheetView>
  </sheetViews>
  <sheetFormatPr defaultColWidth="9.00390625" defaultRowHeight="13.5"/>
  <cols>
    <col min="1" max="3" width="2.25390625" style="2" customWidth="1"/>
    <col min="4" max="4" width="2.125" style="2" customWidth="1"/>
    <col min="5" max="5" width="1.75390625" style="2" customWidth="1"/>
    <col min="6" max="6" width="18.375" style="66" bestFit="1" customWidth="1"/>
    <col min="7" max="7" width="1.75390625" style="66" customWidth="1"/>
    <col min="8" max="8" width="16.00390625" style="66" customWidth="1"/>
    <col min="9" max="12" width="13.00390625" style="2" customWidth="1"/>
    <col min="13" max="13" width="13.00390625" style="67" customWidth="1"/>
    <col min="14" max="20" width="13.00390625" style="2" customWidth="1"/>
    <col min="21" max="21" width="11.50390625" style="2" customWidth="1"/>
    <col min="22" max="16384" width="9.00390625" style="2" customWidth="1"/>
  </cols>
  <sheetData>
    <row r="1" ht="14.25">
      <c r="B1" s="94"/>
    </row>
    <row r="2" spans="1:20" ht="21" customHeight="1">
      <c r="A2" s="158" t="s">
        <v>125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"/>
      <c r="N2" s="1"/>
      <c r="O2" s="1"/>
      <c r="P2" s="1"/>
      <c r="Q2" s="1"/>
      <c r="R2" s="1"/>
      <c r="S2" s="1"/>
      <c r="T2" s="1"/>
    </row>
    <row r="3" spans="1:20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0" s="4" customFormat="1" ht="18.75" customHeight="1">
      <c r="D4" s="5"/>
      <c r="F4" s="6"/>
      <c r="G4" s="6"/>
      <c r="H4" s="6"/>
      <c r="P4" s="177"/>
      <c r="Q4" s="177"/>
      <c r="R4" s="177"/>
      <c r="S4" s="177"/>
      <c r="T4" s="4" t="s">
        <v>9</v>
      </c>
    </row>
    <row r="5" spans="1:20" s="4" customFormat="1" ht="18.75" customHeight="1">
      <c r="A5" s="171" t="s">
        <v>0</v>
      </c>
      <c r="B5" s="172"/>
      <c r="C5" s="172"/>
      <c r="D5" s="172"/>
      <c r="E5" s="172"/>
      <c r="F5" s="172"/>
      <c r="G5" s="173"/>
      <c r="H5" s="168" t="s">
        <v>10</v>
      </c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9"/>
    </row>
    <row r="6" spans="1:20" s="4" customFormat="1" ht="18.75" customHeight="1">
      <c r="A6" s="174"/>
      <c r="B6" s="175"/>
      <c r="C6" s="175"/>
      <c r="D6" s="175"/>
      <c r="E6" s="175"/>
      <c r="F6" s="175"/>
      <c r="G6" s="176"/>
      <c r="H6" s="146" t="s">
        <v>124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  <c r="Q6" s="7" t="s">
        <v>19</v>
      </c>
      <c r="R6" s="7" t="s">
        <v>20</v>
      </c>
      <c r="S6" s="7" t="s">
        <v>21</v>
      </c>
      <c r="T6" s="134" t="s">
        <v>22</v>
      </c>
    </row>
    <row r="7" spans="1:21" s="4" customFormat="1" ht="18.75" customHeight="1">
      <c r="A7" s="170" t="s">
        <v>1</v>
      </c>
      <c r="B7" s="168"/>
      <c r="C7" s="168"/>
      <c r="D7" s="168"/>
      <c r="E7" s="168"/>
      <c r="F7" s="168"/>
      <c r="G7" s="169"/>
      <c r="H7" s="147">
        <f aca="true" t="shared" si="0" ref="H7:H48">AVERAGE(I7:T7)</f>
        <v>51.666666666666664</v>
      </c>
      <c r="I7" s="100">
        <v>47</v>
      </c>
      <c r="J7" s="100">
        <v>51</v>
      </c>
      <c r="K7" s="100">
        <v>52</v>
      </c>
      <c r="L7" s="100">
        <v>55</v>
      </c>
      <c r="M7" s="100">
        <v>53</v>
      </c>
      <c r="N7" s="100">
        <v>54</v>
      </c>
      <c r="O7" s="100">
        <v>55</v>
      </c>
      <c r="P7" s="100">
        <v>52</v>
      </c>
      <c r="Q7" s="100">
        <v>54</v>
      </c>
      <c r="R7" s="100">
        <v>51</v>
      </c>
      <c r="S7" s="100">
        <v>48</v>
      </c>
      <c r="T7" s="124">
        <v>48</v>
      </c>
      <c r="U7" s="9"/>
    </row>
    <row r="8" spans="1:21" s="4" customFormat="1" ht="18.75" customHeight="1">
      <c r="A8" s="162" t="s">
        <v>23</v>
      </c>
      <c r="B8" s="163"/>
      <c r="C8" s="163"/>
      <c r="D8" s="163"/>
      <c r="E8" s="163"/>
      <c r="F8" s="163"/>
      <c r="G8" s="164"/>
      <c r="H8" s="148">
        <f>ROUNDDOWN(AVERAGE(I8:T8),1)</f>
        <v>3.7</v>
      </c>
      <c r="I8" s="103">
        <v>3.84</v>
      </c>
      <c r="J8" s="103">
        <v>3.68</v>
      </c>
      <c r="K8" s="103">
        <v>3.51</v>
      </c>
      <c r="L8" s="103">
        <v>3.57</v>
      </c>
      <c r="M8" s="103">
        <v>3.36</v>
      </c>
      <c r="N8" s="103">
        <v>3.29</v>
      </c>
      <c r="O8" s="103">
        <v>3.58</v>
      </c>
      <c r="P8" s="103">
        <v>3.75</v>
      </c>
      <c r="Q8" s="103">
        <v>3.88</v>
      </c>
      <c r="R8" s="103">
        <v>3.88</v>
      </c>
      <c r="S8" s="103">
        <v>3.91</v>
      </c>
      <c r="T8" s="125">
        <v>4.21</v>
      </c>
      <c r="U8" s="12"/>
    </row>
    <row r="9" spans="1:21" s="4" customFormat="1" ht="18.75" customHeight="1">
      <c r="A9" s="162" t="s">
        <v>24</v>
      </c>
      <c r="B9" s="163"/>
      <c r="C9" s="163"/>
      <c r="D9" s="163"/>
      <c r="E9" s="163"/>
      <c r="F9" s="163"/>
      <c r="G9" s="164"/>
      <c r="H9" s="149">
        <f t="shared" si="0"/>
        <v>1.8108333333333333</v>
      </c>
      <c r="I9" s="103">
        <v>1.9</v>
      </c>
      <c r="J9" s="103">
        <v>1.78</v>
      </c>
      <c r="K9" s="103">
        <v>1.78</v>
      </c>
      <c r="L9" s="103">
        <v>1.84</v>
      </c>
      <c r="M9" s="103">
        <v>1.8</v>
      </c>
      <c r="N9" s="103">
        <v>1.73</v>
      </c>
      <c r="O9" s="103">
        <v>1.77</v>
      </c>
      <c r="P9" s="103">
        <v>1.83</v>
      </c>
      <c r="Q9" s="103">
        <v>1.8</v>
      </c>
      <c r="R9" s="103">
        <v>1.77</v>
      </c>
      <c r="S9" s="103">
        <v>1.82</v>
      </c>
      <c r="T9" s="125">
        <v>1.91</v>
      </c>
      <c r="U9" s="12"/>
    </row>
    <row r="10" spans="1:21" s="4" customFormat="1" ht="18.75" customHeight="1">
      <c r="A10" s="165" t="s">
        <v>2</v>
      </c>
      <c r="B10" s="166"/>
      <c r="C10" s="166"/>
      <c r="D10" s="166"/>
      <c r="E10" s="166"/>
      <c r="F10" s="166"/>
      <c r="G10" s="167"/>
      <c r="H10" s="150">
        <f t="shared" si="0"/>
        <v>47.94166666666667</v>
      </c>
      <c r="I10" s="104">
        <v>46.3</v>
      </c>
      <c r="J10" s="104">
        <v>46.6</v>
      </c>
      <c r="K10" s="104">
        <v>47.7</v>
      </c>
      <c r="L10" s="104">
        <v>48.9</v>
      </c>
      <c r="M10" s="104">
        <v>48.5</v>
      </c>
      <c r="N10" s="104">
        <v>47.9</v>
      </c>
      <c r="O10" s="104">
        <v>47.8</v>
      </c>
      <c r="P10" s="104">
        <v>47.7</v>
      </c>
      <c r="Q10" s="104">
        <v>48.1</v>
      </c>
      <c r="R10" s="104">
        <v>47.7</v>
      </c>
      <c r="S10" s="104">
        <v>48.9</v>
      </c>
      <c r="T10" s="126">
        <v>49.2</v>
      </c>
      <c r="U10" s="15"/>
    </row>
    <row r="11" spans="1:21" s="4" customFormat="1" ht="18.75" customHeight="1">
      <c r="A11" s="16" t="s">
        <v>25</v>
      </c>
      <c r="B11" s="17"/>
      <c r="C11" s="17"/>
      <c r="D11" s="17"/>
      <c r="E11" s="17"/>
      <c r="F11" s="17"/>
      <c r="G11" s="18"/>
      <c r="H11" s="151">
        <f t="shared" si="0"/>
        <v>898834.1666666666</v>
      </c>
      <c r="I11" s="106">
        <v>841246</v>
      </c>
      <c r="J11" s="106">
        <v>842664</v>
      </c>
      <c r="K11" s="106">
        <v>841109</v>
      </c>
      <c r="L11" s="106">
        <v>888590</v>
      </c>
      <c r="M11" s="106">
        <v>845757</v>
      </c>
      <c r="N11" s="106">
        <v>981114</v>
      </c>
      <c r="O11" s="106">
        <v>932860</v>
      </c>
      <c r="P11" s="106">
        <v>840772</v>
      </c>
      <c r="Q11" s="106">
        <v>766581</v>
      </c>
      <c r="R11" s="106">
        <v>887183</v>
      </c>
      <c r="S11" s="106">
        <v>767104</v>
      </c>
      <c r="T11" s="124">
        <v>1351030</v>
      </c>
      <c r="U11" s="9"/>
    </row>
    <row r="12" spans="1:21" s="4" customFormat="1" ht="18.75" customHeight="1">
      <c r="A12" s="19"/>
      <c r="B12" s="20" t="s">
        <v>26</v>
      </c>
      <c r="C12" s="10"/>
      <c r="D12" s="10"/>
      <c r="E12" s="10"/>
      <c r="F12" s="10"/>
      <c r="G12" s="11"/>
      <c r="H12" s="152">
        <f t="shared" si="0"/>
        <v>520011</v>
      </c>
      <c r="I12" s="100">
        <v>438728</v>
      </c>
      <c r="J12" s="100">
        <v>489793</v>
      </c>
      <c r="K12" s="100">
        <v>423801</v>
      </c>
      <c r="L12" s="100">
        <v>492866</v>
      </c>
      <c r="M12" s="100">
        <v>452723</v>
      </c>
      <c r="N12" s="100">
        <v>608283</v>
      </c>
      <c r="O12" s="100">
        <v>565354</v>
      </c>
      <c r="P12" s="100">
        <v>465072</v>
      </c>
      <c r="Q12" s="100">
        <v>427534</v>
      </c>
      <c r="R12" s="100">
        <v>529511</v>
      </c>
      <c r="S12" s="100">
        <v>424460</v>
      </c>
      <c r="T12" s="127">
        <v>922007</v>
      </c>
      <c r="U12" s="9"/>
    </row>
    <row r="13" spans="1:21" s="4" customFormat="1" ht="18.75" customHeight="1">
      <c r="A13" s="19"/>
      <c r="B13" s="21"/>
      <c r="C13" s="20" t="s">
        <v>27</v>
      </c>
      <c r="D13" s="10"/>
      <c r="E13" s="10"/>
      <c r="F13" s="10"/>
      <c r="G13" s="11"/>
      <c r="H13" s="152">
        <f t="shared" si="0"/>
        <v>515758.9166666667</v>
      </c>
      <c r="I13" s="100">
        <v>430815</v>
      </c>
      <c r="J13" s="100">
        <v>487875</v>
      </c>
      <c r="K13" s="100">
        <v>416553</v>
      </c>
      <c r="L13" s="100">
        <v>486781</v>
      </c>
      <c r="M13" s="100">
        <v>447741</v>
      </c>
      <c r="N13" s="100">
        <v>605143</v>
      </c>
      <c r="O13" s="100">
        <v>562472</v>
      </c>
      <c r="P13" s="100">
        <v>463170</v>
      </c>
      <c r="Q13" s="100">
        <v>423610</v>
      </c>
      <c r="R13" s="100">
        <v>526257</v>
      </c>
      <c r="S13" s="100">
        <v>423299</v>
      </c>
      <c r="T13" s="127">
        <v>915391</v>
      </c>
      <c r="U13" s="9"/>
    </row>
    <row r="14" spans="1:21" s="4" customFormat="1" ht="18.75" customHeight="1">
      <c r="A14" s="19"/>
      <c r="B14" s="21"/>
      <c r="C14" s="21"/>
      <c r="D14" s="22" t="s">
        <v>28</v>
      </c>
      <c r="E14" s="22"/>
      <c r="F14" s="10"/>
      <c r="G14" s="23"/>
      <c r="H14" s="152">
        <f t="shared" si="0"/>
        <v>465912.1666666667</v>
      </c>
      <c r="I14" s="100">
        <v>429667</v>
      </c>
      <c r="J14" s="100">
        <v>389499</v>
      </c>
      <c r="K14" s="100">
        <v>406727</v>
      </c>
      <c r="L14" s="100">
        <v>422238</v>
      </c>
      <c r="M14" s="100">
        <v>424921</v>
      </c>
      <c r="N14" s="100">
        <v>497739</v>
      </c>
      <c r="O14" s="100">
        <v>545958</v>
      </c>
      <c r="P14" s="100">
        <v>393917</v>
      </c>
      <c r="Q14" s="100">
        <v>420284</v>
      </c>
      <c r="R14" s="100">
        <v>406255</v>
      </c>
      <c r="S14" s="100">
        <v>413135</v>
      </c>
      <c r="T14" s="127">
        <v>840606</v>
      </c>
      <c r="U14" s="9"/>
    </row>
    <row r="15" spans="1:21" s="4" customFormat="1" ht="18.75" customHeight="1">
      <c r="A15" s="19"/>
      <c r="B15" s="21"/>
      <c r="C15" s="21"/>
      <c r="D15" s="24"/>
      <c r="E15" s="25"/>
      <c r="F15" s="26" t="s">
        <v>29</v>
      </c>
      <c r="G15" s="27"/>
      <c r="H15" s="152">
        <f>ROUNDUP(AVERAGE(I15:T15),0)</f>
        <v>358031</v>
      </c>
      <c r="I15" s="108">
        <v>327382</v>
      </c>
      <c r="J15" s="108">
        <v>312759</v>
      </c>
      <c r="K15" s="108">
        <v>319797</v>
      </c>
      <c r="L15" s="108">
        <v>304447</v>
      </c>
      <c r="M15" s="108">
        <v>310420</v>
      </c>
      <c r="N15" s="108">
        <v>408735</v>
      </c>
      <c r="O15" s="108">
        <v>430710</v>
      </c>
      <c r="P15" s="108">
        <v>304459</v>
      </c>
      <c r="Q15" s="108">
        <v>331046</v>
      </c>
      <c r="R15" s="108">
        <v>322572</v>
      </c>
      <c r="S15" s="108">
        <v>312831</v>
      </c>
      <c r="T15" s="128">
        <v>611212</v>
      </c>
      <c r="U15" s="9"/>
    </row>
    <row r="16" spans="1:21" s="4" customFormat="1" ht="18.75" customHeight="1">
      <c r="A16" s="19"/>
      <c r="B16" s="21"/>
      <c r="C16" s="21"/>
      <c r="D16" s="24"/>
      <c r="E16" s="28"/>
      <c r="F16" s="29" t="s">
        <v>30</v>
      </c>
      <c r="G16" s="30"/>
      <c r="H16" s="153">
        <f>AVERAGE(I16:T16)</f>
        <v>78737.91666666667</v>
      </c>
      <c r="I16" s="109">
        <v>77538</v>
      </c>
      <c r="J16" s="109">
        <v>54213</v>
      </c>
      <c r="K16" s="109">
        <v>61721</v>
      </c>
      <c r="L16" s="109">
        <v>65382</v>
      </c>
      <c r="M16" s="109">
        <v>69963</v>
      </c>
      <c r="N16" s="109">
        <v>60703</v>
      </c>
      <c r="O16" s="109">
        <v>86574</v>
      </c>
      <c r="P16" s="109">
        <v>63303</v>
      </c>
      <c r="Q16" s="109">
        <v>60968</v>
      </c>
      <c r="R16" s="109">
        <v>64207</v>
      </c>
      <c r="S16" s="109">
        <v>75909</v>
      </c>
      <c r="T16" s="128">
        <v>204374</v>
      </c>
      <c r="U16" s="9"/>
    </row>
    <row r="17" spans="1:21" s="4" customFormat="1" ht="18.75" customHeight="1">
      <c r="A17" s="19"/>
      <c r="B17" s="21"/>
      <c r="C17" s="21"/>
      <c r="D17" s="31"/>
      <c r="E17" s="32"/>
      <c r="F17" s="33" t="s">
        <v>31</v>
      </c>
      <c r="G17" s="23"/>
      <c r="H17" s="154">
        <f t="shared" si="0"/>
        <v>29143.25</v>
      </c>
      <c r="I17" s="106">
        <v>24747</v>
      </c>
      <c r="J17" s="106">
        <v>22527</v>
      </c>
      <c r="K17" s="106">
        <v>25208</v>
      </c>
      <c r="L17" s="106">
        <v>52409</v>
      </c>
      <c r="M17" s="106">
        <v>44538</v>
      </c>
      <c r="N17" s="106">
        <v>28302</v>
      </c>
      <c r="O17" s="106">
        <v>28674</v>
      </c>
      <c r="P17" s="106">
        <v>26155</v>
      </c>
      <c r="Q17" s="106">
        <v>28269</v>
      </c>
      <c r="R17" s="106">
        <v>19476</v>
      </c>
      <c r="S17" s="106">
        <v>24394</v>
      </c>
      <c r="T17" s="128">
        <v>25020</v>
      </c>
      <c r="U17" s="9"/>
    </row>
    <row r="18" spans="1:21" s="4" customFormat="1" ht="18.75" customHeight="1">
      <c r="A18" s="19"/>
      <c r="B18" s="21"/>
      <c r="C18" s="34"/>
      <c r="D18" s="35" t="s">
        <v>32</v>
      </c>
      <c r="E18" s="36"/>
      <c r="F18" s="10"/>
      <c r="G18" s="11"/>
      <c r="H18" s="153">
        <f>AVERAGE(I18:T18)</f>
        <v>1440.4166666666667</v>
      </c>
      <c r="I18" s="100">
        <v>1148</v>
      </c>
      <c r="J18" s="100">
        <v>980</v>
      </c>
      <c r="K18" s="100">
        <v>1969</v>
      </c>
      <c r="L18" s="100">
        <v>808</v>
      </c>
      <c r="M18" s="100">
        <v>2033</v>
      </c>
      <c r="N18" s="100">
        <v>2044</v>
      </c>
      <c r="O18" s="100">
        <v>1987</v>
      </c>
      <c r="P18" s="100">
        <v>4058</v>
      </c>
      <c r="Q18" s="100">
        <v>1585</v>
      </c>
      <c r="R18" s="100">
        <v>297</v>
      </c>
      <c r="S18" s="100">
        <v>376</v>
      </c>
      <c r="T18" s="127">
        <v>0</v>
      </c>
      <c r="U18" s="9"/>
    </row>
    <row r="19" spans="1:21" s="4" customFormat="1" ht="18.75" customHeight="1">
      <c r="A19" s="19"/>
      <c r="B19" s="21"/>
      <c r="C19" s="34"/>
      <c r="D19" s="37" t="s">
        <v>33</v>
      </c>
      <c r="E19" s="37"/>
      <c r="F19" s="24"/>
      <c r="G19" s="30"/>
      <c r="H19" s="152">
        <f t="shared" si="0"/>
        <v>396.25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4755</v>
      </c>
      <c r="S19" s="100">
        <v>0</v>
      </c>
      <c r="T19" s="127">
        <v>0</v>
      </c>
      <c r="U19" s="9"/>
    </row>
    <row r="20" spans="1:21" s="4" customFormat="1" ht="18.75" customHeight="1">
      <c r="A20" s="19"/>
      <c r="B20" s="21"/>
      <c r="C20" s="21"/>
      <c r="D20" s="35" t="s">
        <v>34</v>
      </c>
      <c r="E20" s="36"/>
      <c r="F20" s="10"/>
      <c r="G20" s="11"/>
      <c r="H20" s="152">
        <f>ROUNDDOWN(AVERAGE(I20:T20),0)</f>
        <v>48010</v>
      </c>
      <c r="I20" s="100">
        <v>0</v>
      </c>
      <c r="J20" s="100">
        <v>97397</v>
      </c>
      <c r="K20" s="100">
        <v>7857</v>
      </c>
      <c r="L20" s="100">
        <v>63736</v>
      </c>
      <c r="M20" s="100">
        <v>20786</v>
      </c>
      <c r="N20" s="100">
        <v>105360</v>
      </c>
      <c r="O20" s="100">
        <v>14527</v>
      </c>
      <c r="P20" s="100">
        <v>65196</v>
      </c>
      <c r="Q20" s="100">
        <v>1741</v>
      </c>
      <c r="R20" s="100">
        <v>114950</v>
      </c>
      <c r="S20" s="100">
        <v>9788</v>
      </c>
      <c r="T20" s="127">
        <v>74785</v>
      </c>
      <c r="U20" s="9"/>
    </row>
    <row r="21" spans="1:21" s="4" customFormat="1" ht="18.75" customHeight="1">
      <c r="A21" s="19"/>
      <c r="B21" s="31"/>
      <c r="C21" s="35" t="s">
        <v>35</v>
      </c>
      <c r="D21" s="10"/>
      <c r="E21" s="24"/>
      <c r="F21" s="24"/>
      <c r="G21" s="30"/>
      <c r="H21" s="152">
        <f t="shared" si="0"/>
        <v>4252</v>
      </c>
      <c r="I21" s="100">
        <v>7913</v>
      </c>
      <c r="J21" s="100">
        <v>1918</v>
      </c>
      <c r="K21" s="100">
        <v>7248</v>
      </c>
      <c r="L21" s="100">
        <v>6084</v>
      </c>
      <c r="M21" s="100">
        <v>4983</v>
      </c>
      <c r="N21" s="100">
        <v>3140</v>
      </c>
      <c r="O21" s="100">
        <v>2882</v>
      </c>
      <c r="P21" s="100">
        <v>1901</v>
      </c>
      <c r="Q21" s="100">
        <v>3924</v>
      </c>
      <c r="R21" s="100">
        <v>3254</v>
      </c>
      <c r="S21" s="100">
        <v>1161</v>
      </c>
      <c r="T21" s="127">
        <v>6616</v>
      </c>
      <c r="U21" s="9"/>
    </row>
    <row r="22" spans="1:21" s="4" customFormat="1" ht="18.75" customHeight="1">
      <c r="A22" s="19"/>
      <c r="B22" s="159" t="s">
        <v>36</v>
      </c>
      <c r="C22" s="160"/>
      <c r="D22" s="160"/>
      <c r="E22" s="160"/>
      <c r="F22" s="160"/>
      <c r="G22" s="161"/>
      <c r="H22" s="152">
        <f t="shared" si="0"/>
        <v>328781.6666666667</v>
      </c>
      <c r="I22" s="100">
        <v>343878</v>
      </c>
      <c r="J22" s="100">
        <v>305021</v>
      </c>
      <c r="K22" s="100">
        <v>368114</v>
      </c>
      <c r="L22" s="100">
        <v>345881</v>
      </c>
      <c r="M22" s="100">
        <v>351802</v>
      </c>
      <c r="N22" s="100">
        <v>331923</v>
      </c>
      <c r="O22" s="100">
        <v>323619</v>
      </c>
      <c r="P22" s="100">
        <v>328516</v>
      </c>
      <c r="Q22" s="100">
        <v>285565</v>
      </c>
      <c r="R22" s="100">
        <v>297117</v>
      </c>
      <c r="S22" s="100">
        <v>291158</v>
      </c>
      <c r="T22" s="127">
        <v>372786</v>
      </c>
      <c r="U22" s="9"/>
    </row>
    <row r="23" spans="1:21" s="4" customFormat="1" ht="18.75" customHeight="1">
      <c r="A23" s="38"/>
      <c r="B23" s="39" t="s">
        <v>37</v>
      </c>
      <c r="C23" s="40"/>
      <c r="D23" s="40"/>
      <c r="E23" s="40"/>
      <c r="F23" s="13"/>
      <c r="G23" s="14"/>
      <c r="H23" s="155">
        <f>AVERAGE(I23:T23)</f>
        <v>50041.5</v>
      </c>
      <c r="I23" s="111">
        <v>58641</v>
      </c>
      <c r="J23" s="111">
        <v>47849</v>
      </c>
      <c r="K23" s="111">
        <v>49194</v>
      </c>
      <c r="L23" s="111">
        <v>49843</v>
      </c>
      <c r="M23" s="111">
        <v>41232</v>
      </c>
      <c r="N23" s="111">
        <v>40908</v>
      </c>
      <c r="O23" s="111">
        <v>43887</v>
      </c>
      <c r="P23" s="111">
        <v>47184</v>
      </c>
      <c r="Q23" s="111">
        <v>53482</v>
      </c>
      <c r="R23" s="111">
        <v>60555</v>
      </c>
      <c r="S23" s="111">
        <v>51485</v>
      </c>
      <c r="T23" s="129">
        <v>56238</v>
      </c>
      <c r="U23" s="9"/>
    </row>
    <row r="24" spans="1:21" s="4" customFormat="1" ht="18.75" customHeight="1">
      <c r="A24" s="41" t="s">
        <v>38</v>
      </c>
      <c r="B24" s="24"/>
      <c r="C24" s="24"/>
      <c r="D24" s="24"/>
      <c r="E24" s="24"/>
      <c r="F24" s="24"/>
      <c r="G24" s="30"/>
      <c r="H24" s="156">
        <f t="shared" si="0"/>
        <v>898834.1666666666</v>
      </c>
      <c r="I24" s="106">
        <v>841246</v>
      </c>
      <c r="J24" s="106">
        <v>842664</v>
      </c>
      <c r="K24" s="106">
        <v>841109</v>
      </c>
      <c r="L24" s="106">
        <v>888590</v>
      </c>
      <c r="M24" s="106">
        <v>845757</v>
      </c>
      <c r="N24" s="106">
        <v>981114</v>
      </c>
      <c r="O24" s="106">
        <v>932860</v>
      </c>
      <c r="P24" s="106">
        <v>840772</v>
      </c>
      <c r="Q24" s="106">
        <v>766581</v>
      </c>
      <c r="R24" s="106">
        <v>887183</v>
      </c>
      <c r="S24" s="106">
        <v>767104</v>
      </c>
      <c r="T24" s="124">
        <v>1351030</v>
      </c>
      <c r="U24" s="9"/>
    </row>
    <row r="25" spans="1:21" s="4" customFormat="1" ht="18.75" customHeight="1">
      <c r="A25" s="19"/>
      <c r="B25" s="20" t="s">
        <v>39</v>
      </c>
      <c r="C25" s="42"/>
      <c r="D25" s="42"/>
      <c r="E25" s="42"/>
      <c r="F25" s="42"/>
      <c r="G25" s="27"/>
      <c r="H25" s="156">
        <f t="shared" si="0"/>
        <v>366477.5</v>
      </c>
      <c r="I25" s="100">
        <v>380815</v>
      </c>
      <c r="J25" s="100">
        <v>332451</v>
      </c>
      <c r="K25" s="100">
        <v>409142</v>
      </c>
      <c r="L25" s="100">
        <v>383323</v>
      </c>
      <c r="M25" s="100">
        <v>381272</v>
      </c>
      <c r="N25" s="100">
        <v>362517</v>
      </c>
      <c r="O25" s="100">
        <v>368644</v>
      </c>
      <c r="P25" s="100">
        <v>340932</v>
      </c>
      <c r="Q25" s="100">
        <v>330092</v>
      </c>
      <c r="R25" s="100">
        <v>346937</v>
      </c>
      <c r="S25" s="100">
        <v>336648</v>
      </c>
      <c r="T25" s="127">
        <v>424957</v>
      </c>
      <c r="U25" s="9"/>
    </row>
    <row r="26" spans="1:21" s="4" customFormat="1" ht="18.75" customHeight="1">
      <c r="A26" s="43" t="s">
        <v>40</v>
      </c>
      <c r="B26" s="44"/>
      <c r="C26" s="45" t="s">
        <v>41</v>
      </c>
      <c r="D26" s="46"/>
      <c r="E26" s="46"/>
      <c r="F26" s="47"/>
      <c r="G26" s="48"/>
      <c r="H26" s="153">
        <f t="shared" si="0"/>
        <v>287169.4166666667</v>
      </c>
      <c r="I26" s="100">
        <v>310550</v>
      </c>
      <c r="J26" s="100">
        <v>263642</v>
      </c>
      <c r="K26" s="100">
        <v>342098</v>
      </c>
      <c r="L26" s="100">
        <v>311559</v>
      </c>
      <c r="M26" s="100">
        <v>282554</v>
      </c>
      <c r="N26" s="100">
        <v>268374</v>
      </c>
      <c r="O26" s="100">
        <v>255917</v>
      </c>
      <c r="P26" s="100">
        <v>276395</v>
      </c>
      <c r="Q26" s="100">
        <v>263136</v>
      </c>
      <c r="R26" s="100">
        <v>280181</v>
      </c>
      <c r="S26" s="100">
        <v>279158</v>
      </c>
      <c r="T26" s="127">
        <v>312469</v>
      </c>
      <c r="U26" s="9"/>
    </row>
    <row r="27" spans="1:21" s="4" customFormat="1" ht="18.75" customHeight="1">
      <c r="A27" s="49"/>
      <c r="B27" s="50" t="s">
        <v>40</v>
      </c>
      <c r="C27" s="50"/>
      <c r="D27" s="45" t="s">
        <v>42</v>
      </c>
      <c r="E27" s="46"/>
      <c r="F27" s="47"/>
      <c r="G27" s="48"/>
      <c r="H27" s="156">
        <f t="shared" si="0"/>
        <v>65761.58333333333</v>
      </c>
      <c r="I27" s="100">
        <v>63950</v>
      </c>
      <c r="J27" s="100">
        <v>58545</v>
      </c>
      <c r="K27" s="100">
        <v>63645</v>
      </c>
      <c r="L27" s="100">
        <v>67614</v>
      </c>
      <c r="M27" s="100">
        <v>62557</v>
      </c>
      <c r="N27" s="100">
        <v>59499</v>
      </c>
      <c r="O27" s="100">
        <v>63491</v>
      </c>
      <c r="P27" s="100">
        <v>66860</v>
      </c>
      <c r="Q27" s="100">
        <v>65645</v>
      </c>
      <c r="R27" s="100">
        <v>67643</v>
      </c>
      <c r="S27" s="100">
        <v>67901</v>
      </c>
      <c r="T27" s="127">
        <v>81789</v>
      </c>
      <c r="U27" s="9"/>
    </row>
    <row r="28" spans="1:21" s="4" customFormat="1" ht="18.75" customHeight="1">
      <c r="A28" s="49"/>
      <c r="B28" s="50"/>
      <c r="C28" s="50"/>
      <c r="D28" s="51"/>
      <c r="E28" s="45"/>
      <c r="F28" s="52" t="s">
        <v>43</v>
      </c>
      <c r="G28" s="27"/>
      <c r="H28" s="153">
        <f>AVERAGE(I28:T28)</f>
        <v>6434.666666666667</v>
      </c>
      <c r="I28" s="108">
        <v>6012</v>
      </c>
      <c r="J28" s="108">
        <v>5182</v>
      </c>
      <c r="K28" s="108">
        <v>6559</v>
      </c>
      <c r="L28" s="108">
        <v>6860</v>
      </c>
      <c r="M28" s="108">
        <v>6597</v>
      </c>
      <c r="N28" s="108">
        <v>5949</v>
      </c>
      <c r="O28" s="108">
        <v>6348</v>
      </c>
      <c r="P28" s="108">
        <v>6448</v>
      </c>
      <c r="Q28" s="108">
        <v>7358</v>
      </c>
      <c r="R28" s="108">
        <v>6517</v>
      </c>
      <c r="S28" s="108">
        <v>5663</v>
      </c>
      <c r="T28" s="128">
        <v>7723</v>
      </c>
      <c r="U28" s="9"/>
    </row>
    <row r="29" spans="1:21" s="4" customFormat="1" ht="18.75" customHeight="1">
      <c r="A29" s="49"/>
      <c r="B29" s="50"/>
      <c r="C29" s="50"/>
      <c r="D29" s="51"/>
      <c r="E29" s="44"/>
      <c r="F29" s="53" t="s">
        <v>44</v>
      </c>
      <c r="G29" s="30"/>
      <c r="H29" s="157">
        <f>ROUNDDOWN(AVERAGE(I29:T29),0)</f>
        <v>4445</v>
      </c>
      <c r="I29" s="109">
        <v>4597</v>
      </c>
      <c r="J29" s="109">
        <v>3409</v>
      </c>
      <c r="K29" s="109">
        <v>4152</v>
      </c>
      <c r="L29" s="109">
        <v>3894</v>
      </c>
      <c r="M29" s="109">
        <v>3794</v>
      </c>
      <c r="N29" s="109">
        <v>3368</v>
      </c>
      <c r="O29" s="109">
        <v>3825</v>
      </c>
      <c r="P29" s="109">
        <v>3672</v>
      </c>
      <c r="Q29" s="109">
        <v>4060</v>
      </c>
      <c r="R29" s="109">
        <v>4478</v>
      </c>
      <c r="S29" s="109">
        <v>5237</v>
      </c>
      <c r="T29" s="128">
        <v>8856</v>
      </c>
      <c r="U29" s="9"/>
    </row>
    <row r="30" spans="1:21" s="4" customFormat="1" ht="18.75" customHeight="1">
      <c r="A30" s="49"/>
      <c r="B30" s="50"/>
      <c r="C30" s="50"/>
      <c r="D30" s="51"/>
      <c r="E30" s="44"/>
      <c r="F30" s="53" t="s">
        <v>45</v>
      </c>
      <c r="G30" s="30"/>
      <c r="H30" s="157">
        <f>AVERAGE(I30:T30)</f>
        <v>6375.583333333333</v>
      </c>
      <c r="I30" s="109">
        <v>6604</v>
      </c>
      <c r="J30" s="109">
        <v>5821</v>
      </c>
      <c r="K30" s="109">
        <v>6031</v>
      </c>
      <c r="L30" s="109">
        <v>5673</v>
      </c>
      <c r="M30" s="109">
        <v>5768</v>
      </c>
      <c r="N30" s="109">
        <v>5163</v>
      </c>
      <c r="O30" s="109">
        <v>5731</v>
      </c>
      <c r="P30" s="109">
        <v>5457</v>
      </c>
      <c r="Q30" s="109">
        <v>6598</v>
      </c>
      <c r="R30" s="109">
        <v>7151</v>
      </c>
      <c r="S30" s="109">
        <v>7767</v>
      </c>
      <c r="T30" s="128">
        <v>8743</v>
      </c>
      <c r="U30" s="9"/>
    </row>
    <row r="31" spans="1:21" s="4" customFormat="1" ht="18.75" customHeight="1">
      <c r="A31" s="49"/>
      <c r="B31" s="50"/>
      <c r="C31" s="50"/>
      <c r="D31" s="51"/>
      <c r="E31" s="44"/>
      <c r="F31" s="53" t="s">
        <v>46</v>
      </c>
      <c r="G31" s="30"/>
      <c r="H31" s="153">
        <f>ROUNDDOWN(AVERAGE(I31:T31),0)</f>
        <v>3163</v>
      </c>
      <c r="I31" s="109">
        <v>3079</v>
      </c>
      <c r="J31" s="109">
        <v>3132</v>
      </c>
      <c r="K31" s="109">
        <v>3240</v>
      </c>
      <c r="L31" s="109">
        <v>3287</v>
      </c>
      <c r="M31" s="109">
        <v>3514</v>
      </c>
      <c r="N31" s="109">
        <v>2926</v>
      </c>
      <c r="O31" s="109">
        <v>2829</v>
      </c>
      <c r="P31" s="109">
        <v>3011</v>
      </c>
      <c r="Q31" s="109">
        <v>3117</v>
      </c>
      <c r="R31" s="109">
        <v>3396</v>
      </c>
      <c r="S31" s="109">
        <v>3162</v>
      </c>
      <c r="T31" s="128">
        <v>3263</v>
      </c>
      <c r="U31" s="9"/>
    </row>
    <row r="32" spans="1:21" s="4" customFormat="1" ht="18.75" customHeight="1">
      <c r="A32" s="49"/>
      <c r="B32" s="50"/>
      <c r="C32" s="50"/>
      <c r="D32" s="51"/>
      <c r="E32" s="44"/>
      <c r="F32" s="53" t="s">
        <v>47</v>
      </c>
      <c r="G32" s="30"/>
      <c r="H32" s="153">
        <f>ROUNDDOWN(AVERAGE(I32:T32),0)</f>
        <v>6902</v>
      </c>
      <c r="I32" s="109">
        <v>6521</v>
      </c>
      <c r="J32" s="109">
        <v>6260</v>
      </c>
      <c r="K32" s="109">
        <v>7133</v>
      </c>
      <c r="L32" s="109">
        <v>7607</v>
      </c>
      <c r="M32" s="109">
        <v>7310</v>
      </c>
      <c r="N32" s="109">
        <v>6620</v>
      </c>
      <c r="O32" s="109">
        <v>6345</v>
      </c>
      <c r="P32" s="109">
        <v>6197</v>
      </c>
      <c r="Q32" s="109">
        <v>6960</v>
      </c>
      <c r="R32" s="109">
        <v>7021</v>
      </c>
      <c r="S32" s="109">
        <v>7124</v>
      </c>
      <c r="T32" s="128">
        <v>7730</v>
      </c>
      <c r="U32" s="9"/>
    </row>
    <row r="33" spans="1:21" s="4" customFormat="1" ht="18.75" customHeight="1">
      <c r="A33" s="49"/>
      <c r="B33" s="50"/>
      <c r="C33" s="50"/>
      <c r="D33" s="51"/>
      <c r="E33" s="44"/>
      <c r="F33" s="53" t="s">
        <v>48</v>
      </c>
      <c r="G33" s="30"/>
      <c r="H33" s="157">
        <f t="shared" si="0"/>
        <v>2057.8333333333335</v>
      </c>
      <c r="I33" s="109">
        <v>1854</v>
      </c>
      <c r="J33" s="109">
        <v>1723</v>
      </c>
      <c r="K33" s="109">
        <v>2161</v>
      </c>
      <c r="L33" s="109">
        <v>2042</v>
      </c>
      <c r="M33" s="109">
        <v>1971</v>
      </c>
      <c r="N33" s="109">
        <v>1862</v>
      </c>
      <c r="O33" s="109">
        <v>1751</v>
      </c>
      <c r="P33" s="109">
        <v>2609</v>
      </c>
      <c r="Q33" s="109">
        <v>2447</v>
      </c>
      <c r="R33" s="109">
        <v>2353</v>
      </c>
      <c r="S33" s="109">
        <v>1748</v>
      </c>
      <c r="T33" s="128">
        <v>2173</v>
      </c>
      <c r="U33" s="9"/>
    </row>
    <row r="34" spans="1:21" s="4" customFormat="1" ht="18.75" customHeight="1">
      <c r="A34" s="49"/>
      <c r="B34" s="50"/>
      <c r="C34" s="50"/>
      <c r="D34" s="51"/>
      <c r="E34" s="44"/>
      <c r="F34" s="53" t="s">
        <v>3</v>
      </c>
      <c r="G34" s="30"/>
      <c r="H34" s="157">
        <f>ROUNDDOWN(AVERAGE(I34:T34),0)</f>
        <v>2861</v>
      </c>
      <c r="I34" s="109">
        <v>2750</v>
      </c>
      <c r="J34" s="109">
        <v>2648</v>
      </c>
      <c r="K34" s="109">
        <v>2790</v>
      </c>
      <c r="L34" s="109">
        <v>3028</v>
      </c>
      <c r="M34" s="109">
        <v>2748</v>
      </c>
      <c r="N34" s="109">
        <v>2434</v>
      </c>
      <c r="O34" s="109">
        <v>2690</v>
      </c>
      <c r="P34" s="109">
        <v>2605</v>
      </c>
      <c r="Q34" s="109">
        <v>2648</v>
      </c>
      <c r="R34" s="109">
        <v>2957</v>
      </c>
      <c r="S34" s="109">
        <v>3314</v>
      </c>
      <c r="T34" s="128">
        <v>3722</v>
      </c>
      <c r="U34" s="9"/>
    </row>
    <row r="35" spans="1:21" s="4" customFormat="1" ht="18.75" customHeight="1">
      <c r="A35" s="49"/>
      <c r="B35" s="50"/>
      <c r="C35" s="50"/>
      <c r="D35" s="51"/>
      <c r="E35" s="44"/>
      <c r="F35" s="53" t="s">
        <v>49</v>
      </c>
      <c r="G35" s="30"/>
      <c r="H35" s="157">
        <f t="shared" si="0"/>
        <v>5848.666666666667</v>
      </c>
      <c r="I35" s="109">
        <v>5022</v>
      </c>
      <c r="J35" s="109">
        <v>5943</v>
      </c>
      <c r="K35" s="109">
        <v>5700</v>
      </c>
      <c r="L35" s="109">
        <v>5950</v>
      </c>
      <c r="M35" s="109">
        <v>5506</v>
      </c>
      <c r="N35" s="109">
        <v>5176</v>
      </c>
      <c r="O35" s="109">
        <v>5771</v>
      </c>
      <c r="P35" s="109">
        <v>6718</v>
      </c>
      <c r="Q35" s="109">
        <v>5055</v>
      </c>
      <c r="R35" s="109">
        <v>5901</v>
      </c>
      <c r="S35" s="109">
        <v>5971</v>
      </c>
      <c r="T35" s="128">
        <v>7471</v>
      </c>
      <c r="U35" s="9"/>
    </row>
    <row r="36" spans="1:21" s="4" customFormat="1" ht="18.75" customHeight="1">
      <c r="A36" s="49"/>
      <c r="B36" s="50"/>
      <c r="C36" s="50"/>
      <c r="D36" s="51"/>
      <c r="E36" s="44"/>
      <c r="F36" s="53" t="s">
        <v>50</v>
      </c>
      <c r="G36" s="30"/>
      <c r="H36" s="153">
        <f>ROUNDDOWN(AVERAGE(I36:T36),0)</f>
        <v>9718</v>
      </c>
      <c r="I36" s="109">
        <v>8556</v>
      </c>
      <c r="J36" s="109">
        <v>8487</v>
      </c>
      <c r="K36" s="109">
        <v>8364</v>
      </c>
      <c r="L36" s="109">
        <v>10985</v>
      </c>
      <c r="M36" s="109">
        <v>9944</v>
      </c>
      <c r="N36" s="109">
        <v>9264</v>
      </c>
      <c r="O36" s="109">
        <v>11512</v>
      </c>
      <c r="P36" s="109">
        <v>11257</v>
      </c>
      <c r="Q36" s="109">
        <v>9424</v>
      </c>
      <c r="R36" s="109">
        <v>9133</v>
      </c>
      <c r="S36" s="109">
        <v>8567</v>
      </c>
      <c r="T36" s="128">
        <v>11129</v>
      </c>
      <c r="U36" s="9"/>
    </row>
    <row r="37" spans="1:21" s="4" customFormat="1" ht="18.75" customHeight="1">
      <c r="A37" s="49"/>
      <c r="B37" s="50"/>
      <c r="C37" s="50"/>
      <c r="D37" s="51"/>
      <c r="E37" s="44"/>
      <c r="F37" s="53" t="s">
        <v>51</v>
      </c>
      <c r="G37" s="30"/>
      <c r="H37" s="157">
        <f>AVERAGE(I37:T37)</f>
        <v>3833.4166666666665</v>
      </c>
      <c r="I37" s="109">
        <v>2555</v>
      </c>
      <c r="J37" s="109">
        <v>2779</v>
      </c>
      <c r="K37" s="109">
        <v>3211</v>
      </c>
      <c r="L37" s="109">
        <v>3668</v>
      </c>
      <c r="M37" s="109">
        <v>3760</v>
      </c>
      <c r="N37" s="109">
        <v>4505</v>
      </c>
      <c r="O37" s="109">
        <v>4817</v>
      </c>
      <c r="P37" s="109">
        <v>5550</v>
      </c>
      <c r="Q37" s="109">
        <v>4153</v>
      </c>
      <c r="R37" s="109">
        <v>4182</v>
      </c>
      <c r="S37" s="109">
        <v>3152</v>
      </c>
      <c r="T37" s="128">
        <v>3669</v>
      </c>
      <c r="U37" s="9"/>
    </row>
    <row r="38" spans="1:21" s="4" customFormat="1" ht="18.75" customHeight="1">
      <c r="A38" s="49"/>
      <c r="B38" s="50"/>
      <c r="C38" s="50"/>
      <c r="D38" s="51"/>
      <c r="E38" s="44"/>
      <c r="F38" s="53" t="s">
        <v>52</v>
      </c>
      <c r="G38" s="30"/>
      <c r="H38" s="157">
        <f t="shared" si="0"/>
        <v>2492.3333333333335</v>
      </c>
      <c r="I38" s="109">
        <v>1843</v>
      </c>
      <c r="J38" s="109">
        <v>1689</v>
      </c>
      <c r="K38" s="109">
        <v>1654</v>
      </c>
      <c r="L38" s="109">
        <v>2111</v>
      </c>
      <c r="M38" s="109">
        <v>1908</v>
      </c>
      <c r="N38" s="109">
        <v>2195</v>
      </c>
      <c r="O38" s="109">
        <v>2210</v>
      </c>
      <c r="P38" s="109">
        <v>2652</v>
      </c>
      <c r="Q38" s="109">
        <v>2821</v>
      </c>
      <c r="R38" s="109">
        <v>2769</v>
      </c>
      <c r="S38" s="109">
        <v>3022</v>
      </c>
      <c r="T38" s="128">
        <v>5034</v>
      </c>
      <c r="U38" s="9"/>
    </row>
    <row r="39" spans="1:21" s="4" customFormat="1" ht="18.75" customHeight="1">
      <c r="A39" s="49"/>
      <c r="B39" s="50"/>
      <c r="C39" s="50"/>
      <c r="D39" s="54"/>
      <c r="E39" s="54"/>
      <c r="F39" s="55" t="s">
        <v>53</v>
      </c>
      <c r="G39" s="30"/>
      <c r="H39" s="154">
        <f t="shared" si="0"/>
        <v>11628.833333333334</v>
      </c>
      <c r="I39" s="106">
        <v>14558</v>
      </c>
      <c r="J39" s="106">
        <v>11472</v>
      </c>
      <c r="K39" s="106">
        <v>12651</v>
      </c>
      <c r="L39" s="106">
        <v>12507</v>
      </c>
      <c r="M39" s="106">
        <v>9736</v>
      </c>
      <c r="N39" s="106">
        <v>10036</v>
      </c>
      <c r="O39" s="106">
        <v>9663</v>
      </c>
      <c r="P39" s="106">
        <v>10685</v>
      </c>
      <c r="Q39" s="106">
        <v>11005</v>
      </c>
      <c r="R39" s="106">
        <v>11784</v>
      </c>
      <c r="S39" s="106">
        <v>13173</v>
      </c>
      <c r="T39" s="128">
        <v>12276</v>
      </c>
      <c r="U39" s="9"/>
    </row>
    <row r="40" spans="1:21" s="4" customFormat="1" ht="18.75" customHeight="1">
      <c r="A40" s="49"/>
      <c r="B40" s="50" t="s">
        <v>54</v>
      </c>
      <c r="C40" s="50"/>
      <c r="D40" s="51" t="s">
        <v>55</v>
      </c>
      <c r="E40" s="51"/>
      <c r="F40" s="56"/>
      <c r="G40" s="57"/>
      <c r="H40" s="156">
        <f t="shared" si="0"/>
        <v>16144.5</v>
      </c>
      <c r="I40" s="100">
        <v>12000</v>
      </c>
      <c r="J40" s="100">
        <v>10411</v>
      </c>
      <c r="K40" s="100">
        <v>10783</v>
      </c>
      <c r="L40" s="100">
        <v>13208</v>
      </c>
      <c r="M40" s="106">
        <v>14111</v>
      </c>
      <c r="N40" s="106">
        <v>24305</v>
      </c>
      <c r="O40" s="106">
        <v>22165</v>
      </c>
      <c r="P40" s="106">
        <v>20489</v>
      </c>
      <c r="Q40" s="106">
        <v>18848</v>
      </c>
      <c r="R40" s="106">
        <v>15728</v>
      </c>
      <c r="S40" s="106">
        <v>15212</v>
      </c>
      <c r="T40" s="127">
        <v>16474</v>
      </c>
      <c r="U40" s="9"/>
    </row>
    <row r="41" spans="1:21" s="4" customFormat="1" ht="18.75" customHeight="1">
      <c r="A41" s="49"/>
      <c r="B41" s="50"/>
      <c r="C41" s="50"/>
      <c r="D41" s="51"/>
      <c r="E41" s="45"/>
      <c r="F41" s="52" t="s">
        <v>56</v>
      </c>
      <c r="G41" s="30"/>
      <c r="H41" s="152">
        <f t="shared" si="0"/>
        <v>13346</v>
      </c>
      <c r="I41" s="108">
        <v>10913</v>
      </c>
      <c r="J41" s="108">
        <v>9660</v>
      </c>
      <c r="K41" s="108">
        <v>9010</v>
      </c>
      <c r="L41" s="108">
        <v>12669</v>
      </c>
      <c r="M41" s="108">
        <v>11962</v>
      </c>
      <c r="N41" s="108">
        <v>19013</v>
      </c>
      <c r="O41" s="108">
        <v>21123</v>
      </c>
      <c r="P41" s="108">
        <v>18314</v>
      </c>
      <c r="Q41" s="108">
        <v>15919</v>
      </c>
      <c r="R41" s="108">
        <v>13263</v>
      </c>
      <c r="S41" s="108">
        <v>11785</v>
      </c>
      <c r="T41" s="128">
        <v>6521</v>
      </c>
      <c r="U41" s="9"/>
    </row>
    <row r="42" spans="1:21" s="4" customFormat="1" ht="18.75" customHeight="1">
      <c r="A42" s="49"/>
      <c r="B42" s="50"/>
      <c r="C42" s="50"/>
      <c r="D42" s="58"/>
      <c r="E42" s="54"/>
      <c r="F42" s="55" t="s">
        <v>4</v>
      </c>
      <c r="G42" s="30"/>
      <c r="H42" s="154">
        <f t="shared" si="0"/>
        <v>2798.75</v>
      </c>
      <c r="I42" s="106">
        <v>1087</v>
      </c>
      <c r="J42" s="106">
        <v>752</v>
      </c>
      <c r="K42" s="106">
        <v>1773</v>
      </c>
      <c r="L42" s="106">
        <v>538</v>
      </c>
      <c r="M42" s="106">
        <v>2149</v>
      </c>
      <c r="N42" s="106">
        <v>5293</v>
      </c>
      <c r="O42" s="106">
        <v>1043</v>
      </c>
      <c r="P42" s="106">
        <v>2175</v>
      </c>
      <c r="Q42" s="106">
        <v>2929</v>
      </c>
      <c r="R42" s="106">
        <v>2465</v>
      </c>
      <c r="S42" s="106">
        <v>3427</v>
      </c>
      <c r="T42" s="128">
        <v>9954</v>
      </c>
      <c r="U42" s="9"/>
    </row>
    <row r="43" spans="1:21" s="4" customFormat="1" ht="18.75" customHeight="1">
      <c r="A43" s="49"/>
      <c r="B43" s="50" t="s">
        <v>57</v>
      </c>
      <c r="C43" s="50"/>
      <c r="D43" s="51" t="s">
        <v>58</v>
      </c>
      <c r="E43" s="51"/>
      <c r="F43" s="56"/>
      <c r="G43" s="57"/>
      <c r="H43" s="153">
        <f t="shared" si="0"/>
        <v>24754</v>
      </c>
      <c r="I43" s="100">
        <v>29696</v>
      </c>
      <c r="J43" s="100">
        <v>29671</v>
      </c>
      <c r="K43" s="100">
        <v>26266</v>
      </c>
      <c r="L43" s="100">
        <v>29263</v>
      </c>
      <c r="M43" s="100">
        <v>23799</v>
      </c>
      <c r="N43" s="100">
        <v>20540</v>
      </c>
      <c r="O43" s="100">
        <v>17869</v>
      </c>
      <c r="P43" s="100">
        <v>21849</v>
      </c>
      <c r="Q43" s="100">
        <v>20902</v>
      </c>
      <c r="R43" s="100">
        <v>23735</v>
      </c>
      <c r="S43" s="100">
        <v>21463</v>
      </c>
      <c r="T43" s="127">
        <v>31995</v>
      </c>
      <c r="U43" s="9"/>
    </row>
    <row r="44" spans="1:21" s="4" customFormat="1" ht="18.75" customHeight="1">
      <c r="A44" s="49"/>
      <c r="B44" s="50"/>
      <c r="C44" s="50"/>
      <c r="D44" s="51"/>
      <c r="E44" s="45"/>
      <c r="F44" s="52" t="s">
        <v>59</v>
      </c>
      <c r="G44" s="30"/>
      <c r="H44" s="152">
        <f t="shared" si="0"/>
        <v>11755.666666666666</v>
      </c>
      <c r="I44" s="108">
        <v>14972</v>
      </c>
      <c r="J44" s="108">
        <v>13250</v>
      </c>
      <c r="K44" s="108">
        <v>12510</v>
      </c>
      <c r="L44" s="108">
        <v>12737</v>
      </c>
      <c r="M44" s="108">
        <v>11510</v>
      </c>
      <c r="N44" s="108">
        <v>8225</v>
      </c>
      <c r="O44" s="108">
        <v>9239</v>
      </c>
      <c r="P44" s="108">
        <v>10407</v>
      </c>
      <c r="Q44" s="108">
        <v>12563</v>
      </c>
      <c r="R44" s="108">
        <v>11372</v>
      </c>
      <c r="S44" s="108">
        <v>9964</v>
      </c>
      <c r="T44" s="128">
        <v>14319</v>
      </c>
      <c r="U44" s="9"/>
    </row>
    <row r="45" spans="1:21" s="4" customFormat="1" ht="18.75" customHeight="1">
      <c r="A45" s="49"/>
      <c r="B45" s="50"/>
      <c r="C45" s="50"/>
      <c r="D45" s="51"/>
      <c r="E45" s="44"/>
      <c r="F45" s="53" t="s">
        <v>60</v>
      </c>
      <c r="G45" s="30"/>
      <c r="H45" s="153">
        <f t="shared" si="0"/>
        <v>6097</v>
      </c>
      <c r="I45" s="109">
        <v>6426</v>
      </c>
      <c r="J45" s="109">
        <v>6792</v>
      </c>
      <c r="K45" s="109">
        <v>5718</v>
      </c>
      <c r="L45" s="109">
        <v>6976</v>
      </c>
      <c r="M45" s="109">
        <v>6686</v>
      </c>
      <c r="N45" s="109">
        <v>6747</v>
      </c>
      <c r="O45" s="109">
        <v>5593</v>
      </c>
      <c r="P45" s="109">
        <v>5027</v>
      </c>
      <c r="Q45" s="109">
        <v>4054</v>
      </c>
      <c r="R45" s="109">
        <v>5538</v>
      </c>
      <c r="S45" s="109">
        <v>6264</v>
      </c>
      <c r="T45" s="128">
        <v>7343</v>
      </c>
      <c r="U45" s="9"/>
    </row>
    <row r="46" spans="1:21" s="4" customFormat="1" ht="18.75" customHeight="1">
      <c r="A46" s="49"/>
      <c r="B46" s="50"/>
      <c r="C46" s="50"/>
      <c r="D46" s="51"/>
      <c r="E46" s="44"/>
      <c r="F46" s="53" t="s">
        <v>61</v>
      </c>
      <c r="G46" s="30"/>
      <c r="H46" s="157">
        <f t="shared" si="0"/>
        <v>2376.75</v>
      </c>
      <c r="I46" s="109">
        <v>3457</v>
      </c>
      <c r="J46" s="109">
        <v>4850</v>
      </c>
      <c r="K46" s="109">
        <v>4584</v>
      </c>
      <c r="L46" s="109">
        <v>3473</v>
      </c>
      <c r="M46" s="109">
        <v>2710</v>
      </c>
      <c r="N46" s="109">
        <v>750</v>
      </c>
      <c r="O46" s="109">
        <v>322</v>
      </c>
      <c r="P46" s="109">
        <v>570</v>
      </c>
      <c r="Q46" s="109">
        <v>154</v>
      </c>
      <c r="R46" s="109">
        <v>173</v>
      </c>
      <c r="S46" s="109">
        <v>2250</v>
      </c>
      <c r="T46" s="128">
        <v>5228</v>
      </c>
      <c r="U46" s="9"/>
    </row>
    <row r="47" spans="1:21" s="4" customFormat="1" ht="18.75" customHeight="1">
      <c r="A47" s="49"/>
      <c r="B47" s="50"/>
      <c r="C47" s="50"/>
      <c r="D47" s="58"/>
      <c r="E47" s="54"/>
      <c r="F47" s="55" t="s">
        <v>5</v>
      </c>
      <c r="G47" s="30"/>
      <c r="H47" s="154">
        <f t="shared" si="0"/>
        <v>4524.75</v>
      </c>
      <c r="I47" s="106">
        <v>4841</v>
      </c>
      <c r="J47" s="106">
        <v>4779</v>
      </c>
      <c r="K47" s="106">
        <v>3454</v>
      </c>
      <c r="L47" s="106">
        <v>6078</v>
      </c>
      <c r="M47" s="106">
        <v>2894</v>
      </c>
      <c r="N47" s="106">
        <v>4817</v>
      </c>
      <c r="O47" s="106">
        <v>2716</v>
      </c>
      <c r="P47" s="106">
        <v>5845</v>
      </c>
      <c r="Q47" s="106">
        <v>4131</v>
      </c>
      <c r="R47" s="106">
        <v>6652</v>
      </c>
      <c r="S47" s="106">
        <v>2985</v>
      </c>
      <c r="T47" s="128">
        <v>5105</v>
      </c>
      <c r="U47" s="9"/>
    </row>
    <row r="48" spans="1:21" s="4" customFormat="1" ht="18.75" customHeight="1">
      <c r="A48" s="49"/>
      <c r="B48" s="50" t="s">
        <v>62</v>
      </c>
      <c r="C48" s="50"/>
      <c r="D48" s="51" t="s">
        <v>63</v>
      </c>
      <c r="E48" s="51"/>
      <c r="F48" s="56"/>
      <c r="G48" s="57"/>
      <c r="H48" s="156">
        <f t="shared" si="0"/>
        <v>8155.666666666667</v>
      </c>
      <c r="I48" s="100">
        <v>5304</v>
      </c>
      <c r="J48" s="100">
        <v>8039</v>
      </c>
      <c r="K48" s="100">
        <v>8238</v>
      </c>
      <c r="L48" s="100">
        <v>6429</v>
      </c>
      <c r="M48" s="100">
        <v>5536</v>
      </c>
      <c r="N48" s="100">
        <v>7928</v>
      </c>
      <c r="O48" s="100">
        <v>7744</v>
      </c>
      <c r="P48" s="100">
        <v>10653</v>
      </c>
      <c r="Q48" s="100">
        <v>8674</v>
      </c>
      <c r="R48" s="100">
        <v>8095</v>
      </c>
      <c r="S48" s="100">
        <v>7392</v>
      </c>
      <c r="T48" s="127">
        <v>13836</v>
      </c>
      <c r="U48" s="9"/>
    </row>
    <row r="49" spans="1:21" s="4" customFormat="1" ht="18.75" customHeight="1">
      <c r="A49" s="49"/>
      <c r="B49" s="50"/>
      <c r="C49" s="50"/>
      <c r="D49" s="51"/>
      <c r="E49" s="45"/>
      <c r="F49" s="52" t="s">
        <v>64</v>
      </c>
      <c r="G49" s="27"/>
      <c r="H49" s="153">
        <f>ROUNDDOWN(AVERAGE(I49:T49),0)</f>
        <v>2120</v>
      </c>
      <c r="I49" s="108">
        <v>755</v>
      </c>
      <c r="J49" s="108">
        <v>3464</v>
      </c>
      <c r="K49" s="108">
        <v>1713</v>
      </c>
      <c r="L49" s="108">
        <v>1057</v>
      </c>
      <c r="M49" s="108">
        <v>620</v>
      </c>
      <c r="N49" s="108">
        <v>2009</v>
      </c>
      <c r="O49" s="108">
        <v>1252</v>
      </c>
      <c r="P49" s="108">
        <v>4922</v>
      </c>
      <c r="Q49" s="108">
        <v>3183</v>
      </c>
      <c r="R49" s="108">
        <v>492</v>
      </c>
      <c r="S49" s="108">
        <v>2227</v>
      </c>
      <c r="T49" s="128">
        <v>3746</v>
      </c>
      <c r="U49" s="9"/>
    </row>
    <row r="50" spans="1:21" ht="18.75" customHeight="1">
      <c r="A50" s="59"/>
      <c r="B50" s="60"/>
      <c r="C50" s="60"/>
      <c r="D50" s="61"/>
      <c r="E50" s="62"/>
      <c r="F50" s="55" t="s">
        <v>6</v>
      </c>
      <c r="G50" s="63"/>
      <c r="H50" s="154">
        <f>ROUNDDOWN(AVERAGE(I50:T50),0)</f>
        <v>779</v>
      </c>
      <c r="I50" s="106">
        <v>345</v>
      </c>
      <c r="J50" s="106">
        <v>845</v>
      </c>
      <c r="K50" s="106">
        <v>1057</v>
      </c>
      <c r="L50" s="106">
        <v>501</v>
      </c>
      <c r="M50" s="106">
        <v>492</v>
      </c>
      <c r="N50" s="106">
        <v>1237</v>
      </c>
      <c r="O50" s="106">
        <v>562</v>
      </c>
      <c r="P50" s="106">
        <v>518</v>
      </c>
      <c r="Q50" s="106">
        <v>812</v>
      </c>
      <c r="R50" s="106">
        <v>531</v>
      </c>
      <c r="S50" s="106">
        <v>473</v>
      </c>
      <c r="T50" s="124">
        <v>1977</v>
      </c>
      <c r="U50" s="64"/>
    </row>
    <row r="51" spans="6:20" s="4" customFormat="1" ht="14.25">
      <c r="F51" s="56"/>
      <c r="G51" s="56"/>
      <c r="H51" s="135"/>
      <c r="K51" s="65"/>
      <c r="L51" s="65"/>
      <c r="M51" s="65"/>
      <c r="N51" s="65"/>
      <c r="T51" s="95"/>
    </row>
    <row r="52" spans="8:20" ht="13.5">
      <c r="H52" s="136"/>
      <c r="T52" s="95"/>
    </row>
    <row r="53" spans="8:20" ht="13.5">
      <c r="H53" s="137"/>
      <c r="T53" s="95"/>
    </row>
    <row r="54" spans="8:20" ht="13.5">
      <c r="H54" s="137"/>
      <c r="T54" s="99"/>
    </row>
    <row r="55" ht="13.5">
      <c r="H55" s="137"/>
    </row>
    <row r="56" ht="13.5">
      <c r="H56" s="137"/>
    </row>
    <row r="57" ht="13.5">
      <c r="H57" s="137"/>
    </row>
    <row r="58" ht="13.5">
      <c r="H58" s="137"/>
    </row>
    <row r="59" ht="13.5">
      <c r="H59" s="137"/>
    </row>
    <row r="60" ht="13.5">
      <c r="H60" s="137"/>
    </row>
    <row r="61" ht="13.5">
      <c r="H61" s="137"/>
    </row>
    <row r="62" ht="13.5">
      <c r="H62" s="137"/>
    </row>
    <row r="63" ht="13.5">
      <c r="H63" s="137"/>
    </row>
    <row r="64" ht="13.5">
      <c r="H64" s="137"/>
    </row>
    <row r="65" ht="13.5">
      <c r="H65" s="137"/>
    </row>
    <row r="66" ht="13.5">
      <c r="H66" s="137"/>
    </row>
    <row r="67" ht="13.5">
      <c r="H67" s="137"/>
    </row>
    <row r="68" ht="13.5">
      <c r="H68" s="137"/>
    </row>
    <row r="69" ht="13.5">
      <c r="H69" s="137"/>
    </row>
    <row r="70" ht="13.5">
      <c r="H70" s="137"/>
    </row>
    <row r="71" ht="13.5">
      <c r="H71" s="137"/>
    </row>
    <row r="72" ht="13.5">
      <c r="H72" s="137"/>
    </row>
    <row r="97" ht="13.5">
      <c r="I97" s="68"/>
    </row>
    <row r="98" ht="13.5">
      <c r="I98" s="68"/>
    </row>
    <row r="99" spans="9:17" ht="13.5">
      <c r="I99" s="68"/>
      <c r="O99" s="68"/>
      <c r="Q99" s="68"/>
    </row>
    <row r="100" spans="9:20" ht="13.5">
      <c r="I100" s="68"/>
      <c r="O100" s="68"/>
      <c r="Q100" s="68"/>
      <c r="T100" s="68"/>
    </row>
    <row r="101" spans="9:20" ht="13.5">
      <c r="I101" s="68"/>
      <c r="O101" s="68"/>
      <c r="Q101" s="68"/>
      <c r="T101" s="68"/>
    </row>
    <row r="102" spans="9:20" ht="13.5">
      <c r="I102" s="68"/>
      <c r="J102" s="68"/>
      <c r="O102" s="68"/>
      <c r="Q102" s="68"/>
      <c r="T102" s="68"/>
    </row>
    <row r="103" spans="9:20" ht="13.5">
      <c r="I103" s="68"/>
      <c r="J103" s="68"/>
      <c r="O103" s="68"/>
      <c r="Q103" s="68"/>
      <c r="T103" s="68"/>
    </row>
    <row r="104" spans="9:20" ht="13.5">
      <c r="I104" s="68"/>
      <c r="J104" s="68"/>
      <c r="O104" s="68"/>
      <c r="Q104" s="68"/>
      <c r="T104" s="68"/>
    </row>
    <row r="105" spans="9:20" ht="13.5">
      <c r="I105" s="68"/>
      <c r="J105" s="68"/>
      <c r="O105" s="68"/>
      <c r="Q105" s="68"/>
      <c r="T105" s="68"/>
    </row>
    <row r="106" spans="9:20" ht="13.5">
      <c r="I106" s="68"/>
      <c r="J106" s="68"/>
      <c r="O106" s="68"/>
      <c r="Q106" s="68"/>
      <c r="T106" s="68"/>
    </row>
    <row r="107" spans="9:20" ht="13.5">
      <c r="I107" s="68"/>
      <c r="J107" s="68"/>
      <c r="O107" s="68"/>
      <c r="Q107" s="68"/>
      <c r="T107" s="68"/>
    </row>
    <row r="108" spans="9:20" ht="13.5">
      <c r="I108" s="68"/>
      <c r="J108" s="68"/>
      <c r="O108" s="68"/>
      <c r="Q108" s="68"/>
      <c r="T108" s="68"/>
    </row>
    <row r="109" spans="9:20" ht="13.5">
      <c r="I109" s="68"/>
      <c r="J109" s="68"/>
      <c r="O109" s="68"/>
      <c r="Q109" s="68"/>
      <c r="T109" s="68"/>
    </row>
    <row r="110" spans="9:20" ht="13.5">
      <c r="I110" s="68"/>
      <c r="J110" s="68"/>
      <c r="O110" s="68"/>
      <c r="Q110" s="68"/>
      <c r="T110" s="68"/>
    </row>
    <row r="111" spans="9:20" ht="13.5">
      <c r="I111" s="68"/>
      <c r="J111" s="68"/>
      <c r="O111" s="68"/>
      <c r="Q111" s="68"/>
      <c r="T111" s="68"/>
    </row>
    <row r="112" spans="9:20" ht="13.5">
      <c r="I112" s="68"/>
      <c r="J112" s="68"/>
      <c r="O112" s="68"/>
      <c r="Q112" s="68"/>
      <c r="T112" s="68"/>
    </row>
    <row r="113" spans="9:20" ht="13.5">
      <c r="I113" s="68"/>
      <c r="J113" s="68"/>
      <c r="O113" s="68"/>
      <c r="Q113" s="68"/>
      <c r="T113" s="68"/>
    </row>
    <row r="114" spans="9:20" ht="13.5">
      <c r="I114" s="68"/>
      <c r="J114" s="68"/>
      <c r="O114" s="68"/>
      <c r="Q114" s="68"/>
      <c r="S114" s="68"/>
      <c r="T114" s="68"/>
    </row>
    <row r="115" spans="9:20" ht="13.5">
      <c r="I115" s="68"/>
      <c r="J115" s="68"/>
      <c r="O115" s="68"/>
      <c r="Q115" s="68"/>
      <c r="S115" s="68"/>
      <c r="T115" s="68"/>
    </row>
    <row r="116" spans="9:20" ht="13.5">
      <c r="I116" s="68"/>
      <c r="J116" s="68"/>
      <c r="O116" s="68"/>
      <c r="Q116" s="68"/>
      <c r="S116" s="68"/>
      <c r="T116" s="68"/>
    </row>
    <row r="117" spans="9:20" ht="13.5">
      <c r="I117" s="68"/>
      <c r="J117" s="68"/>
      <c r="O117" s="68"/>
      <c r="Q117" s="68"/>
      <c r="S117" s="68"/>
      <c r="T117" s="68"/>
    </row>
    <row r="118" spans="9:20" ht="13.5">
      <c r="I118" s="68"/>
      <c r="J118" s="68"/>
      <c r="O118" s="68"/>
      <c r="Q118" s="68"/>
      <c r="S118" s="68"/>
      <c r="T118" s="68"/>
    </row>
    <row r="119" spans="9:20" ht="13.5">
      <c r="I119" s="68"/>
      <c r="J119" s="68"/>
      <c r="O119" s="68"/>
      <c r="Q119" s="68"/>
      <c r="S119" s="68"/>
      <c r="T119" s="68"/>
    </row>
    <row r="120" spans="9:20" ht="13.5">
      <c r="I120" s="68"/>
      <c r="J120" s="68"/>
      <c r="O120" s="68"/>
      <c r="Q120" s="68"/>
      <c r="S120" s="68"/>
      <c r="T120" s="68"/>
    </row>
    <row r="121" spans="9:20" ht="13.5">
      <c r="I121" s="68"/>
      <c r="J121" s="68"/>
      <c r="O121" s="68"/>
      <c r="Q121" s="68"/>
      <c r="S121" s="68"/>
      <c r="T121" s="68"/>
    </row>
    <row r="122" spans="9:20" ht="13.5">
      <c r="I122" s="68"/>
      <c r="J122" s="68"/>
      <c r="O122" s="68"/>
      <c r="Q122" s="68"/>
      <c r="S122" s="68"/>
      <c r="T122" s="68"/>
    </row>
    <row r="123" spans="9:20" ht="13.5">
      <c r="I123" s="68"/>
      <c r="J123" s="68"/>
      <c r="O123" s="68"/>
      <c r="Q123" s="68"/>
      <c r="S123" s="68"/>
      <c r="T123" s="68"/>
    </row>
    <row r="124" spans="9:20" ht="13.5">
      <c r="I124" s="68"/>
      <c r="O124" s="68"/>
      <c r="Q124" s="68"/>
      <c r="S124" s="68"/>
      <c r="T124" s="68"/>
    </row>
    <row r="125" spans="9:20" ht="13.5">
      <c r="I125" s="68"/>
      <c r="O125" s="68"/>
      <c r="Q125" s="68"/>
      <c r="S125" s="68"/>
      <c r="T125" s="68"/>
    </row>
    <row r="126" spans="9:20" ht="13.5">
      <c r="I126" s="68"/>
      <c r="O126" s="68"/>
      <c r="Q126" s="68"/>
      <c r="S126" s="68"/>
      <c r="T126" s="68"/>
    </row>
    <row r="127" spans="9:20" ht="13.5">
      <c r="I127" s="68"/>
      <c r="O127" s="68"/>
      <c r="Q127" s="68"/>
      <c r="S127" s="68"/>
      <c r="T127" s="68"/>
    </row>
    <row r="128" spans="9:20" ht="13.5">
      <c r="I128" s="68"/>
      <c r="O128" s="68"/>
      <c r="Q128" s="68"/>
      <c r="S128" s="68"/>
      <c r="T128" s="68"/>
    </row>
    <row r="129" spans="9:19" ht="13.5">
      <c r="I129" s="68"/>
      <c r="O129" s="68"/>
      <c r="Q129" s="68"/>
      <c r="S129" s="68"/>
    </row>
    <row r="130" spans="9:19" ht="13.5">
      <c r="I130" s="68"/>
      <c r="O130" s="68"/>
      <c r="Q130" s="68"/>
      <c r="S130" s="68"/>
    </row>
    <row r="131" spans="9:19" ht="13.5">
      <c r="I131" s="68"/>
      <c r="O131" s="68"/>
      <c r="Q131" s="68"/>
      <c r="S131" s="68"/>
    </row>
    <row r="132" spans="9:19" ht="13.5">
      <c r="I132" s="68"/>
      <c r="O132" s="68"/>
      <c r="Q132" s="68"/>
      <c r="S132" s="68"/>
    </row>
    <row r="133" spans="9:19" ht="13.5">
      <c r="I133" s="68"/>
      <c r="O133" s="68"/>
      <c r="Q133" s="68"/>
      <c r="S133" s="68"/>
    </row>
    <row r="134" spans="9:19" ht="13.5">
      <c r="I134" s="68"/>
      <c r="O134" s="68"/>
      <c r="Q134" s="68"/>
      <c r="S134" s="68"/>
    </row>
    <row r="135" spans="9:19" ht="13.5">
      <c r="I135" s="68"/>
      <c r="O135" s="68"/>
      <c r="Q135" s="68"/>
      <c r="S135" s="68"/>
    </row>
    <row r="136" spans="9:19" ht="13.5">
      <c r="I136" s="68"/>
      <c r="O136" s="68"/>
      <c r="Q136" s="68"/>
      <c r="S136" s="68"/>
    </row>
    <row r="137" spans="9:19" ht="13.5">
      <c r="I137" s="68"/>
      <c r="O137" s="68"/>
      <c r="Q137" s="68"/>
      <c r="S137" s="68"/>
    </row>
    <row r="138" spans="9:19" ht="13.5">
      <c r="I138" s="68"/>
      <c r="O138" s="68"/>
      <c r="Q138" s="68"/>
      <c r="S138" s="68"/>
    </row>
    <row r="139" spans="9:19" ht="13.5">
      <c r="I139" s="68"/>
      <c r="O139" s="68"/>
      <c r="Q139" s="68"/>
      <c r="S139" s="68"/>
    </row>
    <row r="140" spans="9:19" ht="13.5">
      <c r="I140" s="68"/>
      <c r="O140" s="68"/>
      <c r="S140" s="68"/>
    </row>
    <row r="141" spans="9:19" ht="13.5">
      <c r="I141" s="68"/>
      <c r="O141" s="68"/>
      <c r="S141" s="68"/>
    </row>
    <row r="142" spans="9:19" ht="13.5">
      <c r="I142" s="68"/>
      <c r="O142" s="68"/>
      <c r="S142" s="68"/>
    </row>
    <row r="143" spans="9:19" ht="13.5">
      <c r="I143" s="68"/>
      <c r="O143" s="68"/>
      <c r="S143" s="68"/>
    </row>
    <row r="144" spans="9:19" ht="13.5">
      <c r="I144" s="68"/>
      <c r="O144" s="68"/>
      <c r="S144" s="68"/>
    </row>
    <row r="145" spans="9:19" ht="13.5">
      <c r="I145" s="68"/>
      <c r="O145" s="68"/>
      <c r="S145" s="68"/>
    </row>
    <row r="146" spans="9:19" ht="13.5">
      <c r="I146" s="68"/>
      <c r="O146" s="68"/>
      <c r="S146" s="68"/>
    </row>
    <row r="147" spans="9:19" ht="13.5">
      <c r="I147" s="68"/>
      <c r="O147" s="68"/>
      <c r="S147" s="68"/>
    </row>
    <row r="148" spans="9:19" ht="13.5">
      <c r="I148" s="68"/>
      <c r="O148" s="68"/>
      <c r="S148" s="68"/>
    </row>
    <row r="149" spans="9:19" ht="13.5">
      <c r="I149" s="68"/>
      <c r="O149" s="68"/>
      <c r="S149" s="68"/>
    </row>
    <row r="150" spans="9:19" ht="13.5">
      <c r="I150" s="68"/>
      <c r="O150" s="68"/>
      <c r="S150" s="68"/>
    </row>
    <row r="151" spans="9:19" ht="13.5">
      <c r="I151" s="68"/>
      <c r="O151" s="68"/>
      <c r="S151" s="68"/>
    </row>
    <row r="152" spans="9:19" ht="13.5">
      <c r="I152" s="68"/>
      <c r="O152" s="68"/>
      <c r="S152" s="68"/>
    </row>
    <row r="153" spans="9:19" ht="13.5">
      <c r="I153" s="68"/>
      <c r="O153" s="68"/>
      <c r="S153" s="68"/>
    </row>
    <row r="154" spans="9:19" ht="13.5">
      <c r="I154" s="68"/>
      <c r="O154" s="68"/>
      <c r="S154" s="68"/>
    </row>
    <row r="155" spans="9:19" ht="13.5">
      <c r="I155" s="68"/>
      <c r="O155" s="68"/>
      <c r="S155" s="68"/>
    </row>
    <row r="156" spans="9:19" ht="13.5">
      <c r="I156" s="68"/>
      <c r="O156" s="68"/>
      <c r="S156" s="68"/>
    </row>
    <row r="157" spans="9:19" ht="13.5">
      <c r="I157" s="68"/>
      <c r="O157" s="68"/>
      <c r="S157" s="68"/>
    </row>
    <row r="158" spans="9:19" ht="13.5">
      <c r="I158" s="68"/>
      <c r="O158" s="68"/>
      <c r="S158" s="68"/>
    </row>
    <row r="159" spans="9:19" ht="13.5">
      <c r="I159" s="68"/>
      <c r="O159" s="68"/>
      <c r="S159" s="68"/>
    </row>
    <row r="160" spans="9:19" ht="13.5">
      <c r="I160" s="68"/>
      <c r="O160" s="68"/>
      <c r="S160" s="68"/>
    </row>
    <row r="161" spans="9:19" ht="13.5">
      <c r="I161" s="68"/>
      <c r="O161" s="68"/>
      <c r="S161" s="68"/>
    </row>
    <row r="162" spans="9:19" ht="13.5">
      <c r="I162" s="68"/>
      <c r="O162" s="68"/>
      <c r="S162" s="68"/>
    </row>
    <row r="163" spans="9:19" ht="13.5">
      <c r="I163" s="68"/>
      <c r="O163" s="68"/>
      <c r="S163" s="68"/>
    </row>
    <row r="164" spans="9:19" ht="13.5">
      <c r="I164" s="68"/>
      <c r="O164" s="68"/>
      <c r="S164" s="68"/>
    </row>
    <row r="165" spans="9:19" ht="13.5">
      <c r="I165" s="68"/>
      <c r="O165" s="68"/>
      <c r="S165" s="68"/>
    </row>
    <row r="166" spans="9:19" ht="13.5">
      <c r="I166" s="68"/>
      <c r="O166" s="68"/>
      <c r="S166" s="68"/>
    </row>
    <row r="167" spans="15:19" ht="13.5">
      <c r="O167" s="68"/>
      <c r="S167" s="68"/>
    </row>
    <row r="168" spans="15:19" ht="13.5">
      <c r="O168" s="68"/>
      <c r="S168" s="68"/>
    </row>
  </sheetData>
  <sheetProtection/>
  <mergeCells count="9">
    <mergeCell ref="A2:L2"/>
    <mergeCell ref="B22:G22"/>
    <mergeCell ref="A9:G9"/>
    <mergeCell ref="A10:G10"/>
    <mergeCell ref="H5:T5"/>
    <mergeCell ref="A7:G7"/>
    <mergeCell ref="A8:G8"/>
    <mergeCell ref="A5:G6"/>
    <mergeCell ref="P4:S4"/>
  </mergeCells>
  <printOptions horizontalCentered="1"/>
  <pageMargins left="0.3937007874015748" right="0.3937007874015748" top="0.984251968503937" bottom="0" header="0.5118110236220472" footer="0.5118110236220472"/>
  <pageSetup firstPageNumber="29" useFirstPageNumber="1" horizontalDpi="600" verticalDpi="600" orientation="portrait" paperSize="9" scale="85" r:id="rId1"/>
  <colBreaks count="1" manualBreakCount="1">
    <brk id="1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zoomScaleSheetLayoutView="80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J36" sqref="J36"/>
    </sheetView>
  </sheetViews>
  <sheetFormatPr defaultColWidth="9.00390625" defaultRowHeight="13.5"/>
  <cols>
    <col min="1" max="3" width="2.25390625" style="2" customWidth="1"/>
    <col min="4" max="4" width="2.125" style="2" customWidth="1"/>
    <col min="5" max="5" width="1.75390625" style="2" customWidth="1"/>
    <col min="6" max="6" width="22.75390625" style="66" customWidth="1"/>
    <col min="7" max="7" width="1.75390625" style="66" customWidth="1"/>
    <col min="8" max="8" width="16.00390625" style="66" customWidth="1"/>
    <col min="9" max="12" width="13.00390625" style="2" customWidth="1"/>
    <col min="13" max="13" width="13.00390625" style="67" customWidth="1"/>
    <col min="14" max="20" width="13.00390625" style="2" customWidth="1"/>
    <col min="21" max="21" width="11.625" style="2" bestFit="1" customWidth="1"/>
    <col min="22" max="16384" width="9.00390625" style="2" customWidth="1"/>
  </cols>
  <sheetData>
    <row r="1" spans="1:20" ht="15.7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4" customFormat="1" ht="18.75" customHeight="1">
      <c r="A2" s="171" t="s">
        <v>0</v>
      </c>
      <c r="B2" s="172"/>
      <c r="C2" s="172"/>
      <c r="D2" s="172"/>
      <c r="E2" s="172"/>
      <c r="F2" s="172"/>
      <c r="G2" s="178"/>
      <c r="H2" s="180" t="s">
        <v>65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9"/>
    </row>
    <row r="3" spans="1:20" s="4" customFormat="1" ht="18.75" customHeight="1">
      <c r="A3" s="174"/>
      <c r="B3" s="175"/>
      <c r="C3" s="175"/>
      <c r="D3" s="175"/>
      <c r="E3" s="175"/>
      <c r="F3" s="175"/>
      <c r="G3" s="179"/>
      <c r="H3" s="138" t="s">
        <v>126</v>
      </c>
      <c r="I3" s="8" t="s">
        <v>66</v>
      </c>
      <c r="J3" s="69" t="s">
        <v>67</v>
      </c>
      <c r="K3" s="8" t="s">
        <v>68</v>
      </c>
      <c r="L3" s="8" t="s">
        <v>69</v>
      </c>
      <c r="M3" s="8" t="s">
        <v>70</v>
      </c>
      <c r="N3" s="8" t="s">
        <v>71</v>
      </c>
      <c r="O3" s="8" t="s">
        <v>72</v>
      </c>
      <c r="P3" s="8" t="s">
        <v>73</v>
      </c>
      <c r="Q3" s="8" t="s">
        <v>74</v>
      </c>
      <c r="R3" s="8" t="s">
        <v>75</v>
      </c>
      <c r="S3" s="8" t="s">
        <v>76</v>
      </c>
      <c r="T3" s="70" t="s">
        <v>77</v>
      </c>
    </row>
    <row r="4" spans="1:21" s="4" customFormat="1" ht="18.75" customHeight="1">
      <c r="A4" s="49"/>
      <c r="B4" s="50"/>
      <c r="C4" s="50"/>
      <c r="D4" s="51"/>
      <c r="E4" s="44"/>
      <c r="F4" s="53" t="s">
        <v>78</v>
      </c>
      <c r="G4" s="71"/>
      <c r="H4" s="139">
        <f aca="true" t="shared" si="0" ref="H4:H46">AVERAGE(I4:T4)</f>
        <v>383.6666666666667</v>
      </c>
      <c r="I4" s="112">
        <v>358</v>
      </c>
      <c r="J4" s="112">
        <v>59</v>
      </c>
      <c r="K4" s="112">
        <v>336</v>
      </c>
      <c r="L4" s="112">
        <v>127</v>
      </c>
      <c r="M4" s="112">
        <v>75</v>
      </c>
      <c r="N4" s="112">
        <v>226</v>
      </c>
      <c r="O4" s="112">
        <v>481</v>
      </c>
      <c r="P4" s="112">
        <v>158</v>
      </c>
      <c r="Q4" s="112">
        <v>81</v>
      </c>
      <c r="R4" s="113">
        <v>1365</v>
      </c>
      <c r="S4" s="102">
        <v>688</v>
      </c>
      <c r="T4" s="128">
        <v>650</v>
      </c>
      <c r="U4" s="72"/>
    </row>
    <row r="5" spans="1:21" s="4" customFormat="1" ht="18.75" customHeight="1">
      <c r="A5" s="49"/>
      <c r="B5" s="50"/>
      <c r="C5" s="50"/>
      <c r="D5" s="51"/>
      <c r="E5" s="44"/>
      <c r="F5" s="53" t="s">
        <v>79</v>
      </c>
      <c r="G5" s="71"/>
      <c r="H5" s="139">
        <f>ROUND(AVERAGE(I5:T5),0)</f>
        <v>1848</v>
      </c>
      <c r="I5" s="109">
        <v>1476</v>
      </c>
      <c r="J5" s="109">
        <v>1280</v>
      </c>
      <c r="K5" s="109">
        <v>2493</v>
      </c>
      <c r="L5" s="109">
        <v>1515</v>
      </c>
      <c r="M5" s="109">
        <v>1695</v>
      </c>
      <c r="N5" s="109">
        <v>1561</v>
      </c>
      <c r="O5" s="109">
        <v>1738</v>
      </c>
      <c r="P5" s="109">
        <v>1750</v>
      </c>
      <c r="Q5" s="109">
        <v>1639</v>
      </c>
      <c r="R5" s="110">
        <v>2270</v>
      </c>
      <c r="S5" s="102">
        <v>1615</v>
      </c>
      <c r="T5" s="128">
        <v>3147</v>
      </c>
      <c r="U5" s="72"/>
    </row>
    <row r="6" spans="1:21" s="4" customFormat="1" ht="18.75" customHeight="1">
      <c r="A6" s="49"/>
      <c r="B6" s="50"/>
      <c r="C6" s="50"/>
      <c r="D6" s="51"/>
      <c r="E6" s="44"/>
      <c r="F6" s="53" t="s">
        <v>7</v>
      </c>
      <c r="G6" s="71"/>
      <c r="H6" s="139">
        <f>ROUND(AVERAGE(I6:T6),0)</f>
        <v>2279</v>
      </c>
      <c r="I6" s="109">
        <v>1725</v>
      </c>
      <c r="J6" s="109">
        <v>1797</v>
      </c>
      <c r="K6" s="109">
        <v>2134</v>
      </c>
      <c r="L6" s="109">
        <v>2035</v>
      </c>
      <c r="M6" s="109">
        <v>2098</v>
      </c>
      <c r="N6" s="109">
        <v>2566</v>
      </c>
      <c r="O6" s="109">
        <v>2662</v>
      </c>
      <c r="P6" s="109">
        <v>2685</v>
      </c>
      <c r="Q6" s="109">
        <v>2321</v>
      </c>
      <c r="R6" s="110">
        <v>2178</v>
      </c>
      <c r="S6" s="102">
        <v>2135</v>
      </c>
      <c r="T6" s="128">
        <v>3013</v>
      </c>
      <c r="U6" s="72"/>
    </row>
    <row r="7" spans="1:21" s="4" customFormat="1" ht="18.75" customHeight="1">
      <c r="A7" s="49"/>
      <c r="B7" s="50"/>
      <c r="C7" s="50"/>
      <c r="D7" s="54"/>
      <c r="E7" s="54"/>
      <c r="F7" s="55" t="s">
        <v>8</v>
      </c>
      <c r="G7" s="71"/>
      <c r="H7" s="140">
        <f t="shared" si="0"/>
        <v>745.25</v>
      </c>
      <c r="I7" s="114">
        <v>644</v>
      </c>
      <c r="J7" s="114">
        <v>595</v>
      </c>
      <c r="K7" s="114">
        <v>504</v>
      </c>
      <c r="L7" s="114">
        <v>1194</v>
      </c>
      <c r="M7" s="114">
        <v>556</v>
      </c>
      <c r="N7" s="114">
        <v>328</v>
      </c>
      <c r="O7" s="114">
        <v>1048</v>
      </c>
      <c r="P7" s="114">
        <v>621</v>
      </c>
      <c r="Q7" s="114">
        <v>638</v>
      </c>
      <c r="R7" s="115">
        <v>1259</v>
      </c>
      <c r="S7" s="123">
        <v>253</v>
      </c>
      <c r="T7" s="130">
        <v>1303</v>
      </c>
      <c r="U7" s="72"/>
    </row>
    <row r="8" spans="1:21" s="4" customFormat="1" ht="18.75" customHeight="1">
      <c r="A8" s="49"/>
      <c r="B8" s="50"/>
      <c r="C8" s="50"/>
      <c r="D8" s="51" t="s">
        <v>80</v>
      </c>
      <c r="E8" s="51"/>
      <c r="F8" s="56"/>
      <c r="G8" s="73"/>
      <c r="H8" s="141">
        <f t="shared" si="0"/>
        <v>10503.25</v>
      </c>
      <c r="I8" s="100">
        <v>11816</v>
      </c>
      <c r="J8" s="100">
        <v>6915</v>
      </c>
      <c r="K8" s="100">
        <v>18402</v>
      </c>
      <c r="L8" s="100">
        <v>11334</v>
      </c>
      <c r="M8" s="100">
        <v>11582</v>
      </c>
      <c r="N8" s="100">
        <v>7994</v>
      </c>
      <c r="O8" s="100">
        <v>7463</v>
      </c>
      <c r="P8" s="100">
        <v>5521</v>
      </c>
      <c r="Q8" s="100">
        <v>7935</v>
      </c>
      <c r="R8" s="101">
        <v>10480</v>
      </c>
      <c r="S8" s="101">
        <v>14474</v>
      </c>
      <c r="T8" s="127">
        <v>12123</v>
      </c>
      <c r="U8" s="72"/>
    </row>
    <row r="9" spans="1:21" s="4" customFormat="1" ht="18.75" customHeight="1">
      <c r="A9" s="49"/>
      <c r="B9" s="50"/>
      <c r="C9" s="50"/>
      <c r="D9" s="51"/>
      <c r="E9" s="45"/>
      <c r="F9" s="52" t="s">
        <v>81</v>
      </c>
      <c r="G9" s="71"/>
      <c r="H9" s="139">
        <f t="shared" si="0"/>
        <v>9.75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117</v>
      </c>
      <c r="Q9" s="109">
        <v>0</v>
      </c>
      <c r="R9" s="110">
        <v>0</v>
      </c>
      <c r="S9" s="102">
        <v>0</v>
      </c>
      <c r="T9" s="128">
        <v>0</v>
      </c>
      <c r="U9" s="72"/>
    </row>
    <row r="10" spans="1:21" s="4" customFormat="1" ht="18.75" customHeight="1">
      <c r="A10" s="49"/>
      <c r="B10" s="50"/>
      <c r="C10" s="50"/>
      <c r="D10" s="51"/>
      <c r="E10" s="44"/>
      <c r="F10" s="53" t="s">
        <v>82</v>
      </c>
      <c r="G10" s="71"/>
      <c r="H10" s="139">
        <f t="shared" si="0"/>
        <v>4163.25</v>
      </c>
      <c r="I10" s="109">
        <v>5344</v>
      </c>
      <c r="J10" s="109">
        <v>3038</v>
      </c>
      <c r="K10" s="109">
        <v>11075</v>
      </c>
      <c r="L10" s="109">
        <v>2796</v>
      </c>
      <c r="M10" s="109">
        <v>5665</v>
      </c>
      <c r="N10" s="109">
        <v>2134</v>
      </c>
      <c r="O10" s="109">
        <v>2016</v>
      </c>
      <c r="P10" s="109">
        <v>1755</v>
      </c>
      <c r="Q10" s="109">
        <v>3435</v>
      </c>
      <c r="R10" s="110">
        <v>3143</v>
      </c>
      <c r="S10" s="102">
        <v>6121</v>
      </c>
      <c r="T10" s="128">
        <v>3437</v>
      </c>
      <c r="U10" s="72"/>
    </row>
    <row r="11" spans="1:21" s="4" customFormat="1" ht="18.75" customHeight="1">
      <c r="A11" s="49"/>
      <c r="B11" s="50"/>
      <c r="C11" s="50"/>
      <c r="D11" s="51"/>
      <c r="E11" s="44"/>
      <c r="F11" s="53" t="s">
        <v>83</v>
      </c>
      <c r="G11" s="71"/>
      <c r="H11" s="139">
        <f t="shared" si="0"/>
        <v>2333.25</v>
      </c>
      <c r="I11" s="109">
        <v>2229</v>
      </c>
      <c r="J11" s="109">
        <v>1116</v>
      </c>
      <c r="K11" s="109">
        <v>2234</v>
      </c>
      <c r="L11" s="109">
        <v>3926</v>
      </c>
      <c r="M11" s="109">
        <v>2536</v>
      </c>
      <c r="N11" s="109">
        <v>2289</v>
      </c>
      <c r="O11" s="109">
        <v>2755</v>
      </c>
      <c r="P11" s="109">
        <v>1143</v>
      </c>
      <c r="Q11" s="109">
        <v>1666</v>
      </c>
      <c r="R11" s="110">
        <v>2391</v>
      </c>
      <c r="S11" s="102">
        <v>3549</v>
      </c>
      <c r="T11" s="128">
        <v>2165</v>
      </c>
      <c r="U11" s="72"/>
    </row>
    <row r="12" spans="1:21" s="4" customFormat="1" ht="18.75" customHeight="1">
      <c r="A12" s="49"/>
      <c r="B12" s="50"/>
      <c r="C12" s="50"/>
      <c r="D12" s="51"/>
      <c r="E12" s="44"/>
      <c r="F12" s="53" t="s">
        <v>84</v>
      </c>
      <c r="G12" s="71"/>
      <c r="H12" s="139">
        <f t="shared" si="0"/>
        <v>1058.75</v>
      </c>
      <c r="I12" s="109">
        <v>731</v>
      </c>
      <c r="J12" s="109">
        <v>481</v>
      </c>
      <c r="K12" s="109">
        <v>1164</v>
      </c>
      <c r="L12" s="109">
        <v>900</v>
      </c>
      <c r="M12" s="109">
        <v>900</v>
      </c>
      <c r="N12" s="109">
        <v>1106</v>
      </c>
      <c r="O12" s="109">
        <v>916</v>
      </c>
      <c r="P12" s="109">
        <v>982</v>
      </c>
      <c r="Q12" s="109">
        <v>691</v>
      </c>
      <c r="R12" s="110">
        <v>1894</v>
      </c>
      <c r="S12" s="102">
        <v>1040</v>
      </c>
      <c r="T12" s="128">
        <v>1900</v>
      </c>
      <c r="U12" s="72"/>
    </row>
    <row r="13" spans="1:21" s="4" customFormat="1" ht="18.75" customHeight="1">
      <c r="A13" s="49"/>
      <c r="B13" s="50"/>
      <c r="C13" s="50"/>
      <c r="D13" s="51"/>
      <c r="E13" s="44"/>
      <c r="F13" s="53" t="s">
        <v>85</v>
      </c>
      <c r="G13" s="71"/>
      <c r="H13" s="139">
        <f t="shared" si="0"/>
        <v>127.41666666666667</v>
      </c>
      <c r="I13" s="109">
        <v>12</v>
      </c>
      <c r="J13" s="109">
        <v>244</v>
      </c>
      <c r="K13" s="109">
        <v>306</v>
      </c>
      <c r="L13" s="109">
        <v>94</v>
      </c>
      <c r="M13" s="109">
        <v>176</v>
      </c>
      <c r="N13" s="109">
        <v>213</v>
      </c>
      <c r="O13" s="109">
        <v>135</v>
      </c>
      <c r="P13" s="109">
        <v>76</v>
      </c>
      <c r="Q13" s="109">
        <v>186</v>
      </c>
      <c r="R13" s="110">
        <v>24</v>
      </c>
      <c r="S13" s="102">
        <v>47</v>
      </c>
      <c r="T13" s="128">
        <v>16</v>
      </c>
      <c r="U13" s="72"/>
    </row>
    <row r="14" spans="1:21" s="4" customFormat="1" ht="18.75" customHeight="1">
      <c r="A14" s="49"/>
      <c r="B14" s="50"/>
      <c r="C14" s="50"/>
      <c r="D14" s="51"/>
      <c r="E14" s="44"/>
      <c r="F14" s="53" t="s">
        <v>86</v>
      </c>
      <c r="G14" s="71"/>
      <c r="H14" s="139">
        <f t="shared" si="0"/>
        <v>857.5</v>
      </c>
      <c r="I14" s="109">
        <v>1236</v>
      </c>
      <c r="J14" s="109">
        <v>536</v>
      </c>
      <c r="K14" s="109">
        <v>890</v>
      </c>
      <c r="L14" s="109">
        <v>932</v>
      </c>
      <c r="M14" s="109">
        <v>919</v>
      </c>
      <c r="N14" s="109">
        <v>512</v>
      </c>
      <c r="O14" s="109">
        <v>417</v>
      </c>
      <c r="P14" s="109">
        <v>442</v>
      </c>
      <c r="Q14" s="109">
        <v>577</v>
      </c>
      <c r="R14" s="110">
        <v>881</v>
      </c>
      <c r="S14" s="102">
        <v>1394</v>
      </c>
      <c r="T14" s="128">
        <v>1554</v>
      </c>
      <c r="U14" s="72"/>
    </row>
    <row r="15" spans="1:21" s="4" customFormat="1" ht="18.75" customHeight="1">
      <c r="A15" s="49"/>
      <c r="B15" s="50"/>
      <c r="C15" s="50"/>
      <c r="D15" s="51"/>
      <c r="E15" s="44"/>
      <c r="F15" s="53" t="s">
        <v>87</v>
      </c>
      <c r="G15" s="71"/>
      <c r="H15" s="139">
        <f t="shared" si="0"/>
        <v>1385.5833333333333</v>
      </c>
      <c r="I15" s="109">
        <v>2044</v>
      </c>
      <c r="J15" s="109">
        <v>1069</v>
      </c>
      <c r="K15" s="109">
        <v>2036</v>
      </c>
      <c r="L15" s="109">
        <v>1662</v>
      </c>
      <c r="M15" s="109">
        <v>552</v>
      </c>
      <c r="N15" s="109">
        <v>1324</v>
      </c>
      <c r="O15" s="109">
        <v>866</v>
      </c>
      <c r="P15" s="109">
        <v>867</v>
      </c>
      <c r="Q15" s="109">
        <v>1116</v>
      </c>
      <c r="R15" s="110">
        <v>1456</v>
      </c>
      <c r="S15" s="102">
        <v>1320</v>
      </c>
      <c r="T15" s="128">
        <v>2315</v>
      </c>
      <c r="U15" s="72"/>
    </row>
    <row r="16" spans="1:21" s="4" customFormat="1" ht="18.75" customHeight="1">
      <c r="A16" s="49"/>
      <c r="B16" s="50"/>
      <c r="C16" s="50"/>
      <c r="D16" s="54"/>
      <c r="E16" s="54"/>
      <c r="F16" s="55" t="s">
        <v>88</v>
      </c>
      <c r="G16" s="71"/>
      <c r="H16" s="139">
        <f t="shared" si="0"/>
        <v>567.6666666666666</v>
      </c>
      <c r="I16" s="106">
        <v>219</v>
      </c>
      <c r="J16" s="106">
        <v>432</v>
      </c>
      <c r="K16" s="106">
        <v>697</v>
      </c>
      <c r="L16" s="106">
        <v>1024</v>
      </c>
      <c r="M16" s="106">
        <v>834</v>
      </c>
      <c r="N16" s="106">
        <v>416</v>
      </c>
      <c r="O16" s="106">
        <v>357</v>
      </c>
      <c r="P16" s="106">
        <v>138</v>
      </c>
      <c r="Q16" s="106">
        <v>265</v>
      </c>
      <c r="R16" s="107">
        <v>691</v>
      </c>
      <c r="S16" s="107">
        <v>1003</v>
      </c>
      <c r="T16" s="128">
        <v>736</v>
      </c>
      <c r="U16" s="72"/>
    </row>
    <row r="17" spans="1:21" s="4" customFormat="1" ht="18.75" customHeight="1">
      <c r="A17" s="49"/>
      <c r="B17" s="50"/>
      <c r="C17" s="50"/>
      <c r="D17" s="51" t="s">
        <v>89</v>
      </c>
      <c r="E17" s="51"/>
      <c r="F17" s="56"/>
      <c r="G17" s="73"/>
      <c r="H17" s="142">
        <f t="shared" si="0"/>
        <v>8969.833333333334</v>
      </c>
      <c r="I17" s="100">
        <v>8610</v>
      </c>
      <c r="J17" s="100">
        <v>8019</v>
      </c>
      <c r="K17" s="100">
        <v>8643</v>
      </c>
      <c r="L17" s="100">
        <v>7123</v>
      </c>
      <c r="M17" s="100">
        <v>8619</v>
      </c>
      <c r="N17" s="100">
        <v>7712</v>
      </c>
      <c r="O17" s="100">
        <v>7624</v>
      </c>
      <c r="P17" s="100">
        <v>8735</v>
      </c>
      <c r="Q17" s="100">
        <v>15162</v>
      </c>
      <c r="R17" s="101">
        <v>9940</v>
      </c>
      <c r="S17" s="101">
        <v>8737</v>
      </c>
      <c r="T17" s="127">
        <v>8714</v>
      </c>
      <c r="U17" s="72"/>
    </row>
    <row r="18" spans="1:21" s="4" customFormat="1" ht="18.75" customHeight="1">
      <c r="A18" s="49"/>
      <c r="B18" s="50"/>
      <c r="C18" s="50"/>
      <c r="D18" s="51"/>
      <c r="E18" s="45"/>
      <c r="F18" s="52" t="s">
        <v>90</v>
      </c>
      <c r="G18" s="71"/>
      <c r="H18" s="142">
        <f t="shared" si="0"/>
        <v>1403.9166666666667</v>
      </c>
      <c r="I18" s="109">
        <v>716</v>
      </c>
      <c r="J18" s="109">
        <v>1621</v>
      </c>
      <c r="K18" s="109">
        <v>1395</v>
      </c>
      <c r="L18" s="109">
        <v>2097</v>
      </c>
      <c r="M18" s="109">
        <v>1243</v>
      </c>
      <c r="N18" s="109">
        <v>1359</v>
      </c>
      <c r="O18" s="109">
        <v>1473</v>
      </c>
      <c r="P18" s="109">
        <v>1224</v>
      </c>
      <c r="Q18" s="109">
        <v>1153</v>
      </c>
      <c r="R18" s="110">
        <v>1744</v>
      </c>
      <c r="S18" s="102">
        <v>1346</v>
      </c>
      <c r="T18" s="128">
        <v>1476</v>
      </c>
      <c r="U18" s="72"/>
    </row>
    <row r="19" spans="1:21" s="4" customFormat="1" ht="18.75" customHeight="1">
      <c r="A19" s="49"/>
      <c r="B19" s="50"/>
      <c r="C19" s="50"/>
      <c r="D19" s="51"/>
      <c r="E19" s="44"/>
      <c r="F19" s="53" t="s">
        <v>91</v>
      </c>
      <c r="G19" s="71"/>
      <c r="H19" s="139">
        <f>AVERAGE(I19:T19)</f>
        <v>825.5833333333334</v>
      </c>
      <c r="I19" s="109">
        <v>163</v>
      </c>
      <c r="J19" s="109">
        <v>1140</v>
      </c>
      <c r="K19" s="109">
        <v>1041</v>
      </c>
      <c r="L19" s="109">
        <v>564</v>
      </c>
      <c r="M19" s="109">
        <v>1788</v>
      </c>
      <c r="N19" s="109">
        <v>760</v>
      </c>
      <c r="O19" s="109">
        <v>390</v>
      </c>
      <c r="P19" s="109">
        <v>963</v>
      </c>
      <c r="Q19" s="109">
        <v>652</v>
      </c>
      <c r="R19" s="110">
        <v>678</v>
      </c>
      <c r="S19" s="102">
        <v>786</v>
      </c>
      <c r="T19" s="128">
        <v>982</v>
      </c>
      <c r="U19" s="72"/>
    </row>
    <row r="20" spans="1:21" s="4" customFormat="1" ht="18.75" customHeight="1">
      <c r="A20" s="49"/>
      <c r="B20" s="50"/>
      <c r="C20" s="50"/>
      <c r="D20" s="51"/>
      <c r="E20" s="44"/>
      <c r="F20" s="53" t="s">
        <v>92</v>
      </c>
      <c r="G20" s="71"/>
      <c r="H20" s="139">
        <f t="shared" si="0"/>
        <v>2057.1666666666665</v>
      </c>
      <c r="I20" s="109">
        <v>2951</v>
      </c>
      <c r="J20" s="109">
        <v>1474</v>
      </c>
      <c r="K20" s="109">
        <v>2622</v>
      </c>
      <c r="L20" s="109">
        <v>1577</v>
      </c>
      <c r="M20" s="109">
        <v>1296</v>
      </c>
      <c r="N20" s="109">
        <v>947</v>
      </c>
      <c r="O20" s="109">
        <v>2306</v>
      </c>
      <c r="P20" s="109">
        <v>1669</v>
      </c>
      <c r="Q20" s="109">
        <v>3135</v>
      </c>
      <c r="R20" s="110">
        <v>2326</v>
      </c>
      <c r="S20" s="102">
        <v>1860</v>
      </c>
      <c r="T20" s="128">
        <v>2523</v>
      </c>
      <c r="U20" s="72"/>
    </row>
    <row r="21" spans="1:21" s="4" customFormat="1" ht="18.75" customHeight="1">
      <c r="A21" s="49"/>
      <c r="B21" s="50"/>
      <c r="C21" s="50"/>
      <c r="D21" s="54" t="s">
        <v>93</v>
      </c>
      <c r="E21" s="54"/>
      <c r="F21" s="55" t="s">
        <v>94</v>
      </c>
      <c r="G21" s="71"/>
      <c r="H21" s="139">
        <f t="shared" si="0"/>
        <v>4682.916666666667</v>
      </c>
      <c r="I21" s="109">
        <v>4779</v>
      </c>
      <c r="J21" s="109">
        <v>3784</v>
      </c>
      <c r="K21" s="109">
        <v>3585</v>
      </c>
      <c r="L21" s="109">
        <v>2885</v>
      </c>
      <c r="M21" s="106">
        <v>4293</v>
      </c>
      <c r="N21" s="106">
        <v>4646</v>
      </c>
      <c r="O21" s="106">
        <v>3455</v>
      </c>
      <c r="P21" s="106">
        <v>4878</v>
      </c>
      <c r="Q21" s="106">
        <v>10221</v>
      </c>
      <c r="R21" s="107">
        <v>5192</v>
      </c>
      <c r="S21" s="102">
        <v>4745</v>
      </c>
      <c r="T21" s="128">
        <v>3732</v>
      </c>
      <c r="U21" s="72"/>
    </row>
    <row r="22" spans="1:21" s="4" customFormat="1" ht="18.75" customHeight="1">
      <c r="A22" s="49"/>
      <c r="B22" s="50"/>
      <c r="C22" s="50"/>
      <c r="D22" s="51" t="s">
        <v>95</v>
      </c>
      <c r="E22" s="51"/>
      <c r="F22" s="56"/>
      <c r="G22" s="73"/>
      <c r="H22" s="141">
        <f>AVERAGE(I22:T22)</f>
        <v>39568.5</v>
      </c>
      <c r="I22" s="100">
        <v>41398</v>
      </c>
      <c r="J22" s="100">
        <v>37740</v>
      </c>
      <c r="K22" s="100">
        <v>54375</v>
      </c>
      <c r="L22" s="100">
        <v>50274</v>
      </c>
      <c r="M22" s="100">
        <v>41658</v>
      </c>
      <c r="N22" s="100">
        <v>44190</v>
      </c>
      <c r="O22" s="100">
        <v>35234</v>
      </c>
      <c r="P22" s="100">
        <v>36726</v>
      </c>
      <c r="Q22" s="100">
        <v>34226</v>
      </c>
      <c r="R22" s="101">
        <v>31878</v>
      </c>
      <c r="S22" s="101">
        <v>33593</v>
      </c>
      <c r="T22" s="127">
        <v>33530</v>
      </c>
      <c r="U22" s="72"/>
    </row>
    <row r="23" spans="1:21" s="4" customFormat="1" ht="18.75" customHeight="1">
      <c r="A23" s="49"/>
      <c r="B23" s="50"/>
      <c r="C23" s="50"/>
      <c r="D23" s="51"/>
      <c r="E23" s="45"/>
      <c r="F23" s="52" t="s">
        <v>96</v>
      </c>
      <c r="G23" s="71"/>
      <c r="H23" s="139">
        <f t="shared" si="0"/>
        <v>2210.1666666666665</v>
      </c>
      <c r="I23" s="109">
        <v>2652</v>
      </c>
      <c r="J23" s="109">
        <v>1403</v>
      </c>
      <c r="K23" s="109">
        <v>5866</v>
      </c>
      <c r="L23" s="109">
        <v>2634</v>
      </c>
      <c r="M23" s="109">
        <v>2521</v>
      </c>
      <c r="N23" s="109">
        <v>1363</v>
      </c>
      <c r="O23" s="109">
        <v>890</v>
      </c>
      <c r="P23" s="109">
        <v>2615</v>
      </c>
      <c r="Q23" s="110">
        <v>1802</v>
      </c>
      <c r="R23" s="109">
        <v>1671</v>
      </c>
      <c r="S23" s="102">
        <v>1420</v>
      </c>
      <c r="T23" s="131">
        <v>1685</v>
      </c>
      <c r="U23" s="72"/>
    </row>
    <row r="24" spans="1:21" s="4" customFormat="1" ht="18.75" customHeight="1">
      <c r="A24" s="49"/>
      <c r="B24" s="50"/>
      <c r="C24" s="50"/>
      <c r="D24" s="51" t="s">
        <v>97</v>
      </c>
      <c r="E24" s="44"/>
      <c r="F24" s="53" t="s">
        <v>98</v>
      </c>
      <c r="G24" s="71"/>
      <c r="H24" s="139">
        <f>AVERAGE(I24:T24)</f>
        <v>21639.25</v>
      </c>
      <c r="I24" s="109">
        <v>19802</v>
      </c>
      <c r="J24" s="109">
        <v>19098</v>
      </c>
      <c r="K24" s="109">
        <v>32261</v>
      </c>
      <c r="L24" s="109">
        <v>31892</v>
      </c>
      <c r="M24" s="109">
        <v>20422</v>
      </c>
      <c r="N24" s="109">
        <v>29675</v>
      </c>
      <c r="O24" s="109">
        <v>21109</v>
      </c>
      <c r="P24" s="109">
        <v>18147</v>
      </c>
      <c r="Q24" s="110">
        <v>18964</v>
      </c>
      <c r="R24" s="109">
        <v>15546</v>
      </c>
      <c r="S24" s="102">
        <v>16884</v>
      </c>
      <c r="T24" s="128">
        <v>15871</v>
      </c>
      <c r="U24" s="72"/>
    </row>
    <row r="25" spans="1:21" s="4" customFormat="1" ht="18.75" customHeight="1">
      <c r="A25" s="49"/>
      <c r="B25" s="50"/>
      <c r="C25" s="50"/>
      <c r="D25" s="54"/>
      <c r="E25" s="54"/>
      <c r="F25" s="55" t="s">
        <v>99</v>
      </c>
      <c r="G25" s="71"/>
      <c r="H25" s="140">
        <f>AVERAGE(I25:T25)</f>
        <v>15719</v>
      </c>
      <c r="I25" s="109">
        <v>18944</v>
      </c>
      <c r="J25" s="109">
        <v>17239</v>
      </c>
      <c r="K25" s="109">
        <v>16248</v>
      </c>
      <c r="L25" s="109">
        <v>15748</v>
      </c>
      <c r="M25" s="109">
        <v>18715</v>
      </c>
      <c r="N25" s="109">
        <v>13152</v>
      </c>
      <c r="O25" s="109">
        <v>13234</v>
      </c>
      <c r="P25" s="109">
        <v>15964</v>
      </c>
      <c r="Q25" s="110">
        <v>13460</v>
      </c>
      <c r="R25" s="109">
        <v>14661</v>
      </c>
      <c r="S25" s="102">
        <v>15289</v>
      </c>
      <c r="T25" s="128">
        <v>15974</v>
      </c>
      <c r="U25" s="72"/>
    </row>
    <row r="26" spans="1:21" s="4" customFormat="1" ht="18.75" customHeight="1">
      <c r="A26" s="49"/>
      <c r="B26" s="50"/>
      <c r="C26" s="50"/>
      <c r="D26" s="51" t="s">
        <v>100</v>
      </c>
      <c r="E26" s="51"/>
      <c r="F26" s="56"/>
      <c r="G26" s="73"/>
      <c r="H26" s="139">
        <f>AVERAGE(I26:T26)</f>
        <v>12718.75</v>
      </c>
      <c r="I26" s="100">
        <v>15643</v>
      </c>
      <c r="J26" s="100">
        <v>12552</v>
      </c>
      <c r="K26" s="100">
        <v>20008</v>
      </c>
      <c r="L26" s="100">
        <v>19246</v>
      </c>
      <c r="M26" s="100">
        <v>9156</v>
      </c>
      <c r="N26" s="100">
        <v>7258</v>
      </c>
      <c r="O26" s="100">
        <v>7576</v>
      </c>
      <c r="P26" s="100">
        <v>5298</v>
      </c>
      <c r="Q26" s="101">
        <v>9910</v>
      </c>
      <c r="R26" s="100">
        <v>20169</v>
      </c>
      <c r="S26" s="101">
        <v>10684</v>
      </c>
      <c r="T26" s="127">
        <v>15125</v>
      </c>
      <c r="U26" s="72"/>
    </row>
    <row r="27" spans="1:21" s="4" customFormat="1" ht="18.75" customHeight="1">
      <c r="A27" s="49"/>
      <c r="B27" s="50"/>
      <c r="C27" s="50"/>
      <c r="D27" s="51"/>
      <c r="E27" s="45"/>
      <c r="F27" s="52" t="s">
        <v>101</v>
      </c>
      <c r="G27" s="71"/>
      <c r="H27" s="142">
        <f t="shared" si="0"/>
        <v>10452.083333333334</v>
      </c>
      <c r="I27" s="109">
        <v>14669</v>
      </c>
      <c r="J27" s="109">
        <v>12313</v>
      </c>
      <c r="K27" s="109">
        <v>19117</v>
      </c>
      <c r="L27" s="109">
        <v>16489</v>
      </c>
      <c r="M27" s="109">
        <v>8501</v>
      </c>
      <c r="N27" s="109">
        <v>6428</v>
      </c>
      <c r="O27" s="109">
        <v>6839</v>
      </c>
      <c r="P27" s="109">
        <v>5017</v>
      </c>
      <c r="Q27" s="110">
        <v>8382</v>
      </c>
      <c r="R27" s="109">
        <v>9759</v>
      </c>
      <c r="S27" s="102">
        <v>8435</v>
      </c>
      <c r="T27" s="131">
        <v>9476</v>
      </c>
      <c r="U27" s="72"/>
    </row>
    <row r="28" spans="1:21" s="4" customFormat="1" ht="18.75" customHeight="1">
      <c r="A28" s="49"/>
      <c r="B28" s="50"/>
      <c r="C28" s="50"/>
      <c r="D28" s="51" t="s">
        <v>102</v>
      </c>
      <c r="E28" s="44"/>
      <c r="F28" s="53" t="s">
        <v>103</v>
      </c>
      <c r="G28" s="71"/>
      <c r="H28" s="139">
        <f t="shared" si="0"/>
        <v>280.1666666666667</v>
      </c>
      <c r="I28" s="109">
        <v>156</v>
      </c>
      <c r="J28" s="109">
        <v>78</v>
      </c>
      <c r="K28" s="109">
        <v>213</v>
      </c>
      <c r="L28" s="109">
        <v>2142</v>
      </c>
      <c r="M28" s="109">
        <v>0</v>
      </c>
      <c r="N28" s="109">
        <v>43</v>
      </c>
      <c r="O28" s="109">
        <v>87</v>
      </c>
      <c r="P28" s="109">
        <v>165</v>
      </c>
      <c r="Q28" s="110">
        <v>0</v>
      </c>
      <c r="R28" s="109">
        <v>382</v>
      </c>
      <c r="S28" s="102">
        <v>0</v>
      </c>
      <c r="T28" s="128">
        <v>96</v>
      </c>
      <c r="U28" s="72"/>
    </row>
    <row r="29" spans="1:21" s="4" customFormat="1" ht="18.75" customHeight="1">
      <c r="A29" s="49"/>
      <c r="B29" s="50"/>
      <c r="C29" s="50"/>
      <c r="D29" s="74"/>
      <c r="E29" s="54"/>
      <c r="F29" s="55" t="s">
        <v>104</v>
      </c>
      <c r="G29" s="71"/>
      <c r="H29" s="140">
        <f t="shared" si="0"/>
        <v>1986.3333333333333</v>
      </c>
      <c r="I29" s="109">
        <v>818</v>
      </c>
      <c r="J29" s="109">
        <v>161</v>
      </c>
      <c r="K29" s="109">
        <v>677</v>
      </c>
      <c r="L29" s="109">
        <v>615</v>
      </c>
      <c r="M29" s="109">
        <v>655</v>
      </c>
      <c r="N29" s="109">
        <v>786</v>
      </c>
      <c r="O29" s="109">
        <v>650</v>
      </c>
      <c r="P29" s="109">
        <v>116</v>
      </c>
      <c r="Q29" s="110">
        <v>1528</v>
      </c>
      <c r="R29" s="109">
        <v>10028</v>
      </c>
      <c r="S29" s="102">
        <v>2249</v>
      </c>
      <c r="T29" s="128">
        <v>5553</v>
      </c>
      <c r="U29" s="72"/>
    </row>
    <row r="30" spans="1:21" s="4" customFormat="1" ht="18.75" customHeight="1">
      <c r="A30" s="49"/>
      <c r="B30" s="50"/>
      <c r="C30" s="50"/>
      <c r="D30" s="51" t="s">
        <v>105</v>
      </c>
      <c r="E30" s="51"/>
      <c r="F30" s="56"/>
      <c r="G30" s="73"/>
      <c r="H30" s="141">
        <f>ROUNDUP(AVERAGE(I30:T30),0)</f>
        <v>24429</v>
      </c>
      <c r="I30" s="100">
        <v>31713</v>
      </c>
      <c r="J30" s="100">
        <v>29650</v>
      </c>
      <c r="K30" s="100">
        <v>27403</v>
      </c>
      <c r="L30" s="100">
        <v>17960</v>
      </c>
      <c r="M30" s="100">
        <v>22462</v>
      </c>
      <c r="N30" s="100">
        <v>26668</v>
      </c>
      <c r="O30" s="100">
        <v>18555</v>
      </c>
      <c r="P30" s="100">
        <v>29771</v>
      </c>
      <c r="Q30" s="101">
        <v>20908</v>
      </c>
      <c r="R30" s="100">
        <v>23659</v>
      </c>
      <c r="S30" s="101">
        <v>21437</v>
      </c>
      <c r="T30" s="127">
        <v>22961</v>
      </c>
      <c r="U30" s="72"/>
    </row>
    <row r="31" spans="1:21" s="4" customFormat="1" ht="18.75" customHeight="1">
      <c r="A31" s="49"/>
      <c r="B31" s="50"/>
      <c r="C31" s="50"/>
      <c r="D31" s="51"/>
      <c r="E31" s="45"/>
      <c r="F31" s="52" t="s">
        <v>106</v>
      </c>
      <c r="G31" s="75"/>
      <c r="H31" s="139">
        <f t="shared" si="0"/>
        <v>2554.3333333333335</v>
      </c>
      <c r="I31" s="109">
        <v>2799</v>
      </c>
      <c r="J31" s="109">
        <v>532</v>
      </c>
      <c r="K31" s="109">
        <v>5873</v>
      </c>
      <c r="L31" s="109">
        <v>1748</v>
      </c>
      <c r="M31" s="109">
        <v>3014</v>
      </c>
      <c r="N31" s="109">
        <v>5318</v>
      </c>
      <c r="O31" s="109">
        <v>1482</v>
      </c>
      <c r="P31" s="109">
        <v>2335</v>
      </c>
      <c r="Q31" s="110">
        <v>1944</v>
      </c>
      <c r="R31" s="109">
        <v>209</v>
      </c>
      <c r="S31" s="102">
        <v>3945</v>
      </c>
      <c r="T31" s="131">
        <v>1453</v>
      </c>
      <c r="U31" s="72"/>
    </row>
    <row r="32" spans="1:21" s="4" customFormat="1" ht="18.75" customHeight="1">
      <c r="A32" s="49"/>
      <c r="B32" s="50"/>
      <c r="C32" s="50"/>
      <c r="D32" s="51"/>
      <c r="E32" s="44"/>
      <c r="F32" s="53" t="s">
        <v>107</v>
      </c>
      <c r="G32" s="71"/>
      <c r="H32" s="139">
        <f t="shared" si="0"/>
        <v>5127.583333333333</v>
      </c>
      <c r="I32" s="109">
        <v>5566</v>
      </c>
      <c r="J32" s="109">
        <v>4835</v>
      </c>
      <c r="K32" s="109">
        <v>5706</v>
      </c>
      <c r="L32" s="109">
        <v>3772</v>
      </c>
      <c r="M32" s="109">
        <v>4917</v>
      </c>
      <c r="N32" s="109">
        <v>4459</v>
      </c>
      <c r="O32" s="109">
        <v>4100</v>
      </c>
      <c r="P32" s="109">
        <v>3143</v>
      </c>
      <c r="Q32" s="110">
        <v>5434</v>
      </c>
      <c r="R32" s="109">
        <v>5159</v>
      </c>
      <c r="S32" s="102">
        <v>4543</v>
      </c>
      <c r="T32" s="128">
        <v>9897</v>
      </c>
      <c r="U32" s="72"/>
    </row>
    <row r="33" spans="1:21" s="4" customFormat="1" ht="18.75" customHeight="1">
      <c r="A33" s="49"/>
      <c r="B33" s="50"/>
      <c r="C33" s="50"/>
      <c r="D33" s="51"/>
      <c r="E33" s="44"/>
      <c r="F33" s="53" t="s">
        <v>108</v>
      </c>
      <c r="G33" s="71"/>
      <c r="H33" s="139">
        <f t="shared" si="0"/>
        <v>3010.8333333333335</v>
      </c>
      <c r="I33" s="109">
        <v>3365</v>
      </c>
      <c r="J33" s="109">
        <v>3482</v>
      </c>
      <c r="K33" s="109">
        <v>3231</v>
      </c>
      <c r="L33" s="109">
        <v>2611</v>
      </c>
      <c r="M33" s="109">
        <v>2983</v>
      </c>
      <c r="N33" s="109">
        <v>3240</v>
      </c>
      <c r="O33" s="109">
        <v>2603</v>
      </c>
      <c r="P33" s="109">
        <v>3060</v>
      </c>
      <c r="Q33" s="110">
        <v>2911</v>
      </c>
      <c r="R33" s="109">
        <v>2847</v>
      </c>
      <c r="S33" s="102">
        <v>2559</v>
      </c>
      <c r="T33" s="128">
        <v>3238</v>
      </c>
      <c r="U33" s="72"/>
    </row>
    <row r="34" spans="1:21" s="4" customFormat="1" ht="18.75" customHeight="1">
      <c r="A34" s="49"/>
      <c r="B34" s="50"/>
      <c r="C34" s="50"/>
      <c r="D34" s="54"/>
      <c r="E34" s="54"/>
      <c r="F34" s="55" t="s">
        <v>109</v>
      </c>
      <c r="G34" s="71"/>
      <c r="H34" s="139">
        <f t="shared" si="0"/>
        <v>13736.416666666666</v>
      </c>
      <c r="I34" s="109">
        <v>19983</v>
      </c>
      <c r="J34" s="109">
        <v>20801</v>
      </c>
      <c r="K34" s="109">
        <v>12592</v>
      </c>
      <c r="L34" s="109">
        <v>9831</v>
      </c>
      <c r="M34" s="109">
        <v>11547</v>
      </c>
      <c r="N34" s="109">
        <v>13651</v>
      </c>
      <c r="O34" s="109">
        <v>10371</v>
      </c>
      <c r="P34" s="109">
        <v>21234</v>
      </c>
      <c r="Q34" s="110">
        <v>10620</v>
      </c>
      <c r="R34" s="109">
        <v>15444</v>
      </c>
      <c r="S34" s="102">
        <v>10390</v>
      </c>
      <c r="T34" s="128">
        <v>8373</v>
      </c>
      <c r="U34" s="72"/>
    </row>
    <row r="35" spans="1:21" s="4" customFormat="1" ht="18.75" customHeight="1">
      <c r="A35" s="49"/>
      <c r="B35" s="50"/>
      <c r="C35" s="50"/>
      <c r="D35" s="51" t="s">
        <v>110</v>
      </c>
      <c r="E35" s="51"/>
      <c r="F35" s="56"/>
      <c r="G35" s="73"/>
      <c r="H35" s="141">
        <f t="shared" si="0"/>
        <v>76164.75</v>
      </c>
      <c r="I35" s="100">
        <v>90421</v>
      </c>
      <c r="J35" s="100">
        <v>62100</v>
      </c>
      <c r="K35" s="100">
        <v>104336</v>
      </c>
      <c r="L35" s="100">
        <v>89107</v>
      </c>
      <c r="M35" s="100">
        <v>83074</v>
      </c>
      <c r="N35" s="100">
        <v>62281</v>
      </c>
      <c r="O35" s="100">
        <v>68195</v>
      </c>
      <c r="P35" s="100">
        <v>70493</v>
      </c>
      <c r="Q35" s="101">
        <v>60928</v>
      </c>
      <c r="R35" s="100">
        <v>68855</v>
      </c>
      <c r="S35" s="116">
        <v>78265</v>
      </c>
      <c r="T35" s="127">
        <v>75922</v>
      </c>
      <c r="U35" s="72"/>
    </row>
    <row r="36" spans="1:21" s="4" customFormat="1" ht="18.75" customHeight="1">
      <c r="A36" s="49"/>
      <c r="B36" s="50"/>
      <c r="C36" s="50"/>
      <c r="D36" s="51"/>
      <c r="E36" s="45"/>
      <c r="F36" s="52" t="s">
        <v>111</v>
      </c>
      <c r="G36" s="71"/>
      <c r="H36" s="139">
        <f t="shared" si="0"/>
        <v>20971.166666666668</v>
      </c>
      <c r="I36" s="109">
        <v>21453</v>
      </c>
      <c r="J36" s="109">
        <v>17474</v>
      </c>
      <c r="K36" s="109">
        <v>23423</v>
      </c>
      <c r="L36" s="109">
        <v>19486</v>
      </c>
      <c r="M36" s="109">
        <v>20340</v>
      </c>
      <c r="N36" s="109">
        <v>19656</v>
      </c>
      <c r="O36" s="109">
        <v>23573</v>
      </c>
      <c r="P36" s="109">
        <v>21315</v>
      </c>
      <c r="Q36" s="110">
        <v>22793</v>
      </c>
      <c r="R36" s="109">
        <v>18371</v>
      </c>
      <c r="S36" s="102">
        <v>21953</v>
      </c>
      <c r="T36" s="128">
        <v>21817</v>
      </c>
      <c r="U36" s="72"/>
    </row>
    <row r="37" spans="1:21" s="4" customFormat="1" ht="18.75" customHeight="1">
      <c r="A37" s="49"/>
      <c r="B37" s="50"/>
      <c r="C37" s="50"/>
      <c r="D37" s="51"/>
      <c r="E37" s="44"/>
      <c r="F37" s="53" t="s">
        <v>112</v>
      </c>
      <c r="G37" s="71"/>
      <c r="H37" s="139">
        <f t="shared" si="0"/>
        <v>25378.083333333332</v>
      </c>
      <c r="I37" s="109">
        <v>21895</v>
      </c>
      <c r="J37" s="109">
        <v>22198</v>
      </c>
      <c r="K37" s="109">
        <v>26996</v>
      </c>
      <c r="L37" s="109">
        <v>37714</v>
      </c>
      <c r="M37" s="109">
        <v>35949</v>
      </c>
      <c r="N37" s="109">
        <v>18656</v>
      </c>
      <c r="O37" s="109">
        <v>20563</v>
      </c>
      <c r="P37" s="109">
        <v>15382</v>
      </c>
      <c r="Q37" s="110">
        <v>21629</v>
      </c>
      <c r="R37" s="109">
        <v>24106</v>
      </c>
      <c r="S37" s="102">
        <v>30588</v>
      </c>
      <c r="T37" s="128">
        <v>28861</v>
      </c>
      <c r="U37" s="72"/>
    </row>
    <row r="38" spans="1:21" s="4" customFormat="1" ht="18.75" customHeight="1">
      <c r="A38" s="49"/>
      <c r="B38" s="50"/>
      <c r="C38" s="50"/>
      <c r="D38" s="51"/>
      <c r="E38" s="44"/>
      <c r="F38" s="53" t="s">
        <v>113</v>
      </c>
      <c r="G38" s="71"/>
      <c r="H38" s="139">
        <f t="shared" si="0"/>
        <v>18486.333333333332</v>
      </c>
      <c r="I38" s="109">
        <v>28542</v>
      </c>
      <c r="J38" s="109">
        <v>17977</v>
      </c>
      <c r="K38" s="109">
        <v>19559</v>
      </c>
      <c r="L38" s="109">
        <v>12799</v>
      </c>
      <c r="M38" s="109">
        <v>15086</v>
      </c>
      <c r="N38" s="109">
        <v>20288</v>
      </c>
      <c r="O38" s="109">
        <v>14562</v>
      </c>
      <c r="P38" s="109">
        <v>29093</v>
      </c>
      <c r="Q38" s="110">
        <v>10863</v>
      </c>
      <c r="R38" s="109">
        <v>13418</v>
      </c>
      <c r="S38" s="102">
        <v>19909</v>
      </c>
      <c r="T38" s="128">
        <v>19740</v>
      </c>
      <c r="U38" s="72"/>
    </row>
    <row r="39" spans="1:21" s="4" customFormat="1" ht="18.75" customHeight="1">
      <c r="A39" s="49"/>
      <c r="B39" s="50"/>
      <c r="C39" s="50"/>
      <c r="D39" s="51"/>
      <c r="E39" s="54"/>
      <c r="F39" s="55" t="s">
        <v>114</v>
      </c>
      <c r="G39" s="76"/>
      <c r="H39" s="140">
        <f>AVERAGE(I39:T39)</f>
        <v>11328.916666666666</v>
      </c>
      <c r="I39" s="109">
        <v>18530</v>
      </c>
      <c r="J39" s="109">
        <v>4451</v>
      </c>
      <c r="K39" s="109">
        <v>34358</v>
      </c>
      <c r="L39" s="109">
        <v>19109</v>
      </c>
      <c r="M39" s="109">
        <v>11698</v>
      </c>
      <c r="N39" s="109">
        <v>3681</v>
      </c>
      <c r="O39" s="109">
        <v>9496</v>
      </c>
      <c r="P39" s="109">
        <v>4703</v>
      </c>
      <c r="Q39" s="110">
        <v>5641</v>
      </c>
      <c r="R39" s="109">
        <v>12959</v>
      </c>
      <c r="S39" s="102">
        <v>5816</v>
      </c>
      <c r="T39" s="128">
        <v>5505</v>
      </c>
      <c r="U39" s="72"/>
    </row>
    <row r="40" spans="1:21" s="4" customFormat="1" ht="18.75" customHeight="1">
      <c r="A40" s="43"/>
      <c r="B40" s="74"/>
      <c r="C40" s="77" t="s">
        <v>115</v>
      </c>
      <c r="D40" s="78"/>
      <c r="E40" s="78"/>
      <c r="F40" s="79"/>
      <c r="G40" s="79"/>
      <c r="H40" s="139">
        <f t="shared" si="0"/>
        <v>79308</v>
      </c>
      <c r="I40" s="100">
        <v>70265</v>
      </c>
      <c r="J40" s="100">
        <v>68808</v>
      </c>
      <c r="K40" s="100">
        <v>67044</v>
      </c>
      <c r="L40" s="100">
        <v>71764</v>
      </c>
      <c r="M40" s="100">
        <v>98718</v>
      </c>
      <c r="N40" s="100">
        <v>94144</v>
      </c>
      <c r="O40" s="100">
        <v>112727</v>
      </c>
      <c r="P40" s="100">
        <v>64536</v>
      </c>
      <c r="Q40" s="101">
        <v>66956</v>
      </c>
      <c r="R40" s="100">
        <v>66756</v>
      </c>
      <c r="S40" s="101">
        <v>57490</v>
      </c>
      <c r="T40" s="127">
        <v>112488</v>
      </c>
      <c r="U40" s="72"/>
    </row>
    <row r="41" spans="1:21" s="4" customFormat="1" ht="18.75" customHeight="1">
      <c r="A41" s="43"/>
      <c r="B41" s="182" t="s">
        <v>116</v>
      </c>
      <c r="C41" s="183"/>
      <c r="D41" s="183"/>
      <c r="E41" s="183"/>
      <c r="F41" s="183"/>
      <c r="G41" s="184"/>
      <c r="H41" s="141">
        <f t="shared" si="0"/>
        <v>486221.9166666667</v>
      </c>
      <c r="I41" s="100">
        <v>424181</v>
      </c>
      <c r="J41" s="100">
        <v>469756</v>
      </c>
      <c r="K41" s="100">
        <v>392660</v>
      </c>
      <c r="L41" s="100">
        <v>457336</v>
      </c>
      <c r="M41" s="100">
        <v>426935</v>
      </c>
      <c r="N41" s="100">
        <v>581915</v>
      </c>
      <c r="O41" s="100">
        <v>518779</v>
      </c>
      <c r="P41" s="100">
        <v>461506</v>
      </c>
      <c r="Q41" s="101">
        <v>386610</v>
      </c>
      <c r="R41" s="100">
        <v>486282</v>
      </c>
      <c r="S41" s="101">
        <v>387826</v>
      </c>
      <c r="T41" s="127">
        <v>840877</v>
      </c>
      <c r="U41" s="72"/>
    </row>
    <row r="42" spans="1:21" s="4" customFormat="1" ht="18.75" customHeight="1">
      <c r="A42" s="80"/>
      <c r="B42" s="81" t="s">
        <v>117</v>
      </c>
      <c r="C42" s="82"/>
      <c r="D42" s="82"/>
      <c r="E42" s="82"/>
      <c r="F42" s="83"/>
      <c r="G42" s="83"/>
      <c r="H42" s="143">
        <f>AVERAGE(I42:T42)</f>
        <v>46134.75</v>
      </c>
      <c r="I42" s="117">
        <v>36250</v>
      </c>
      <c r="J42" s="117">
        <v>40457</v>
      </c>
      <c r="K42" s="117">
        <v>39307</v>
      </c>
      <c r="L42" s="117">
        <v>47931</v>
      </c>
      <c r="M42" s="117">
        <v>37550</v>
      </c>
      <c r="N42" s="117">
        <v>36681</v>
      </c>
      <c r="O42" s="117">
        <v>45438</v>
      </c>
      <c r="P42" s="117">
        <v>38335</v>
      </c>
      <c r="Q42" s="118">
        <v>49879</v>
      </c>
      <c r="R42" s="117">
        <v>53964</v>
      </c>
      <c r="S42" s="118">
        <v>42629</v>
      </c>
      <c r="T42" s="132">
        <v>85196</v>
      </c>
      <c r="U42" s="72"/>
    </row>
    <row r="43" spans="1:21" s="4" customFormat="1" ht="18.75" customHeight="1">
      <c r="A43" s="84" t="s">
        <v>118</v>
      </c>
      <c r="B43" s="58"/>
      <c r="C43" s="58"/>
      <c r="D43" s="58"/>
      <c r="E43" s="58"/>
      <c r="F43" s="85"/>
      <c r="G43" s="85"/>
      <c r="H43" s="139">
        <f t="shared" si="0"/>
        <v>5744.75</v>
      </c>
      <c r="I43" s="119">
        <v>9968</v>
      </c>
      <c r="J43" s="119">
        <v>4257</v>
      </c>
      <c r="K43" s="119">
        <v>5230</v>
      </c>
      <c r="L43" s="119">
        <v>4458</v>
      </c>
      <c r="M43" s="119">
        <v>3373</v>
      </c>
      <c r="N43" s="119">
        <v>3746</v>
      </c>
      <c r="O43" s="119">
        <v>3309</v>
      </c>
      <c r="P43" s="119">
        <v>4461</v>
      </c>
      <c r="Q43" s="120">
        <v>5487</v>
      </c>
      <c r="R43" s="119">
        <v>8300</v>
      </c>
      <c r="S43" s="120">
        <v>4987</v>
      </c>
      <c r="T43" s="124">
        <v>11361</v>
      </c>
      <c r="U43" s="72"/>
    </row>
    <row r="44" spans="1:21" s="4" customFormat="1" ht="18.75" customHeight="1">
      <c r="A44" s="86" t="s">
        <v>119</v>
      </c>
      <c r="B44" s="78"/>
      <c r="C44" s="78"/>
      <c r="D44" s="78"/>
      <c r="E44" s="78"/>
      <c r="F44" s="79"/>
      <c r="G44" s="79"/>
      <c r="H44" s="142">
        <f>AVERAGE(I44:T44)</f>
        <v>440702.6666666667</v>
      </c>
      <c r="I44" s="100">
        <v>368462</v>
      </c>
      <c r="J44" s="100">
        <v>420985</v>
      </c>
      <c r="K44" s="100">
        <v>356757</v>
      </c>
      <c r="L44" s="100">
        <v>421101</v>
      </c>
      <c r="M44" s="100">
        <v>354005</v>
      </c>
      <c r="N44" s="100">
        <v>514139</v>
      </c>
      <c r="O44" s="100">
        <v>452627</v>
      </c>
      <c r="P44" s="100">
        <v>400535</v>
      </c>
      <c r="Q44" s="101">
        <v>360578</v>
      </c>
      <c r="R44" s="100">
        <v>462755</v>
      </c>
      <c r="S44" s="101">
        <v>366970</v>
      </c>
      <c r="T44" s="127">
        <v>809518</v>
      </c>
      <c r="U44" s="72"/>
    </row>
    <row r="45" spans="1:21" s="4" customFormat="1" ht="18.75" customHeight="1">
      <c r="A45" s="43" t="s">
        <v>120</v>
      </c>
      <c r="B45" s="51"/>
      <c r="C45" s="51"/>
      <c r="D45" s="51"/>
      <c r="E45" s="51"/>
      <c r="F45" s="56"/>
      <c r="G45" s="56"/>
      <c r="H45" s="142">
        <f t="shared" si="0"/>
        <v>153533.41666666666</v>
      </c>
      <c r="I45" s="100">
        <v>57912</v>
      </c>
      <c r="J45" s="100">
        <v>157343</v>
      </c>
      <c r="K45" s="100">
        <v>14659</v>
      </c>
      <c r="L45" s="100">
        <v>109542</v>
      </c>
      <c r="M45" s="100">
        <v>71451</v>
      </c>
      <c r="N45" s="100">
        <v>245766</v>
      </c>
      <c r="O45" s="100">
        <v>196711</v>
      </c>
      <c r="P45" s="100">
        <v>124140</v>
      </c>
      <c r="Q45" s="101">
        <v>97442</v>
      </c>
      <c r="R45" s="100">
        <v>182574</v>
      </c>
      <c r="S45" s="101">
        <v>87812</v>
      </c>
      <c r="T45" s="127">
        <v>497049</v>
      </c>
      <c r="U45" s="72"/>
    </row>
    <row r="46" spans="1:21" s="4" customFormat="1" ht="18.75" customHeight="1">
      <c r="A46" s="43"/>
      <c r="B46" s="77" t="s">
        <v>121</v>
      </c>
      <c r="C46" s="78"/>
      <c r="D46" s="78"/>
      <c r="E46" s="78"/>
      <c r="F46" s="79"/>
      <c r="G46" s="79"/>
      <c r="H46" s="142">
        <f t="shared" si="0"/>
        <v>128851.66666666667</v>
      </c>
      <c r="I46" s="100">
        <v>35413</v>
      </c>
      <c r="J46" s="100">
        <v>127096</v>
      </c>
      <c r="K46" s="100">
        <v>7576</v>
      </c>
      <c r="L46" s="100">
        <v>78990</v>
      </c>
      <c r="M46" s="100">
        <v>38755</v>
      </c>
      <c r="N46" s="100">
        <v>229956</v>
      </c>
      <c r="O46" s="100">
        <v>159224</v>
      </c>
      <c r="P46" s="100">
        <v>102791</v>
      </c>
      <c r="Q46" s="101">
        <v>72152</v>
      </c>
      <c r="R46" s="100">
        <v>163933</v>
      </c>
      <c r="S46" s="101">
        <v>75693</v>
      </c>
      <c r="T46" s="127">
        <v>454641</v>
      </c>
      <c r="U46" s="72"/>
    </row>
    <row r="47" spans="1:21" s="4" customFormat="1" ht="18.75" customHeight="1">
      <c r="A47" s="87" t="s">
        <v>122</v>
      </c>
      <c r="B47" s="51"/>
      <c r="C47" s="51"/>
      <c r="D47" s="51"/>
      <c r="E47" s="51"/>
      <c r="F47" s="56"/>
      <c r="G47" s="56"/>
      <c r="H47" s="144">
        <f>('第４表 '!H26/'第４表  (2)'!H44)*100</f>
        <v>65.1617152305258</v>
      </c>
      <c r="I47" s="121">
        <v>84.3</v>
      </c>
      <c r="J47" s="121">
        <v>62.6</v>
      </c>
      <c r="K47" s="121">
        <v>95.9</v>
      </c>
      <c r="L47" s="121">
        <v>74</v>
      </c>
      <c r="M47" s="121">
        <v>79.8</v>
      </c>
      <c r="N47" s="121">
        <v>52.2</v>
      </c>
      <c r="O47" s="121">
        <v>56.5</v>
      </c>
      <c r="P47" s="121">
        <v>69</v>
      </c>
      <c r="Q47" s="122">
        <v>73</v>
      </c>
      <c r="R47" s="121">
        <v>60.5</v>
      </c>
      <c r="S47" s="122">
        <v>76.1</v>
      </c>
      <c r="T47" s="133">
        <v>38.6</v>
      </c>
      <c r="U47" s="88"/>
    </row>
    <row r="48" spans="1:21" s="4" customFormat="1" ht="18.75" customHeight="1">
      <c r="A48" s="89" t="s">
        <v>123</v>
      </c>
      <c r="B48" s="82"/>
      <c r="C48" s="82"/>
      <c r="D48" s="82"/>
      <c r="E48" s="82"/>
      <c r="F48" s="83"/>
      <c r="G48" s="83"/>
      <c r="H48" s="145">
        <f>'第４表 '!H27/'第４表 '!H26*100</f>
        <v>22.899925798737268</v>
      </c>
      <c r="I48" s="104">
        <v>20.6</v>
      </c>
      <c r="J48" s="104">
        <v>22.2</v>
      </c>
      <c r="K48" s="104">
        <v>18.6</v>
      </c>
      <c r="L48" s="104">
        <v>21.7</v>
      </c>
      <c r="M48" s="104">
        <v>22.1</v>
      </c>
      <c r="N48" s="104">
        <v>22.2</v>
      </c>
      <c r="O48" s="104">
        <v>24.8</v>
      </c>
      <c r="P48" s="104">
        <v>24.2</v>
      </c>
      <c r="Q48" s="105">
        <v>24.9</v>
      </c>
      <c r="R48" s="104">
        <v>24.1</v>
      </c>
      <c r="S48" s="105">
        <v>24.3</v>
      </c>
      <c r="T48" s="126">
        <v>26.2</v>
      </c>
      <c r="U48" s="88"/>
    </row>
    <row r="49" spans="6:20" s="4" customFormat="1" ht="14.25">
      <c r="F49" s="6"/>
      <c r="G49" s="6"/>
      <c r="H49" s="6"/>
      <c r="I49" s="65"/>
      <c r="J49" s="90"/>
      <c r="K49" s="65"/>
      <c r="L49" s="65"/>
      <c r="M49" s="96"/>
      <c r="N49" s="97"/>
      <c r="O49" s="98"/>
      <c r="P49" s="98"/>
      <c r="Q49" s="98"/>
      <c r="R49" s="98"/>
      <c r="S49" s="91"/>
      <c r="T49" s="91"/>
    </row>
    <row r="50" spans="6:20" s="4" customFormat="1" ht="14.25">
      <c r="F50" s="6"/>
      <c r="G50" s="6"/>
      <c r="H50" s="6"/>
      <c r="J50" s="90"/>
      <c r="M50" s="92"/>
      <c r="O50" s="91"/>
      <c r="P50" s="91"/>
      <c r="Q50" s="91"/>
      <c r="R50" s="91"/>
      <c r="S50" s="91"/>
      <c r="T50" s="91"/>
    </row>
    <row r="51" spans="10:20" ht="13.5">
      <c r="J51" s="93"/>
      <c r="P51" s="68"/>
      <c r="R51" s="68"/>
      <c r="S51" s="68"/>
      <c r="T51" s="68"/>
    </row>
    <row r="52" spans="10:19" ht="13.5">
      <c r="J52" s="93"/>
      <c r="P52" s="68"/>
      <c r="R52" s="68"/>
      <c r="S52" s="68"/>
    </row>
    <row r="53" spans="10:19" ht="13.5">
      <c r="J53" s="93"/>
      <c r="P53" s="68"/>
      <c r="R53" s="68"/>
      <c r="S53" s="68"/>
    </row>
    <row r="54" spans="16:19" ht="13.5">
      <c r="P54" s="68"/>
      <c r="R54" s="68"/>
      <c r="S54" s="68"/>
    </row>
    <row r="55" spans="16:19" ht="13.5">
      <c r="P55" s="68"/>
      <c r="R55" s="68"/>
      <c r="S55" s="68"/>
    </row>
    <row r="56" spans="16:19" ht="13.5">
      <c r="P56" s="68"/>
      <c r="R56" s="68"/>
      <c r="S56" s="68"/>
    </row>
    <row r="57" spans="16:19" ht="13.5">
      <c r="P57" s="68"/>
      <c r="R57" s="68"/>
      <c r="S57" s="68"/>
    </row>
    <row r="58" spans="16:19" ht="13.5">
      <c r="P58" s="68"/>
      <c r="R58" s="68"/>
      <c r="S58" s="68"/>
    </row>
    <row r="59" spans="16:19" ht="13.5">
      <c r="P59" s="68"/>
      <c r="R59" s="68"/>
      <c r="S59" s="68"/>
    </row>
    <row r="60" spans="16:19" ht="13.5">
      <c r="P60" s="68"/>
      <c r="R60" s="68"/>
      <c r="S60" s="68"/>
    </row>
    <row r="61" spans="16:19" ht="13.5">
      <c r="P61" s="68"/>
      <c r="R61" s="68"/>
      <c r="S61" s="68"/>
    </row>
    <row r="62" spans="16:19" ht="13.5">
      <c r="P62" s="68"/>
      <c r="S62" s="68"/>
    </row>
    <row r="63" spans="16:19" ht="13.5">
      <c r="P63" s="68"/>
      <c r="S63" s="68"/>
    </row>
    <row r="64" ht="13.5">
      <c r="S64" s="68"/>
    </row>
    <row r="65" ht="13.5">
      <c r="S65" s="68"/>
    </row>
    <row r="82" ht="13.5">
      <c r="N82" s="66"/>
    </row>
    <row r="83" ht="13.5">
      <c r="N83" s="66"/>
    </row>
  </sheetData>
  <sheetProtection/>
  <mergeCells count="4">
    <mergeCell ref="A2:G3"/>
    <mergeCell ref="H2:T2"/>
    <mergeCell ref="A1:T1"/>
    <mergeCell ref="B41:G41"/>
  </mergeCells>
  <printOptions/>
  <pageMargins left="0.3937007874015748" right="0.3937007874015748" top="0.984251968503937" bottom="0.7874015748031497" header="0.5118110236220472" footer="0.5118110236220472"/>
  <pageSetup firstPageNumber="29" useFirstPageNumber="1" horizontalDpi="600" verticalDpi="600" orientation="portrait" paperSize="9" scale="85" r:id="rId1"/>
  <headerFooter scaleWithDoc="0" alignWithMargins="0">
    <oddFooter>&amp;C&amp;16
</oddFooter>
  </headerFooter>
  <rowBreaks count="1" manualBreakCount="1">
    <brk id="48" max="255" man="1"/>
  </rowBreaks>
  <colBreaks count="1" manualBreakCount="1">
    <brk id="1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2013-03-19T05:23:57Z</cp:lastPrinted>
  <dcterms:created xsi:type="dcterms:W3CDTF">2008-03-31T09:41:20Z</dcterms:created>
  <dcterms:modified xsi:type="dcterms:W3CDTF">2013-03-21T04:05:41Z</dcterms:modified>
  <cp:category/>
  <cp:version/>
  <cp:contentType/>
  <cp:contentStatus/>
</cp:coreProperties>
</file>