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200" windowHeight="8265" tabRatio="832" activeTab="0"/>
  </bookViews>
  <sheets>
    <sheet name="17県民経済計算" sheetId="1" r:id="rId1"/>
    <sheet name="17-1" sheetId="2" r:id="rId2"/>
    <sheet name="17-2" sheetId="3" r:id="rId3"/>
    <sheet name="17-3" sheetId="4" r:id="rId4"/>
    <sheet name="17-4" sheetId="5" r:id="rId5"/>
    <sheet name="17-5" sheetId="6" r:id="rId6"/>
    <sheet name="17-6" sheetId="7" r:id="rId7"/>
    <sheet name="17-7" sheetId="8" r:id="rId8"/>
    <sheet name="17-8" sheetId="9" r:id="rId9"/>
    <sheet name="17-9" sheetId="10" r:id="rId10"/>
    <sheet name="17-10" sheetId="11" r:id="rId11"/>
    <sheet name="17-11" sheetId="12" r:id="rId12"/>
  </sheets>
  <definedNames>
    <definedName name="_xlnm.Print_Area" localSheetId="11">'17-11'!$A$1:$I$43</definedName>
    <definedName name="_xlnm.Print_Area" localSheetId="6">'17-6'!$A$1:$R$43</definedName>
  </definedNames>
  <calcPr fullCalcOnLoad="1"/>
</workbook>
</file>

<file path=xl/sharedStrings.xml><?xml version="1.0" encoding="utf-8"?>
<sst xmlns="http://schemas.openxmlformats.org/spreadsheetml/2006/main" count="876" uniqueCount="321">
  <si>
    <t>17　県民経済計算</t>
  </si>
  <si>
    <t>10　市町村民所得（分配）</t>
  </si>
  <si>
    <t>　平成14年度</t>
  </si>
  <si>
    <t>（単位：百万円）</t>
  </si>
  <si>
    <t>雇用者報酬</t>
  </si>
  <si>
    <t>財産所得
(受取）</t>
  </si>
  <si>
    <t>企業所得</t>
  </si>
  <si>
    <t>(控除)　
財産所得
(支払）　</t>
  </si>
  <si>
    <t>合計</t>
  </si>
  <si>
    <t>賃金・俸給</t>
  </si>
  <si>
    <t>雇主の社会負担</t>
  </si>
  <si>
    <t>一般財政</t>
  </si>
  <si>
    <t>対家計民間
非営利団体</t>
  </si>
  <si>
    <t>家計</t>
  </si>
  <si>
    <t>民間法人企業</t>
  </si>
  <si>
    <t>公的企業</t>
  </si>
  <si>
    <t>個人企業</t>
  </si>
  <si>
    <t>福井市</t>
  </si>
  <si>
    <t>敦賀市</t>
  </si>
  <si>
    <t>武生市</t>
  </si>
  <si>
    <t>小浜市</t>
  </si>
  <si>
    <t>大野市</t>
  </si>
  <si>
    <t>勝山市</t>
  </si>
  <si>
    <t>鯖江市</t>
  </si>
  <si>
    <t>美山町</t>
  </si>
  <si>
    <t>松岡町</t>
  </si>
  <si>
    <t>永平寺町</t>
  </si>
  <si>
    <t>上志比村</t>
  </si>
  <si>
    <t>和泉村</t>
  </si>
  <si>
    <t>三国町</t>
  </si>
  <si>
    <t>芦原町</t>
  </si>
  <si>
    <t>金津町</t>
  </si>
  <si>
    <t>丸岡町</t>
  </si>
  <si>
    <t>春江町</t>
  </si>
  <si>
    <t>坂井町</t>
  </si>
  <si>
    <t>今立町</t>
  </si>
  <si>
    <t>池田町</t>
  </si>
  <si>
    <t>南条町</t>
  </si>
  <si>
    <t>今庄町</t>
  </si>
  <si>
    <t>河野村</t>
  </si>
  <si>
    <t>朝日町</t>
  </si>
  <si>
    <t>宮崎村</t>
  </si>
  <si>
    <t>越前町</t>
  </si>
  <si>
    <t>越廼村</t>
  </si>
  <si>
    <t>織田町</t>
  </si>
  <si>
    <t>清水町</t>
  </si>
  <si>
    <t>三方町</t>
  </si>
  <si>
    <t>美浜町</t>
  </si>
  <si>
    <t>上中町</t>
  </si>
  <si>
    <t>名田庄村</t>
  </si>
  <si>
    <t>高浜町</t>
  </si>
  <si>
    <t>大飯町</t>
  </si>
  <si>
    <t>県計</t>
  </si>
  <si>
    <t>資　料：福井県政策統計室「市町村民経済計算」</t>
  </si>
  <si>
    <t>11　1人当たり市町村民所得</t>
  </si>
  <si>
    <t>（単位：千円）</t>
  </si>
  <si>
    <t>1人当たり市町村民所得</t>
  </si>
  <si>
    <t>1人当たり雇用者報酬</t>
  </si>
  <si>
    <t>1人当たり財産所得</t>
  </si>
  <si>
    <t>1人当たり企業所得</t>
  </si>
  <si>
    <t>13年度</t>
  </si>
  <si>
    <t>14年度</t>
  </si>
  <si>
    <t>1 年度別福井県内総生産</t>
  </si>
  <si>
    <t>項目</t>
  </si>
  <si>
    <t>実数　　(百万円）</t>
  </si>
  <si>
    <t>2年度
（1990）</t>
  </si>
  <si>
    <t>3年度
（1991）</t>
  </si>
  <si>
    <t>4年度
（1992）</t>
  </si>
  <si>
    <t>5年度
（1993）</t>
  </si>
  <si>
    <t>6年度
（1994）</t>
  </si>
  <si>
    <t>7年度
（1995）</t>
  </si>
  <si>
    <t>8年度
（1996）</t>
  </si>
  <si>
    <t>9年度
（1997）</t>
  </si>
  <si>
    <t>10年度
（1998）</t>
  </si>
  <si>
    <t>11年度
（1999）</t>
  </si>
  <si>
    <t>12年度
（2000）</t>
  </si>
  <si>
    <t>13年度
（2001）</t>
  </si>
  <si>
    <t>14年度
（2002）</t>
  </si>
  <si>
    <t>１．</t>
  </si>
  <si>
    <t>産業</t>
  </si>
  <si>
    <t>(１)</t>
  </si>
  <si>
    <t>農林水産業</t>
  </si>
  <si>
    <t>①</t>
  </si>
  <si>
    <t>農業</t>
  </si>
  <si>
    <t>②</t>
  </si>
  <si>
    <t>林業</t>
  </si>
  <si>
    <t>③</t>
  </si>
  <si>
    <t>水産業</t>
  </si>
  <si>
    <t>(２)</t>
  </si>
  <si>
    <t>鉱業</t>
  </si>
  <si>
    <t>(３)</t>
  </si>
  <si>
    <t>製造業</t>
  </si>
  <si>
    <t>食料品</t>
  </si>
  <si>
    <t>繊維</t>
  </si>
  <si>
    <t>パルプ・紙</t>
  </si>
  <si>
    <t>④</t>
  </si>
  <si>
    <t>化学</t>
  </si>
  <si>
    <t>⑤</t>
  </si>
  <si>
    <t>石油・石炭製品</t>
  </si>
  <si>
    <t>⑥</t>
  </si>
  <si>
    <t>窯業・土石</t>
  </si>
  <si>
    <t>⑦</t>
  </si>
  <si>
    <t>一次金属</t>
  </si>
  <si>
    <t>⑧</t>
  </si>
  <si>
    <t>金属製品</t>
  </si>
  <si>
    <t>⑨</t>
  </si>
  <si>
    <t>一般機械</t>
  </si>
  <si>
    <t>⑩</t>
  </si>
  <si>
    <t>電気機械</t>
  </si>
  <si>
    <t>⑪</t>
  </si>
  <si>
    <t>輸送機械</t>
  </si>
  <si>
    <t>⑫</t>
  </si>
  <si>
    <t>精密機械</t>
  </si>
  <si>
    <t>⑬</t>
  </si>
  <si>
    <t>その他</t>
  </si>
  <si>
    <t>(４)</t>
  </si>
  <si>
    <t>建設業</t>
  </si>
  <si>
    <t>(５)</t>
  </si>
  <si>
    <t>電気・ガス・水道業</t>
  </si>
  <si>
    <t>(６)</t>
  </si>
  <si>
    <t>卸売・小売業</t>
  </si>
  <si>
    <t>(７)</t>
  </si>
  <si>
    <t>金融・保険業</t>
  </si>
  <si>
    <t>(８)</t>
  </si>
  <si>
    <t>不動産業</t>
  </si>
  <si>
    <t>(９)</t>
  </si>
  <si>
    <t>運輸・通信業</t>
  </si>
  <si>
    <t>(10)</t>
  </si>
  <si>
    <t>サービス業</t>
  </si>
  <si>
    <t>２．</t>
  </si>
  <si>
    <t>政府サービス生産者</t>
  </si>
  <si>
    <t>公務</t>
  </si>
  <si>
    <t>３．</t>
  </si>
  <si>
    <t>対家計民間非営利サービス生産者</t>
  </si>
  <si>
    <t>４．</t>
  </si>
  <si>
    <t>小計（１+２+３）</t>
  </si>
  <si>
    <t>５．</t>
  </si>
  <si>
    <t>輸入品に課される税・関税</t>
  </si>
  <si>
    <t>６．</t>
  </si>
  <si>
    <t>（控除）総資本形成に係わる消費税</t>
  </si>
  <si>
    <t>７．</t>
  </si>
  <si>
    <t>（控除）帰属利子</t>
  </si>
  <si>
    <t>８．</t>
  </si>
  <si>
    <t>県内総生産（４+５-６-７）</t>
  </si>
  <si>
    <t>資　料：福井県政策統計室「県民経済計算」</t>
  </si>
  <si>
    <t>2 年度別県内純生産（要素所得）</t>
  </si>
  <si>
    <t>１．</t>
  </si>
  <si>
    <t>(１)</t>
  </si>
  <si>
    <t>①</t>
  </si>
  <si>
    <t>②</t>
  </si>
  <si>
    <t>③</t>
  </si>
  <si>
    <t>(10)</t>
  </si>
  <si>
    <t>－</t>
  </si>
  <si>
    <t>3　県民所得および県民可処分所得の分配</t>
  </si>
  <si>
    <t>雇主の社会負担</t>
  </si>
  <si>
    <t>ａ</t>
  </si>
  <si>
    <t>雇主の現実社会負担</t>
  </si>
  <si>
    <t>ｂ</t>
  </si>
  <si>
    <t>雇主の帰属社会負担</t>
  </si>
  <si>
    <t>財産所得（非企業部門）</t>
  </si>
  <si>
    <t>受取</t>
  </si>
  <si>
    <t>支払</t>
  </si>
  <si>
    <t>一般政府</t>
  </si>
  <si>
    <t>利子</t>
  </si>
  <si>
    <t>配当（受取）</t>
  </si>
  <si>
    <t>保険契約者に帰属する財産所得</t>
  </si>
  <si>
    <t>④</t>
  </si>
  <si>
    <t>賃貸料（受取）</t>
  </si>
  <si>
    <t>対家計民間非営利団体</t>
  </si>
  <si>
    <t>企業所得（法人企業の分配所得受払後）</t>
  </si>
  <si>
    <t>非金融法人企業</t>
  </si>
  <si>
    <t>金融機関</t>
  </si>
  <si>
    <t>非金融法人企業</t>
  </si>
  <si>
    <t>農林水産業</t>
  </si>
  <si>
    <t>その他の産業(非農林水・非金融)</t>
  </si>
  <si>
    <t>ｃ</t>
  </si>
  <si>
    <t>持ち家</t>
  </si>
  <si>
    <t>県民所得（要素費用表示）（１+２+３）</t>
  </si>
  <si>
    <t>生産・輸入品に課される税（控除）補助金</t>
  </si>
  <si>
    <t>県民所得(市場価格表示)(４+５)</t>
  </si>
  <si>
    <t>その他の経常移転(純)</t>
  </si>
  <si>
    <t>非金融法人企業および金融機関</t>
  </si>
  <si>
    <t>家計(個人企業を含む)</t>
  </si>
  <si>
    <t>(４)</t>
  </si>
  <si>
    <t>県民可処分所得（６+７）</t>
  </si>
  <si>
    <t>4　県内総支出（名目）</t>
  </si>
  <si>
    <t>民間最終消費支出</t>
  </si>
  <si>
    <t>家計最終消費支出</t>
  </si>
  <si>
    <t>Ａ</t>
  </si>
  <si>
    <t>食料費</t>
  </si>
  <si>
    <t>Ｂ</t>
  </si>
  <si>
    <t>住居費</t>
  </si>
  <si>
    <t>Ｃ</t>
  </si>
  <si>
    <t>光熱・水道費</t>
  </si>
  <si>
    <t>Ｄ</t>
  </si>
  <si>
    <t>家具・家事用品費</t>
  </si>
  <si>
    <t>Ｅ</t>
  </si>
  <si>
    <t>被服および履物費</t>
  </si>
  <si>
    <t>Ｆ</t>
  </si>
  <si>
    <t>保健医療費</t>
  </si>
  <si>
    <t>Ｇ</t>
  </si>
  <si>
    <t>交通・通信費</t>
  </si>
  <si>
    <t>Ｈ</t>
  </si>
  <si>
    <t>教育費</t>
  </si>
  <si>
    <t>Ｉ</t>
  </si>
  <si>
    <t>教養娯楽費</t>
  </si>
  <si>
    <t>Ｊ</t>
  </si>
  <si>
    <t>その他の消費支出</t>
  </si>
  <si>
    <t>対家計民間非営利団体最終消費支出</t>
  </si>
  <si>
    <t>政府最終消費支出</t>
  </si>
  <si>
    <t>国出先機関</t>
  </si>
  <si>
    <t>県</t>
  </si>
  <si>
    <t>市町村</t>
  </si>
  <si>
    <t>社会保障基金</t>
  </si>
  <si>
    <t>県内総資本形成</t>
  </si>
  <si>
    <t>総固定資本形成</t>
  </si>
  <si>
    <t>民間</t>
  </si>
  <si>
    <t>(a)</t>
  </si>
  <si>
    <t>住宅</t>
  </si>
  <si>
    <t>(b)</t>
  </si>
  <si>
    <t>企業設備</t>
  </si>
  <si>
    <t>公的</t>
  </si>
  <si>
    <t>(c)</t>
  </si>
  <si>
    <t>在庫品増加</t>
  </si>
  <si>
    <t>民間企業</t>
  </si>
  <si>
    <t>財貨サービス移出入(純）等</t>
  </si>
  <si>
    <t>財貨サービスの移出</t>
  </si>
  <si>
    <t>(控除)財貨サービスの移入</t>
  </si>
  <si>
    <t>統計上の不突合</t>
  </si>
  <si>
    <t>県内総支出(1+2+3+4)(市場価格表示)</t>
  </si>
  <si>
    <t>(参考)県外からの要素所得(純)</t>
  </si>
  <si>
    <t>(参考)　県 　 民  　総  　支  　出</t>
  </si>
  <si>
    <t>資　料：福井県政策統計室「県民経済計算」</t>
  </si>
  <si>
    <t>5　県内総支出（実質、平成７暦年基準）</t>
  </si>
  <si>
    <t>県内総支出(1+2+3+4）(市場価格表示)</t>
  </si>
  <si>
    <t>(参考)　 県　  民　  総　  支　  出</t>
  </si>
  <si>
    <t>6　デフレーター（平成７暦年基準）</t>
  </si>
  <si>
    <t>平成７暦年基準</t>
  </si>
  <si>
    <t>県内総支出(1+2+3+4)</t>
  </si>
  <si>
    <t>(参考)　県　　民　　総　　支　　出</t>
  </si>
  <si>
    <t>7　基本勘定</t>
  </si>
  <si>
    <t>項目(実数)</t>
  </si>
  <si>
    <t>１．</t>
  </si>
  <si>
    <t>雇用者報酬(県内活動による)</t>
  </si>
  <si>
    <t>営業余剰・混合所得</t>
  </si>
  <si>
    <t>固定資本減耗</t>
  </si>
  <si>
    <t>生産・輸入品に課される税</t>
  </si>
  <si>
    <t>(控除)補助金</t>
  </si>
  <si>
    <t>県内総生産(市場価格表示)</t>
  </si>
  <si>
    <t>６．</t>
  </si>
  <si>
    <t>９．</t>
  </si>
  <si>
    <t>10．</t>
  </si>
  <si>
    <t>財貨・サービスの移出</t>
  </si>
  <si>
    <t>11．</t>
  </si>
  <si>
    <t>(控除)財貨・サービスの移入</t>
  </si>
  <si>
    <t>12．</t>
  </si>
  <si>
    <t>県内総支出(市場価格表示)</t>
  </si>
  <si>
    <t>8　関連指標</t>
  </si>
  <si>
    <t>単位</t>
  </si>
  <si>
    <t>経済成長率</t>
  </si>
  <si>
    <t>県名目</t>
  </si>
  <si>
    <t>％</t>
  </si>
  <si>
    <t>県実質</t>
  </si>
  <si>
    <t>国名目</t>
  </si>
  <si>
    <t>国実質</t>
  </si>
  <si>
    <t>一人当たり</t>
  </si>
  <si>
    <t>県民所得</t>
  </si>
  <si>
    <t>千円</t>
  </si>
  <si>
    <t>国民所得</t>
  </si>
  <si>
    <t>県／国</t>
  </si>
  <si>
    <t>国</t>
  </si>
  <si>
    <t>雇用者一人当たり雇用者報酬</t>
  </si>
  <si>
    <t>（参　考）</t>
  </si>
  <si>
    <t>福　井　県　人　口</t>
  </si>
  <si>
    <t>人</t>
  </si>
  <si>
    <t>福井県雇用者数（県民ベース）</t>
  </si>
  <si>
    <t>（注）福井県人口は人口推測年報（総務省統計局編）による。</t>
  </si>
  <si>
    <t>　　　福井県雇用者数は二重雇用分を含み、有給家族従業者数を推計して加算した人数である。</t>
  </si>
  <si>
    <t>　　　国値は平成16年版国民経済計算年報（内閣府経済社会総合研究所編）による。</t>
  </si>
  <si>
    <t>9　市町村内総生産</t>
  </si>
  <si>
    <t>　　　　平成14年度</t>
  </si>
  <si>
    <t>(単位：百万円）</t>
  </si>
  <si>
    <t>農業</t>
  </si>
  <si>
    <t>林業</t>
  </si>
  <si>
    <t>水産業</t>
  </si>
  <si>
    <t>鉱業</t>
  </si>
  <si>
    <t>建設業</t>
  </si>
  <si>
    <t>電気･ガス･
水道業</t>
  </si>
  <si>
    <t>卸売･小売業</t>
  </si>
  <si>
    <t>金融･保険業</t>
  </si>
  <si>
    <t>不動産業</t>
  </si>
  <si>
    <t>運輸･通信業</t>
  </si>
  <si>
    <t>サービス業</t>
  </si>
  <si>
    <t>政府サービス
生産者</t>
  </si>
  <si>
    <t>（控除）
帰属利子等</t>
  </si>
  <si>
    <t>(帰属利子等控除後)
合計</t>
  </si>
  <si>
    <t>１７　県民経済計算</t>
  </si>
  <si>
    <t>17-1</t>
  </si>
  <si>
    <t>年度別福井県内総生産</t>
  </si>
  <si>
    <t>17-2</t>
  </si>
  <si>
    <t>年度別県内純生産（要素所得）</t>
  </si>
  <si>
    <t>17-3</t>
  </si>
  <si>
    <t>県民所得および県民可処分所得の分配</t>
  </si>
  <si>
    <t>17-4</t>
  </si>
  <si>
    <t>県内総支出（名目）</t>
  </si>
  <si>
    <t>17-5</t>
  </si>
  <si>
    <t>県内総支出（実質、平成７暦年基準）</t>
  </si>
  <si>
    <t>17-6</t>
  </si>
  <si>
    <t>デフレーター（平成７暦年基準）</t>
  </si>
  <si>
    <t>17-7</t>
  </si>
  <si>
    <t>基本勘定</t>
  </si>
  <si>
    <t>17-8</t>
  </si>
  <si>
    <t>関連指標</t>
  </si>
  <si>
    <t>17-9</t>
  </si>
  <si>
    <t>市町村内総生産</t>
  </si>
  <si>
    <t>17-10</t>
  </si>
  <si>
    <t>平成15年福井県統計年鑑</t>
  </si>
  <si>
    <t>17-11</t>
  </si>
  <si>
    <t>市町村民所得（分配）</t>
  </si>
  <si>
    <t>1人当たり市町村民所得</t>
  </si>
  <si>
    <t>対家計民間非営利サービス生産者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</si>
</sst>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9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83">
    <xf numFmtId="0" fontId="0" fillId="0" borderId="0" xfId="0" applyFont="1" applyAlignment="1">
      <alignment vertical="center"/>
    </xf>
    <xf numFmtId="0" fontId="20" fillId="0" borderId="0" xfId="62" applyFont="1">
      <alignment vertical="center"/>
      <protection/>
    </xf>
    <xf numFmtId="0" fontId="21" fillId="0" borderId="0" xfId="62" applyFont="1">
      <alignment vertical="center"/>
      <protection/>
    </xf>
    <xf numFmtId="0" fontId="22" fillId="0" borderId="0" xfId="62" applyFont="1" applyAlignment="1">
      <alignment horizontal="center" vertical="center"/>
      <protection/>
    </xf>
    <xf numFmtId="0" fontId="21" fillId="0" borderId="10" xfId="62" applyFont="1" applyBorder="1" applyAlignment="1">
      <alignment vertical="center"/>
      <protection/>
    </xf>
    <xf numFmtId="0" fontId="21" fillId="0" borderId="10" xfId="62" applyFont="1" applyBorder="1" applyAlignment="1">
      <alignment horizontal="center" vertical="center"/>
      <protection/>
    </xf>
    <xf numFmtId="0" fontId="21" fillId="0" borderId="11" xfId="62" applyFont="1" applyBorder="1">
      <alignment vertical="center"/>
      <protection/>
    </xf>
    <xf numFmtId="0" fontId="21" fillId="0" borderId="12" xfId="62" applyFont="1" applyBorder="1" applyAlignment="1">
      <alignment horizontal="distributed" vertical="center"/>
      <protection/>
    </xf>
    <xf numFmtId="0" fontId="21" fillId="0" borderId="0" xfId="62" applyFont="1" applyBorder="1" applyAlignment="1">
      <alignment vertical="center"/>
      <protection/>
    </xf>
    <xf numFmtId="0" fontId="21" fillId="0" borderId="12" xfId="62" applyFont="1" applyBorder="1" applyAlignment="1">
      <alignment horizontal="distributed" vertical="center" wrapText="1"/>
      <protection/>
    </xf>
    <xf numFmtId="0" fontId="21" fillId="0" borderId="13" xfId="62" applyFont="1" applyBorder="1" applyAlignment="1">
      <alignment vertical="center"/>
      <protection/>
    </xf>
    <xf numFmtId="0" fontId="21" fillId="0" borderId="12" xfId="62" applyFont="1" applyBorder="1" applyAlignment="1">
      <alignment horizontal="distributed" vertical="center" indent="1"/>
      <protection/>
    </xf>
    <xf numFmtId="0" fontId="21" fillId="0" borderId="13" xfId="62" applyFont="1" applyBorder="1" applyAlignment="1">
      <alignment horizontal="center" vertical="center"/>
      <protection/>
    </xf>
    <xf numFmtId="0" fontId="21" fillId="0" borderId="12" xfId="62" applyFont="1" applyBorder="1" applyAlignment="1">
      <alignment horizontal="distributed" vertical="center" wrapText="1"/>
      <protection/>
    </xf>
    <xf numFmtId="0" fontId="21" fillId="0" borderId="12" xfId="62" applyFont="1" applyBorder="1" applyAlignment="1">
      <alignment horizontal="distributed" vertical="center"/>
      <protection/>
    </xf>
    <xf numFmtId="0" fontId="21" fillId="0" borderId="14" xfId="62" applyFont="1" applyBorder="1">
      <alignment vertical="center"/>
      <protection/>
    </xf>
    <xf numFmtId="0" fontId="19" fillId="0" borderId="15" xfId="62" applyBorder="1" applyAlignment="1">
      <alignment horizontal="distributed" vertical="center"/>
      <protection/>
    </xf>
    <xf numFmtId="0" fontId="21" fillId="0" borderId="16" xfId="62" applyFont="1" applyBorder="1" applyAlignment="1">
      <alignment horizontal="distributed" vertical="center"/>
      <protection/>
    </xf>
    <xf numFmtId="0" fontId="21" fillId="0" borderId="16" xfId="62" applyFont="1" applyBorder="1" applyAlignment="1">
      <alignment horizontal="distributed" vertical="center" indent="1"/>
      <protection/>
    </xf>
    <xf numFmtId="0" fontId="19" fillId="0" borderId="17" xfId="62" applyBorder="1" applyAlignment="1">
      <alignment horizontal="distributed" vertical="center"/>
      <protection/>
    </xf>
    <xf numFmtId="0" fontId="21" fillId="0" borderId="16" xfId="62" applyFont="1" applyBorder="1" applyAlignment="1">
      <alignment horizontal="distributed" vertical="center" wrapText="1"/>
      <protection/>
    </xf>
    <xf numFmtId="0" fontId="21" fillId="0" borderId="18" xfId="62" applyFont="1" applyBorder="1" applyAlignment="1">
      <alignment horizontal="distributed" vertical="center" wrapText="1" indent="1"/>
      <protection/>
    </xf>
    <xf numFmtId="0" fontId="19" fillId="0" borderId="15" xfId="62" applyBorder="1" applyAlignment="1">
      <alignment horizontal="distributed" vertical="center" indent="1"/>
      <protection/>
    </xf>
    <xf numFmtId="0" fontId="21" fillId="0" borderId="18" xfId="62" applyFont="1" applyBorder="1" applyAlignment="1">
      <alignment horizontal="distributed" vertical="center"/>
      <protection/>
    </xf>
    <xf numFmtId="0" fontId="19" fillId="0" borderId="15" xfId="62" applyBorder="1" applyAlignment="1">
      <alignment horizontal="distributed" vertical="center"/>
      <protection/>
    </xf>
    <xf numFmtId="0" fontId="21" fillId="0" borderId="19" xfId="62" applyFont="1" applyBorder="1" applyAlignment="1">
      <alignment horizontal="distributed" vertical="center"/>
      <protection/>
    </xf>
    <xf numFmtId="38" fontId="21" fillId="0" borderId="0" xfId="51" applyFont="1" applyAlignment="1">
      <alignment vertical="center"/>
    </xf>
    <xf numFmtId="38" fontId="21" fillId="0" borderId="0" xfId="51" applyFont="1" applyAlignment="1">
      <alignment horizontal="right" vertical="center"/>
    </xf>
    <xf numFmtId="0" fontId="20" fillId="0" borderId="20" xfId="62" applyFont="1" applyBorder="1" applyAlignment="1">
      <alignment horizontal="distributed" vertical="center"/>
      <protection/>
    </xf>
    <xf numFmtId="38" fontId="20" fillId="0" borderId="15" xfId="51" applyFont="1" applyBorder="1" applyAlignment="1">
      <alignment vertical="center"/>
    </xf>
    <xf numFmtId="38" fontId="20" fillId="0" borderId="14" xfId="51" applyFont="1" applyBorder="1" applyAlignment="1">
      <alignment vertical="center"/>
    </xf>
    <xf numFmtId="0" fontId="21" fillId="0" borderId="10" xfId="62" applyFont="1" applyBorder="1">
      <alignment vertical="center"/>
      <protection/>
    </xf>
    <xf numFmtId="0" fontId="21" fillId="0" borderId="21" xfId="62" applyFont="1" applyBorder="1">
      <alignment vertical="center"/>
      <protection/>
    </xf>
    <xf numFmtId="0" fontId="21" fillId="0" borderId="17" xfId="62" applyFont="1" applyBorder="1" applyAlignment="1">
      <alignment horizontal="distributed" vertical="center" indent="1"/>
      <protection/>
    </xf>
    <xf numFmtId="0" fontId="21" fillId="0" borderId="15" xfId="62" applyFont="1" applyBorder="1" applyAlignment="1">
      <alignment horizontal="distributed" vertical="center" indent="1"/>
      <protection/>
    </xf>
    <xf numFmtId="0" fontId="21" fillId="0" borderId="13" xfId="62" applyFont="1" applyBorder="1">
      <alignment vertical="center"/>
      <protection/>
    </xf>
    <xf numFmtId="0" fontId="21" fillId="0" borderId="0" xfId="62" applyFont="1" applyBorder="1">
      <alignment vertical="center"/>
      <protection/>
    </xf>
    <xf numFmtId="0" fontId="21" fillId="0" borderId="19" xfId="62" applyFont="1" applyBorder="1">
      <alignment vertical="center"/>
      <protection/>
    </xf>
    <xf numFmtId="0" fontId="19" fillId="0" borderId="16" xfId="62" applyBorder="1" applyAlignment="1">
      <alignment horizontal="distributed" vertical="center" indent="1"/>
      <protection/>
    </xf>
    <xf numFmtId="0" fontId="21" fillId="0" borderId="16" xfId="62" applyFont="1" applyBorder="1" applyAlignment="1">
      <alignment horizontal="distributed" vertical="center" indent="1"/>
      <protection/>
    </xf>
    <xf numFmtId="0" fontId="19" fillId="0" borderId="18" xfId="62" applyBorder="1" applyAlignment="1">
      <alignment horizontal="distributed" vertical="center" indent="1"/>
      <protection/>
    </xf>
    <xf numFmtId="0" fontId="21" fillId="0" borderId="20" xfId="62" applyFont="1" applyBorder="1">
      <alignment vertical="center"/>
      <protection/>
    </xf>
    <xf numFmtId="0" fontId="21" fillId="0" borderId="14" xfId="62" applyFont="1" applyBorder="1" applyAlignment="1">
      <alignment horizontal="distributed" vertical="center"/>
      <protection/>
    </xf>
    <xf numFmtId="0" fontId="20" fillId="0" borderId="0" xfId="62" applyFont="1" applyFill="1">
      <alignment vertical="center"/>
      <protection/>
    </xf>
    <xf numFmtId="0" fontId="21" fillId="0" borderId="0" xfId="62" applyFont="1" applyFill="1">
      <alignment vertical="center"/>
      <protection/>
    </xf>
    <xf numFmtId="0" fontId="22" fillId="0" borderId="0" xfId="62" applyFont="1" applyFill="1" applyBorder="1" applyAlignment="1">
      <alignment horizontal="center" vertical="center"/>
      <protection/>
    </xf>
    <xf numFmtId="0" fontId="21" fillId="0" borderId="10" xfId="62" applyFont="1" applyFill="1" applyBorder="1">
      <alignment vertical="center"/>
      <protection/>
    </xf>
    <xf numFmtId="0" fontId="21" fillId="0" borderId="0" xfId="62" applyFont="1" applyFill="1" applyBorder="1" applyAlignment="1">
      <alignment horizontal="distributed" vertical="center"/>
      <protection/>
    </xf>
    <xf numFmtId="0" fontId="19" fillId="0" borderId="19" xfId="62" applyFill="1" applyBorder="1" applyAlignment="1">
      <alignment horizontal="distributed" vertical="center"/>
      <protection/>
    </xf>
    <xf numFmtId="0" fontId="21" fillId="0" borderId="17" xfId="62" applyFont="1" applyFill="1" applyBorder="1" applyAlignment="1">
      <alignment horizontal="distributed" vertical="center"/>
      <protection/>
    </xf>
    <xf numFmtId="0" fontId="21" fillId="0" borderId="15" xfId="62" applyFont="1" applyFill="1" applyBorder="1" applyAlignment="1">
      <alignment horizontal="distributed" vertical="center"/>
      <protection/>
    </xf>
    <xf numFmtId="0" fontId="21" fillId="0" borderId="0" xfId="62" applyFont="1" applyFill="1" applyBorder="1">
      <alignment vertical="center"/>
      <protection/>
    </xf>
    <xf numFmtId="0" fontId="21" fillId="0" borderId="14" xfId="62" applyFont="1" applyFill="1" applyBorder="1" applyAlignment="1">
      <alignment horizontal="distributed" vertical="center"/>
      <protection/>
    </xf>
    <xf numFmtId="0" fontId="19" fillId="0" borderId="20" xfId="62" applyFill="1" applyBorder="1" applyAlignment="1">
      <alignment horizontal="distributed" vertical="center"/>
      <protection/>
    </xf>
    <xf numFmtId="0" fontId="21" fillId="0" borderId="16" xfId="62" applyFont="1" applyFill="1" applyBorder="1" applyAlignment="1">
      <alignment horizontal="distributed" vertical="center" wrapText="1"/>
      <protection/>
    </xf>
    <xf numFmtId="0" fontId="21" fillId="0" borderId="18" xfId="62" applyFont="1" applyFill="1" applyBorder="1" applyAlignment="1">
      <alignment horizontal="distributed" vertical="center" wrapText="1"/>
      <protection/>
    </xf>
    <xf numFmtId="49" fontId="20" fillId="0" borderId="22" xfId="62" applyNumberFormat="1" applyFont="1" applyFill="1" applyBorder="1">
      <alignment vertical="center"/>
      <protection/>
    </xf>
    <xf numFmtId="0" fontId="20" fillId="0" borderId="22" xfId="62" applyFont="1" applyFill="1" applyBorder="1" applyAlignment="1">
      <alignment horizontal="distributed" vertical="center" indent="1"/>
      <protection/>
    </xf>
    <xf numFmtId="0" fontId="20" fillId="0" borderId="23" xfId="62" applyFont="1" applyFill="1" applyBorder="1" applyAlignment="1">
      <alignment horizontal="distributed" vertical="center" indent="1"/>
      <protection/>
    </xf>
    <xf numFmtId="38" fontId="20" fillId="0" borderId="23" xfId="51" applyFont="1" applyFill="1" applyBorder="1" applyAlignment="1">
      <alignment vertical="center"/>
    </xf>
    <xf numFmtId="38" fontId="20" fillId="0" borderId="22" xfId="51" applyFont="1" applyFill="1" applyBorder="1" applyAlignment="1">
      <alignment vertical="center"/>
    </xf>
    <xf numFmtId="0" fontId="20" fillId="0" borderId="0" xfId="62" applyFont="1" applyFill="1" applyBorder="1">
      <alignment vertical="center"/>
      <protection/>
    </xf>
    <xf numFmtId="49" fontId="21" fillId="0" borderId="0" xfId="62" applyNumberFormat="1" applyFont="1" applyFill="1" applyBorder="1">
      <alignment vertical="center"/>
      <protection/>
    </xf>
    <xf numFmtId="0" fontId="21" fillId="0" borderId="0" xfId="62" applyFont="1" applyFill="1" applyBorder="1" applyAlignment="1">
      <alignment horizontal="distributed" vertical="center" indent="1"/>
      <protection/>
    </xf>
    <xf numFmtId="0" fontId="21" fillId="0" borderId="19" xfId="62" applyFont="1" applyFill="1" applyBorder="1" applyAlignment="1">
      <alignment horizontal="distributed" vertical="center" indent="1"/>
      <protection/>
    </xf>
    <xf numFmtId="38" fontId="21" fillId="0" borderId="19" xfId="51" applyFont="1" applyFill="1" applyBorder="1" applyAlignment="1">
      <alignment vertical="center"/>
    </xf>
    <xf numFmtId="38" fontId="21" fillId="0" borderId="0" xfId="51" applyFont="1" applyFill="1" applyAlignment="1">
      <alignment vertical="center"/>
    </xf>
    <xf numFmtId="0" fontId="21" fillId="0" borderId="19" xfId="62" applyFont="1" applyFill="1" applyBorder="1" applyAlignment="1">
      <alignment horizontal="distributed" vertical="center" indent="1"/>
      <protection/>
    </xf>
    <xf numFmtId="49" fontId="20" fillId="0" borderId="0" xfId="62" applyNumberFormat="1" applyFont="1" applyFill="1" applyBorder="1">
      <alignment vertical="center"/>
      <protection/>
    </xf>
    <xf numFmtId="0" fontId="20" fillId="0" borderId="0" xfId="62" applyFont="1" applyFill="1" applyBorder="1" applyAlignment="1">
      <alignment horizontal="distributed" vertical="center" indent="1"/>
      <protection/>
    </xf>
    <xf numFmtId="0" fontId="20" fillId="0" borderId="19" xfId="62" applyFont="1" applyFill="1" applyBorder="1" applyAlignment="1">
      <alignment horizontal="distributed" vertical="center" indent="1"/>
      <protection/>
    </xf>
    <xf numFmtId="38" fontId="20" fillId="0" borderId="19" xfId="51" applyFont="1" applyFill="1" applyBorder="1" applyAlignment="1">
      <alignment vertical="center"/>
    </xf>
    <xf numFmtId="38" fontId="20" fillId="0" borderId="0" xfId="51" applyFont="1" applyFill="1" applyAlignment="1">
      <alignment vertical="center"/>
    </xf>
    <xf numFmtId="49" fontId="20" fillId="0" borderId="24" xfId="62" applyNumberFormat="1" applyFont="1" applyFill="1" applyBorder="1">
      <alignment vertical="center"/>
      <protection/>
    </xf>
    <xf numFmtId="0" fontId="20" fillId="0" borderId="24" xfId="62" applyFont="1" applyFill="1" applyBorder="1" applyAlignment="1">
      <alignment horizontal="distributed" vertical="center" indent="1"/>
      <protection/>
    </xf>
    <xf numFmtId="0" fontId="20" fillId="0" borderId="25" xfId="62" applyFont="1" applyFill="1" applyBorder="1" applyAlignment="1">
      <alignment horizontal="distributed" vertical="center" indent="1"/>
      <protection/>
    </xf>
    <xf numFmtId="38" fontId="20" fillId="0" borderId="25" xfId="51" applyFont="1" applyFill="1" applyBorder="1" applyAlignment="1">
      <alignment vertical="center"/>
    </xf>
    <xf numFmtId="0" fontId="23" fillId="0" borderId="10" xfId="62" applyFont="1" applyFill="1" applyBorder="1" applyAlignment="1">
      <alignment horizontal="center" vertical="center"/>
      <protection/>
    </xf>
    <xf numFmtId="0" fontId="23" fillId="0" borderId="0" xfId="62" applyFont="1" applyFill="1">
      <alignment vertical="center"/>
      <protection/>
    </xf>
    <xf numFmtId="38" fontId="20" fillId="0" borderId="24" xfId="51" applyFont="1" applyFill="1" applyBorder="1" applyAlignment="1">
      <alignment vertical="center"/>
    </xf>
    <xf numFmtId="38" fontId="20" fillId="0" borderId="19" xfId="51" applyFont="1" applyFill="1" applyBorder="1" applyAlignment="1">
      <alignment horizontal="right" vertical="center"/>
    </xf>
    <xf numFmtId="176" fontId="20" fillId="0" borderId="19" xfId="51" applyNumberFormat="1" applyFont="1" applyFill="1" applyBorder="1" applyAlignment="1">
      <alignment vertical="center"/>
    </xf>
    <xf numFmtId="176" fontId="20" fillId="0" borderId="0" xfId="51" applyNumberFormat="1" applyFont="1" applyFill="1" applyAlignment="1">
      <alignment vertical="center"/>
    </xf>
    <xf numFmtId="0" fontId="19" fillId="0" borderId="0" xfId="62" applyFill="1" applyAlignment="1">
      <alignment horizontal="distributed" vertical="center" indent="1"/>
      <protection/>
    </xf>
    <xf numFmtId="0" fontId="19" fillId="0" borderId="19" xfId="62" applyFill="1" applyBorder="1" applyAlignment="1">
      <alignment horizontal="distributed" vertical="center" indent="1"/>
      <protection/>
    </xf>
    <xf numFmtId="176" fontId="21" fillId="0" borderId="0" xfId="51" applyNumberFormat="1" applyFont="1" applyFill="1" applyAlignment="1">
      <alignment vertical="center"/>
    </xf>
    <xf numFmtId="0" fontId="21" fillId="0" borderId="0" xfId="62" applyFont="1" applyFill="1" applyBorder="1" applyAlignment="1">
      <alignment horizontal="distributed" vertical="center"/>
      <protection/>
    </xf>
    <xf numFmtId="0" fontId="20" fillId="0" borderId="0" xfId="62" applyFont="1" applyFill="1" applyBorder="1" applyAlignment="1">
      <alignment horizontal="distributed" vertical="center"/>
      <protection/>
    </xf>
    <xf numFmtId="176" fontId="20" fillId="0" borderId="18" xfId="51" applyNumberFormat="1" applyFont="1" applyFill="1" applyBorder="1" applyAlignment="1">
      <alignment vertical="center"/>
    </xf>
    <xf numFmtId="176" fontId="20" fillId="0" borderId="24" xfId="51" applyNumberFormat="1" applyFont="1" applyFill="1" applyBorder="1" applyAlignment="1">
      <alignment vertical="center"/>
    </xf>
    <xf numFmtId="0" fontId="19" fillId="0" borderId="0" xfId="62" applyFill="1" applyBorder="1" applyAlignment="1">
      <alignment horizontal="distributed" vertical="center" indent="1"/>
      <protection/>
    </xf>
    <xf numFmtId="49" fontId="20" fillId="0" borderId="14" xfId="62" applyNumberFormat="1" applyFont="1" applyFill="1" applyBorder="1">
      <alignment vertical="center"/>
      <protection/>
    </xf>
    <xf numFmtId="49" fontId="21" fillId="0" borderId="14" xfId="62" applyNumberFormat="1" applyFont="1" applyFill="1" applyBorder="1">
      <alignment vertical="center"/>
      <protection/>
    </xf>
    <xf numFmtId="0" fontId="21" fillId="0" borderId="14" xfId="62" applyFont="1" applyFill="1" applyBorder="1" applyAlignment="1">
      <alignment horizontal="distributed" vertical="center" indent="1"/>
      <protection/>
    </xf>
    <xf numFmtId="0" fontId="19" fillId="0" borderId="14" xfId="62" applyFill="1" applyBorder="1" applyAlignment="1">
      <alignment horizontal="distributed" vertical="center" indent="1"/>
      <protection/>
    </xf>
    <xf numFmtId="0" fontId="19" fillId="0" borderId="20" xfId="62" applyFill="1" applyBorder="1" applyAlignment="1">
      <alignment horizontal="distributed" vertical="center" indent="1"/>
      <protection/>
    </xf>
    <xf numFmtId="176" fontId="21" fillId="0" borderId="15" xfId="51" applyNumberFormat="1" applyFont="1" applyFill="1" applyBorder="1" applyAlignment="1">
      <alignment vertical="center"/>
    </xf>
    <xf numFmtId="176" fontId="21" fillId="0" borderId="14" xfId="51" applyNumberFormat="1" applyFont="1" applyFill="1" applyBorder="1" applyAlignment="1">
      <alignment vertical="center"/>
    </xf>
    <xf numFmtId="0" fontId="21" fillId="0" borderId="19" xfId="62" applyFont="1" applyFill="1" applyBorder="1" applyAlignment="1">
      <alignment horizontal="distributed" vertical="center"/>
      <protection/>
    </xf>
    <xf numFmtId="0" fontId="21" fillId="0" borderId="20" xfId="62" applyFont="1" applyFill="1" applyBorder="1" applyAlignment="1">
      <alignment horizontal="distributed" vertical="center"/>
      <protection/>
    </xf>
    <xf numFmtId="0" fontId="21" fillId="0" borderId="0" xfId="62" applyFont="1" applyFill="1" applyAlignment="1">
      <alignment horizontal="distributed" vertical="center" indent="1"/>
      <protection/>
    </xf>
    <xf numFmtId="176" fontId="21" fillId="0" borderId="0" xfId="51" applyNumberFormat="1" applyFont="1" applyFill="1" applyBorder="1" applyAlignment="1">
      <alignment vertical="center"/>
    </xf>
    <xf numFmtId="176" fontId="20" fillId="0" borderId="26" xfId="51" applyNumberFormat="1" applyFont="1" applyFill="1" applyBorder="1" applyAlignment="1">
      <alignment vertical="center"/>
    </xf>
    <xf numFmtId="176" fontId="20" fillId="0" borderId="0" xfId="51" applyNumberFormat="1" applyFont="1" applyFill="1" applyBorder="1" applyAlignment="1">
      <alignment vertical="center"/>
    </xf>
    <xf numFmtId="176" fontId="20" fillId="0" borderId="22" xfId="51" applyNumberFormat="1" applyFont="1" applyFill="1" applyBorder="1" applyAlignment="1">
      <alignment vertical="center"/>
    </xf>
    <xf numFmtId="0" fontId="19" fillId="0" borderId="24" xfId="62" applyFill="1" applyBorder="1" applyAlignment="1">
      <alignment horizontal="distributed" vertical="center" indent="1"/>
      <protection/>
    </xf>
    <xf numFmtId="0" fontId="19" fillId="0" borderId="25" xfId="62" applyFill="1" applyBorder="1" applyAlignment="1">
      <alignment horizontal="distributed" vertical="center" indent="1"/>
      <protection/>
    </xf>
    <xf numFmtId="0" fontId="22" fillId="0" borderId="10" xfId="62" applyFont="1" applyFill="1" applyBorder="1" applyAlignment="1">
      <alignment horizontal="center" vertical="center"/>
      <protection/>
    </xf>
    <xf numFmtId="0" fontId="22" fillId="0" borderId="0" xfId="62" applyFont="1" applyBorder="1" applyAlignment="1">
      <alignment horizontal="center" vertical="center"/>
      <protection/>
    </xf>
    <xf numFmtId="0" fontId="23" fillId="0" borderId="10" xfId="62" applyFont="1" applyBorder="1" applyAlignment="1">
      <alignment horizontal="center" vertical="center"/>
      <protection/>
    </xf>
    <xf numFmtId="0" fontId="23" fillId="0" borderId="0" xfId="62" applyFont="1">
      <alignment vertical="center"/>
      <protection/>
    </xf>
    <xf numFmtId="0" fontId="21" fillId="0" borderId="0" xfId="62" applyFont="1" applyBorder="1" applyAlignment="1">
      <alignment horizontal="distributed" vertical="center"/>
      <protection/>
    </xf>
    <xf numFmtId="0" fontId="21" fillId="0" borderId="19" xfId="62" applyFont="1" applyBorder="1" applyAlignment="1">
      <alignment horizontal="distributed" vertical="center"/>
      <protection/>
    </xf>
    <xf numFmtId="0" fontId="21" fillId="0" borderId="17" xfId="62" applyFont="1" applyBorder="1" applyAlignment="1">
      <alignment horizontal="distributed" vertical="center"/>
      <protection/>
    </xf>
    <xf numFmtId="0" fontId="21" fillId="0" borderId="15" xfId="62" applyFont="1" applyBorder="1" applyAlignment="1">
      <alignment horizontal="distributed" vertical="center"/>
      <protection/>
    </xf>
    <xf numFmtId="0" fontId="21" fillId="0" borderId="14" xfId="62" applyFont="1" applyBorder="1" applyAlignment="1">
      <alignment horizontal="distributed" vertical="center"/>
      <protection/>
    </xf>
    <xf numFmtId="0" fontId="21" fillId="0" borderId="20" xfId="62" applyFont="1" applyBorder="1" applyAlignment="1">
      <alignment horizontal="distributed" vertical="center"/>
      <protection/>
    </xf>
    <xf numFmtId="0" fontId="21" fillId="0" borderId="18" xfId="62" applyFont="1" applyBorder="1" applyAlignment="1">
      <alignment horizontal="distributed" vertical="center" wrapText="1"/>
      <protection/>
    </xf>
    <xf numFmtId="49" fontId="20" fillId="0" borderId="22" xfId="62" applyNumberFormat="1" applyFont="1" applyBorder="1">
      <alignment vertical="center"/>
      <protection/>
    </xf>
    <xf numFmtId="0" fontId="20" fillId="0" borderId="22" xfId="62" applyFont="1" applyBorder="1" applyAlignment="1">
      <alignment horizontal="distributed" vertical="center" indent="1"/>
      <protection/>
    </xf>
    <xf numFmtId="0" fontId="20" fillId="0" borderId="23" xfId="62" applyFont="1" applyBorder="1" applyAlignment="1">
      <alignment horizontal="distributed" vertical="center" indent="1"/>
      <protection/>
    </xf>
    <xf numFmtId="177" fontId="20" fillId="0" borderId="0" xfId="51" applyNumberFormat="1" applyFont="1" applyAlignment="1">
      <alignment vertical="center"/>
    </xf>
    <xf numFmtId="176" fontId="20" fillId="0" borderId="0" xfId="51" applyNumberFormat="1" applyFont="1" applyAlignment="1">
      <alignment vertical="center"/>
    </xf>
    <xf numFmtId="49" fontId="21" fillId="0" borderId="0" xfId="62" applyNumberFormat="1" applyFont="1" applyBorder="1">
      <alignment vertical="center"/>
      <protection/>
    </xf>
    <xf numFmtId="0" fontId="21" fillId="0" borderId="0" xfId="62" applyFont="1" applyBorder="1" applyAlignment="1">
      <alignment horizontal="distributed" vertical="center" indent="1"/>
      <protection/>
    </xf>
    <xf numFmtId="0" fontId="21" fillId="0" borderId="0" xfId="62" applyFont="1" applyAlignment="1">
      <alignment horizontal="distributed" vertical="center" indent="1"/>
      <protection/>
    </xf>
    <xf numFmtId="0" fontId="21" fillId="0" borderId="19" xfId="62" applyFont="1" applyBorder="1" applyAlignment="1">
      <alignment horizontal="distributed" vertical="center" indent="1"/>
      <protection/>
    </xf>
    <xf numFmtId="177" fontId="21" fillId="0" borderId="0" xfId="51" applyNumberFormat="1" applyFont="1" applyAlignment="1">
      <alignment vertical="center"/>
    </xf>
    <xf numFmtId="0" fontId="21" fillId="0" borderId="0" xfId="62" applyFont="1" applyBorder="1" applyAlignment="1">
      <alignment horizontal="distributed" vertical="center"/>
      <protection/>
    </xf>
    <xf numFmtId="49" fontId="20" fillId="0" borderId="0" xfId="62" applyNumberFormat="1" applyFont="1" applyBorder="1">
      <alignment vertical="center"/>
      <protection/>
    </xf>
    <xf numFmtId="0" fontId="20" fillId="0" borderId="0" xfId="62" applyFont="1" applyBorder="1" applyAlignment="1">
      <alignment horizontal="distributed" vertical="center" indent="1"/>
      <protection/>
    </xf>
    <xf numFmtId="0" fontId="20" fillId="0" borderId="19" xfId="62" applyFont="1" applyBorder="1" applyAlignment="1">
      <alignment horizontal="distributed" vertical="center" indent="1"/>
      <protection/>
    </xf>
    <xf numFmtId="0" fontId="21" fillId="0" borderId="19" xfId="62" applyFont="1" applyBorder="1" applyAlignment="1">
      <alignment horizontal="distributed" vertical="center" indent="1"/>
      <protection/>
    </xf>
    <xf numFmtId="177" fontId="21" fillId="0" borderId="0" xfId="51" applyNumberFormat="1" applyFont="1" applyBorder="1" applyAlignment="1">
      <alignment vertical="center"/>
    </xf>
    <xf numFmtId="177" fontId="20" fillId="0" borderId="0" xfId="51" applyNumberFormat="1" applyFont="1" applyBorder="1" applyAlignment="1">
      <alignment vertical="center"/>
    </xf>
    <xf numFmtId="177" fontId="20" fillId="0" borderId="22" xfId="51" applyNumberFormat="1" applyFont="1" applyBorder="1" applyAlignment="1">
      <alignment vertical="center"/>
    </xf>
    <xf numFmtId="0" fontId="20" fillId="0" borderId="24" xfId="62" applyFont="1" applyBorder="1" applyAlignment="1">
      <alignment horizontal="distributed" vertical="center" indent="1"/>
      <protection/>
    </xf>
    <xf numFmtId="0" fontId="20" fillId="0" borderId="25" xfId="62" applyFont="1" applyBorder="1" applyAlignment="1">
      <alignment horizontal="distributed" vertical="center" indent="1"/>
      <protection/>
    </xf>
    <xf numFmtId="177" fontId="20" fillId="0" borderId="24" xfId="51" applyNumberFormat="1" applyFont="1" applyBorder="1" applyAlignment="1">
      <alignment vertical="center"/>
    </xf>
    <xf numFmtId="0" fontId="19" fillId="0" borderId="20" xfId="62" applyBorder="1" applyAlignment="1">
      <alignment horizontal="distributed" vertical="center"/>
      <protection/>
    </xf>
    <xf numFmtId="0" fontId="21" fillId="0" borderId="17" xfId="62" applyFont="1" applyBorder="1" applyAlignment="1">
      <alignment horizontal="distributed" vertical="center" wrapText="1"/>
      <protection/>
    </xf>
    <xf numFmtId="0" fontId="21" fillId="0" borderId="15" xfId="62" applyFont="1" applyBorder="1" applyAlignment="1">
      <alignment horizontal="distributed" vertical="center" wrapText="1"/>
      <protection/>
    </xf>
    <xf numFmtId="0" fontId="21" fillId="0" borderId="22" xfId="62" applyFont="1" applyBorder="1" quotePrefix="1">
      <alignment vertical="center"/>
      <protection/>
    </xf>
    <xf numFmtId="0" fontId="21" fillId="0" borderId="23" xfId="62" applyFont="1" applyBorder="1" applyAlignment="1">
      <alignment horizontal="distributed" vertical="center" indent="1"/>
      <protection/>
    </xf>
    <xf numFmtId="0" fontId="21" fillId="0" borderId="0" xfId="62" applyFont="1" applyBorder="1" quotePrefix="1">
      <alignment vertical="center"/>
      <protection/>
    </xf>
    <xf numFmtId="0" fontId="21" fillId="0" borderId="14" xfId="62" applyFont="1" applyBorder="1" quotePrefix="1">
      <alignment vertical="center"/>
      <protection/>
    </xf>
    <xf numFmtId="0" fontId="21" fillId="0" borderId="20" xfId="62" applyFont="1" applyBorder="1" applyAlignment="1">
      <alignment horizontal="distributed" vertical="center" indent="1"/>
      <protection/>
    </xf>
    <xf numFmtId="38" fontId="20" fillId="0" borderId="18" xfId="62" applyNumberFormat="1" applyFont="1" applyBorder="1">
      <alignment vertical="center"/>
      <protection/>
    </xf>
    <xf numFmtId="176" fontId="21" fillId="0" borderId="0" xfId="51" applyNumberFormat="1" applyFont="1" applyAlignment="1">
      <alignment vertical="center"/>
    </xf>
    <xf numFmtId="38" fontId="21" fillId="0" borderId="15" xfId="51" applyFont="1" applyBorder="1" applyAlignment="1">
      <alignment vertical="center"/>
    </xf>
    <xf numFmtId="38" fontId="21" fillId="0" borderId="14" xfId="51" applyFont="1" applyBorder="1" applyAlignment="1">
      <alignment vertical="center"/>
    </xf>
    <xf numFmtId="176" fontId="21" fillId="0" borderId="14" xfId="51" applyNumberFormat="1" applyFont="1" applyBorder="1" applyAlignment="1">
      <alignment vertical="center"/>
    </xf>
    <xf numFmtId="0" fontId="20" fillId="0" borderId="14" xfId="62" applyFont="1" applyBorder="1" applyAlignment="1">
      <alignment horizontal="distributed" vertical="center" indent="1"/>
      <protection/>
    </xf>
    <xf numFmtId="0" fontId="20" fillId="0" borderId="20" xfId="62" applyFont="1" applyBorder="1" applyAlignment="1">
      <alignment horizontal="distributed" vertical="center" indent="1"/>
      <protection/>
    </xf>
    <xf numFmtId="38" fontId="20" fillId="0" borderId="15" xfId="62" applyNumberFormat="1" applyFont="1" applyBorder="1">
      <alignment vertical="center"/>
      <protection/>
    </xf>
    <xf numFmtId="0" fontId="22" fillId="0" borderId="10" xfId="62" applyFont="1" applyBorder="1" applyAlignment="1">
      <alignment horizontal="center" vertical="center"/>
      <protection/>
    </xf>
    <xf numFmtId="0" fontId="21" fillId="0" borderId="17" xfId="62" applyFont="1" applyBorder="1" applyAlignment="1">
      <alignment horizontal="distributed" vertical="center"/>
      <protection/>
    </xf>
    <xf numFmtId="0" fontId="21" fillId="0" borderId="22" xfId="62" applyFont="1" applyBorder="1" applyAlignment="1">
      <alignment horizontal="distributed" vertical="center" indent="1"/>
      <protection/>
    </xf>
    <xf numFmtId="0" fontId="21" fillId="0" borderId="23" xfId="62" applyFont="1" applyBorder="1" applyAlignment="1">
      <alignment horizontal="distributed" vertical="center"/>
      <protection/>
    </xf>
    <xf numFmtId="177" fontId="21" fillId="0" borderId="23" xfId="51" applyNumberFormat="1" applyFont="1" applyBorder="1" applyAlignment="1">
      <alignment horizontal="right" vertical="center"/>
    </xf>
    <xf numFmtId="177" fontId="21" fillId="0" borderId="23" xfId="51" applyNumberFormat="1" applyFont="1" applyBorder="1" applyAlignment="1">
      <alignment vertical="center"/>
    </xf>
    <xf numFmtId="0" fontId="21" fillId="0" borderId="19" xfId="62" applyFont="1" applyBorder="1" applyAlignment="1">
      <alignment horizontal="distributed" vertical="center"/>
      <protection/>
    </xf>
    <xf numFmtId="177" fontId="21" fillId="0" borderId="19" xfId="51" applyNumberFormat="1" applyFont="1" applyBorder="1" applyAlignment="1">
      <alignment horizontal="right" vertical="center"/>
    </xf>
    <xf numFmtId="177" fontId="21" fillId="0" borderId="19" xfId="51" applyNumberFormat="1" applyFont="1" applyBorder="1" applyAlignment="1">
      <alignment vertical="center"/>
    </xf>
    <xf numFmtId="0" fontId="21" fillId="0" borderId="0" xfId="62" applyFont="1" applyBorder="1" applyAlignment="1">
      <alignment horizontal="distributed" vertical="center" indent="1"/>
      <protection/>
    </xf>
    <xf numFmtId="0" fontId="21" fillId="0" borderId="19" xfId="62" applyFont="1" applyBorder="1" applyAlignment="1">
      <alignment horizontal="center" vertical="center"/>
      <protection/>
    </xf>
    <xf numFmtId="176" fontId="21" fillId="0" borderId="19" xfId="51" applyNumberFormat="1" applyFont="1" applyBorder="1" applyAlignment="1">
      <alignment vertical="center"/>
    </xf>
    <xf numFmtId="0" fontId="21" fillId="0" borderId="0" xfId="62" applyFont="1" applyBorder="1" applyAlignment="1">
      <alignment horizontal="center" vertical="center"/>
      <protection/>
    </xf>
    <xf numFmtId="0" fontId="21" fillId="0" borderId="19" xfId="62" applyFont="1" applyBorder="1" applyAlignment="1">
      <alignment horizontal="center" vertical="center"/>
      <protection/>
    </xf>
    <xf numFmtId="0" fontId="21" fillId="0" borderId="20" xfId="62" applyFont="1" applyBorder="1" applyAlignment="1">
      <alignment horizontal="center" vertical="center"/>
      <protection/>
    </xf>
    <xf numFmtId="176" fontId="21" fillId="0" borderId="20" xfId="51" applyNumberFormat="1" applyFont="1" applyBorder="1" applyAlignment="1">
      <alignment vertical="center"/>
    </xf>
    <xf numFmtId="0" fontId="21" fillId="0" borderId="10" xfId="62" applyFont="1" applyBorder="1" applyAlignment="1">
      <alignment horizontal="right" vertical="center"/>
      <protection/>
    </xf>
    <xf numFmtId="0" fontId="21" fillId="0" borderId="27" xfId="62" applyFont="1" applyBorder="1">
      <alignment vertical="center"/>
      <protection/>
    </xf>
    <xf numFmtId="0" fontId="21" fillId="0" borderId="28" xfId="62" applyFont="1" applyBorder="1" applyAlignment="1">
      <alignment horizontal="distributed" vertical="center"/>
      <protection/>
    </xf>
    <xf numFmtId="0" fontId="21" fillId="0" borderId="27" xfId="62" applyFont="1" applyBorder="1" applyAlignment="1">
      <alignment horizontal="distributed" vertical="center"/>
      <protection/>
    </xf>
    <xf numFmtId="0" fontId="24" fillId="0" borderId="0" xfId="62" applyFont="1" applyFill="1" applyAlignment="1">
      <alignment/>
      <protection/>
    </xf>
    <xf numFmtId="0" fontId="19" fillId="0" borderId="0" xfId="62" applyFill="1" applyAlignment="1">
      <alignment/>
      <protection/>
    </xf>
    <xf numFmtId="0" fontId="19" fillId="0" borderId="0" xfId="62" applyFill="1">
      <alignment vertical="center"/>
      <protection/>
    </xf>
    <xf numFmtId="49" fontId="25" fillId="0" borderId="0" xfId="43" applyNumberFormat="1" applyFill="1" applyAlignment="1" applyProtection="1">
      <alignment vertical="center"/>
      <protection/>
    </xf>
    <xf numFmtId="49" fontId="19" fillId="0" borderId="0" xfId="62" applyNumberFormat="1" applyFill="1">
      <alignment vertical="center"/>
      <protection/>
    </xf>
    <xf numFmtId="0" fontId="27" fillId="0" borderId="0" xfId="43" applyFont="1" applyFill="1" applyAlignment="1" applyProtection="1">
      <alignment vertical="center"/>
      <protection/>
    </xf>
    <xf numFmtId="0" fontId="21" fillId="0" borderId="28" xfId="62" applyFont="1" applyBorder="1" applyAlignment="1">
      <alignment horizontal="center" vertical="center" wrapText="1"/>
      <protection/>
    </xf>
    <xf numFmtId="0" fontId="21" fillId="0" borderId="29" xfId="62" applyFont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showGridLines="0" tabSelected="1" zoomScalePageLayoutView="0" workbookViewId="0" topLeftCell="A1">
      <selection activeCell="D14" sqref="D14"/>
    </sheetView>
  </sheetViews>
  <sheetFormatPr defaultColWidth="9.140625" defaultRowHeight="15"/>
  <cols>
    <col min="1" max="1" width="2.7109375" style="177" customWidth="1"/>
    <col min="2" max="2" width="9.00390625" style="179" customWidth="1"/>
    <col min="3" max="16384" width="9.00390625" style="177" customWidth="1"/>
  </cols>
  <sheetData>
    <row r="1" spans="1:2" ht="18.75">
      <c r="A1" s="175" t="s">
        <v>316</v>
      </c>
      <c r="B1" s="176"/>
    </row>
    <row r="2" spans="1:2" ht="18.75">
      <c r="A2" s="176"/>
      <c r="B2" s="175" t="s">
        <v>296</v>
      </c>
    </row>
    <row r="4" spans="2:3" ht="13.5">
      <c r="B4" s="178" t="s">
        <v>297</v>
      </c>
      <c r="C4" s="177" t="s">
        <v>298</v>
      </c>
    </row>
    <row r="5" spans="2:3" ht="13.5">
      <c r="B5" s="178" t="s">
        <v>299</v>
      </c>
      <c r="C5" s="177" t="s">
        <v>300</v>
      </c>
    </row>
    <row r="6" spans="2:3" ht="13.5">
      <c r="B6" s="178" t="s">
        <v>301</v>
      </c>
      <c r="C6" s="177" t="s">
        <v>302</v>
      </c>
    </row>
    <row r="7" spans="2:3" ht="13.5">
      <c r="B7" s="178" t="s">
        <v>303</v>
      </c>
      <c r="C7" s="177" t="s">
        <v>304</v>
      </c>
    </row>
    <row r="8" spans="2:3" ht="13.5">
      <c r="B8" s="178" t="s">
        <v>305</v>
      </c>
      <c r="C8" s="177" t="s">
        <v>306</v>
      </c>
    </row>
    <row r="9" spans="2:3" ht="13.5">
      <c r="B9" s="178" t="s">
        <v>307</v>
      </c>
      <c r="C9" s="177" t="s">
        <v>308</v>
      </c>
    </row>
    <row r="10" spans="2:3" ht="13.5">
      <c r="B10" s="178" t="s">
        <v>309</v>
      </c>
      <c r="C10" s="177" t="s">
        <v>310</v>
      </c>
    </row>
    <row r="11" spans="2:3" ht="13.5">
      <c r="B11" s="178" t="s">
        <v>311</v>
      </c>
      <c r="C11" s="177" t="s">
        <v>312</v>
      </c>
    </row>
    <row r="12" spans="2:3" ht="13.5">
      <c r="B12" s="178" t="s">
        <v>313</v>
      </c>
      <c r="C12" s="177" t="s">
        <v>314</v>
      </c>
    </row>
    <row r="13" spans="2:3" ht="13.5">
      <c r="B13" s="178" t="s">
        <v>315</v>
      </c>
      <c r="C13" s="177" t="s">
        <v>318</v>
      </c>
    </row>
    <row r="14" spans="2:3" ht="13.5">
      <c r="B14" s="178" t="s">
        <v>317</v>
      </c>
      <c r="C14" s="177" t="s">
        <v>319</v>
      </c>
    </row>
  </sheetData>
  <sheetProtection/>
  <hyperlinks>
    <hyperlink ref="B4" location="'17-1'!A1" display="17-1"/>
    <hyperlink ref="B5" location="'17-2'!A1" display="17-2"/>
    <hyperlink ref="B6" location="'17-3'!A1" display="17-3"/>
    <hyperlink ref="B7" location="'17-4'!A1" display="17-4"/>
    <hyperlink ref="B8" location="'17-5'!A1" display="17-5"/>
    <hyperlink ref="B9" location="'17-6'!A1" display="17-6"/>
    <hyperlink ref="B10" location="'17-7'!A1" display="17-7"/>
    <hyperlink ref="B11" location="'17-8'!A1" display="17-8"/>
    <hyperlink ref="B12:B13" location="'17-8'!A1" display="17-8"/>
    <hyperlink ref="B12" location="'17-9'!A1" display="17-9"/>
    <hyperlink ref="B13" location="'17-10'!A1" display="17-10"/>
    <hyperlink ref="B14" location="'17-11'!A1" display="17-1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showGridLines="0" zoomScale="70" zoomScaleNormal="70" zoomScalePageLayoutView="0" workbookViewId="0" topLeftCell="A1">
      <pane xSplit="1" ySplit="4" topLeftCell="B5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1" sqref="A1:E1"/>
    </sheetView>
  </sheetViews>
  <sheetFormatPr defaultColWidth="9.140625" defaultRowHeight="15"/>
  <cols>
    <col min="1" max="1" width="12.7109375" style="2" customWidth="1"/>
    <col min="2" max="18" width="11.57421875" style="2" customWidth="1"/>
    <col min="19" max="16384" width="9.00390625" style="2" customWidth="1"/>
  </cols>
  <sheetData>
    <row r="1" spans="1:5" ht="13.5">
      <c r="A1" s="180" t="s">
        <v>0</v>
      </c>
      <c r="B1" s="180"/>
      <c r="C1" s="180"/>
      <c r="D1" s="180"/>
      <c r="E1" s="180"/>
    </row>
    <row r="2" spans="1:18" ht="17.25">
      <c r="A2" s="3" t="s">
        <v>279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2:18" ht="14.25" thickBot="1">
      <c r="B3" s="4"/>
      <c r="C3" s="4"/>
      <c r="D3" s="4"/>
      <c r="E3" s="4"/>
      <c r="F3" s="4"/>
      <c r="G3" s="4"/>
      <c r="H3" s="4"/>
      <c r="I3" s="5" t="s">
        <v>280</v>
      </c>
      <c r="J3" s="5"/>
      <c r="K3" s="4"/>
      <c r="L3" s="4"/>
      <c r="M3" s="4"/>
      <c r="N3" s="4"/>
      <c r="O3" s="4"/>
      <c r="P3" s="4"/>
      <c r="Q3" s="4"/>
      <c r="R3" s="171" t="s">
        <v>281</v>
      </c>
    </row>
    <row r="4" spans="1:19" ht="41.25" thickTop="1">
      <c r="A4" s="172"/>
      <c r="B4" s="173" t="s">
        <v>282</v>
      </c>
      <c r="C4" s="173" t="s">
        <v>283</v>
      </c>
      <c r="D4" s="173" t="s">
        <v>284</v>
      </c>
      <c r="E4" s="173" t="s">
        <v>285</v>
      </c>
      <c r="F4" s="173" t="s">
        <v>91</v>
      </c>
      <c r="G4" s="173" t="s">
        <v>286</v>
      </c>
      <c r="H4" s="181" t="s">
        <v>287</v>
      </c>
      <c r="I4" s="174" t="s">
        <v>288</v>
      </c>
      <c r="J4" s="173" t="s">
        <v>289</v>
      </c>
      <c r="K4" s="173" t="s">
        <v>290</v>
      </c>
      <c r="L4" s="173" t="s">
        <v>291</v>
      </c>
      <c r="M4" s="173" t="s">
        <v>292</v>
      </c>
      <c r="N4" s="181" t="s">
        <v>293</v>
      </c>
      <c r="O4" s="181" t="s">
        <v>320</v>
      </c>
      <c r="P4" s="173" t="s">
        <v>8</v>
      </c>
      <c r="Q4" s="181" t="s">
        <v>294</v>
      </c>
      <c r="R4" s="182" t="s">
        <v>295</v>
      </c>
      <c r="S4" s="36"/>
    </row>
    <row r="5" spans="1:18" ht="18.75" customHeight="1">
      <c r="A5" s="25" t="s">
        <v>17</v>
      </c>
      <c r="B5" s="26">
        <v>4863</v>
      </c>
      <c r="C5" s="26">
        <v>544</v>
      </c>
      <c r="D5" s="26">
        <v>192</v>
      </c>
      <c r="E5" s="26">
        <v>416</v>
      </c>
      <c r="F5" s="26">
        <v>143910</v>
      </c>
      <c r="G5" s="26">
        <v>64858</v>
      </c>
      <c r="H5" s="26">
        <v>20274</v>
      </c>
      <c r="I5" s="26">
        <v>156589</v>
      </c>
      <c r="J5" s="26">
        <v>120649</v>
      </c>
      <c r="K5" s="26">
        <v>111942</v>
      </c>
      <c r="L5" s="26">
        <v>73552</v>
      </c>
      <c r="M5" s="26">
        <v>250006</v>
      </c>
      <c r="N5" s="26">
        <v>146310</v>
      </c>
      <c r="O5" s="26">
        <v>29020</v>
      </c>
      <c r="P5" s="26">
        <f>SUM(B5:O5)</f>
        <v>1123125</v>
      </c>
      <c r="Q5" s="26">
        <v>48755</v>
      </c>
      <c r="R5" s="26">
        <v>1074370</v>
      </c>
    </row>
    <row r="6" spans="1:18" ht="18.75" customHeight="1">
      <c r="A6" s="25" t="s">
        <v>18</v>
      </c>
      <c r="B6" s="26">
        <v>605</v>
      </c>
      <c r="C6" s="26">
        <v>64</v>
      </c>
      <c r="D6" s="26">
        <v>560</v>
      </c>
      <c r="E6" s="26">
        <v>743</v>
      </c>
      <c r="F6" s="26">
        <v>52756</v>
      </c>
      <c r="G6" s="26">
        <v>24889</v>
      </c>
      <c r="H6" s="26">
        <v>71597</v>
      </c>
      <c r="I6" s="26">
        <v>27015</v>
      </c>
      <c r="J6" s="26">
        <v>16848</v>
      </c>
      <c r="K6" s="26">
        <v>26423</v>
      </c>
      <c r="L6" s="26">
        <v>28368</v>
      </c>
      <c r="M6" s="26">
        <v>58404</v>
      </c>
      <c r="N6" s="26">
        <v>56357</v>
      </c>
      <c r="O6" s="26">
        <v>3412</v>
      </c>
      <c r="P6" s="26">
        <v>368040</v>
      </c>
      <c r="Q6" s="26">
        <v>15977</v>
      </c>
      <c r="R6" s="26">
        <v>352063</v>
      </c>
    </row>
    <row r="7" spans="1:18" ht="18.75" customHeight="1">
      <c r="A7" s="25" t="s">
        <v>19</v>
      </c>
      <c r="B7" s="26">
        <v>2308</v>
      </c>
      <c r="C7" s="26">
        <v>94</v>
      </c>
      <c r="D7" s="26">
        <v>22</v>
      </c>
      <c r="E7" s="26">
        <v>171</v>
      </c>
      <c r="F7" s="26">
        <v>143309</v>
      </c>
      <c r="G7" s="26">
        <v>15218</v>
      </c>
      <c r="H7" s="26">
        <v>8601</v>
      </c>
      <c r="I7" s="26">
        <v>25211</v>
      </c>
      <c r="J7" s="26">
        <v>12766</v>
      </c>
      <c r="K7" s="26">
        <v>32333</v>
      </c>
      <c r="L7" s="26">
        <v>17739</v>
      </c>
      <c r="M7" s="26">
        <v>46009</v>
      </c>
      <c r="N7" s="26">
        <v>23935</v>
      </c>
      <c r="O7" s="26">
        <v>5951</v>
      </c>
      <c r="P7" s="26">
        <v>333668</v>
      </c>
      <c r="Q7" s="26">
        <v>14485</v>
      </c>
      <c r="R7" s="26">
        <v>319183</v>
      </c>
    </row>
    <row r="8" spans="1:18" ht="18.75" customHeight="1">
      <c r="A8" s="25" t="s">
        <v>20</v>
      </c>
      <c r="B8" s="26">
        <v>840</v>
      </c>
      <c r="C8" s="26">
        <v>92</v>
      </c>
      <c r="D8" s="26">
        <v>433</v>
      </c>
      <c r="E8" s="27" t="s">
        <v>152</v>
      </c>
      <c r="F8" s="26">
        <v>14907</v>
      </c>
      <c r="G8" s="26">
        <v>10633</v>
      </c>
      <c r="H8" s="26">
        <v>2325</v>
      </c>
      <c r="I8" s="26">
        <v>10996</v>
      </c>
      <c r="J8" s="26">
        <v>5719</v>
      </c>
      <c r="K8" s="26">
        <v>13858</v>
      </c>
      <c r="L8" s="26">
        <v>3798</v>
      </c>
      <c r="M8" s="26">
        <v>21418</v>
      </c>
      <c r="N8" s="26">
        <v>16232</v>
      </c>
      <c r="O8" s="26">
        <v>1913</v>
      </c>
      <c r="P8" s="26">
        <v>103163</v>
      </c>
      <c r="Q8" s="26">
        <v>4478</v>
      </c>
      <c r="R8" s="26">
        <v>98685</v>
      </c>
    </row>
    <row r="9" spans="1:18" ht="18.75" customHeight="1">
      <c r="A9" s="25" t="s">
        <v>21</v>
      </c>
      <c r="B9" s="26">
        <v>3300</v>
      </c>
      <c r="C9" s="26">
        <v>266</v>
      </c>
      <c r="D9" s="26">
        <v>23</v>
      </c>
      <c r="E9" s="26">
        <v>188</v>
      </c>
      <c r="F9" s="26">
        <v>18962</v>
      </c>
      <c r="G9" s="26">
        <v>9113</v>
      </c>
      <c r="H9" s="26">
        <v>7375</v>
      </c>
      <c r="I9" s="26">
        <v>9025</v>
      </c>
      <c r="J9" s="26">
        <v>5259</v>
      </c>
      <c r="K9" s="26">
        <v>17110</v>
      </c>
      <c r="L9" s="26">
        <v>5163</v>
      </c>
      <c r="M9" s="26">
        <v>17642</v>
      </c>
      <c r="N9" s="26">
        <v>13844</v>
      </c>
      <c r="O9" s="26">
        <v>3368</v>
      </c>
      <c r="P9" s="26">
        <v>110636</v>
      </c>
      <c r="Q9" s="26">
        <v>4803</v>
      </c>
      <c r="R9" s="26">
        <v>105833</v>
      </c>
    </row>
    <row r="10" spans="1:18" ht="18.75" customHeight="1">
      <c r="A10" s="25" t="s">
        <v>22</v>
      </c>
      <c r="B10" s="26">
        <v>1275</v>
      </c>
      <c r="C10" s="26">
        <v>54</v>
      </c>
      <c r="D10" s="26">
        <v>23</v>
      </c>
      <c r="E10" s="26">
        <v>474</v>
      </c>
      <c r="F10" s="26">
        <v>28276</v>
      </c>
      <c r="G10" s="26">
        <v>5791</v>
      </c>
      <c r="H10" s="26">
        <v>3095</v>
      </c>
      <c r="I10" s="26">
        <v>5213</v>
      </c>
      <c r="J10" s="26">
        <v>2729</v>
      </c>
      <c r="K10" s="26">
        <v>12151</v>
      </c>
      <c r="L10" s="26">
        <v>4802</v>
      </c>
      <c r="M10" s="26">
        <v>9776</v>
      </c>
      <c r="N10" s="26">
        <v>9693</v>
      </c>
      <c r="O10" s="26">
        <v>1961</v>
      </c>
      <c r="P10" s="26">
        <v>85310</v>
      </c>
      <c r="Q10" s="26">
        <v>3704</v>
      </c>
      <c r="R10" s="26">
        <v>81606</v>
      </c>
    </row>
    <row r="11" spans="1:18" ht="18.75" customHeight="1">
      <c r="A11" s="25" t="s">
        <v>23</v>
      </c>
      <c r="B11" s="26">
        <v>1356</v>
      </c>
      <c r="C11" s="26">
        <v>63</v>
      </c>
      <c r="D11" s="27">
        <v>0</v>
      </c>
      <c r="E11" s="27" t="s">
        <v>152</v>
      </c>
      <c r="F11" s="26">
        <v>76778</v>
      </c>
      <c r="G11" s="26">
        <v>13262</v>
      </c>
      <c r="H11" s="26">
        <v>5856</v>
      </c>
      <c r="I11" s="26">
        <v>20160</v>
      </c>
      <c r="J11" s="26">
        <v>9057</v>
      </c>
      <c r="K11" s="26">
        <v>28214</v>
      </c>
      <c r="L11" s="26">
        <v>10261</v>
      </c>
      <c r="M11" s="26">
        <v>35611</v>
      </c>
      <c r="N11" s="26">
        <v>17572</v>
      </c>
      <c r="O11" s="26">
        <v>4738</v>
      </c>
      <c r="P11" s="26">
        <v>222929</v>
      </c>
      <c r="Q11" s="26">
        <v>9677</v>
      </c>
      <c r="R11" s="26">
        <v>213252</v>
      </c>
    </row>
    <row r="12" spans="1:18" ht="18.75" customHeight="1">
      <c r="A12" s="25"/>
      <c r="B12" s="26"/>
      <c r="C12" s="26"/>
      <c r="D12" s="27"/>
      <c r="E12" s="27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ht="18.75" customHeight="1">
      <c r="A13" s="25" t="s">
        <v>24</v>
      </c>
      <c r="B13" s="26">
        <v>223</v>
      </c>
      <c r="C13" s="26">
        <v>161</v>
      </c>
      <c r="D13" s="26">
        <v>20</v>
      </c>
      <c r="E13" s="26">
        <v>24</v>
      </c>
      <c r="F13" s="26">
        <v>2116</v>
      </c>
      <c r="G13" s="26">
        <v>1263</v>
      </c>
      <c r="H13" s="26">
        <v>412</v>
      </c>
      <c r="I13" s="26">
        <v>260</v>
      </c>
      <c r="J13" s="26">
        <v>469</v>
      </c>
      <c r="K13" s="26">
        <v>2540</v>
      </c>
      <c r="L13" s="26">
        <v>360</v>
      </c>
      <c r="M13" s="26">
        <v>1045</v>
      </c>
      <c r="N13" s="26">
        <v>2133</v>
      </c>
      <c r="O13" s="26">
        <v>297</v>
      </c>
      <c r="P13" s="26">
        <v>11322</v>
      </c>
      <c r="Q13" s="26">
        <v>491</v>
      </c>
      <c r="R13" s="26">
        <v>10831</v>
      </c>
    </row>
    <row r="14" spans="1:18" ht="18.75" customHeight="1">
      <c r="A14" s="25" t="s">
        <v>25</v>
      </c>
      <c r="B14" s="26">
        <v>220</v>
      </c>
      <c r="C14" s="26">
        <v>4</v>
      </c>
      <c r="D14" s="26">
        <v>20</v>
      </c>
      <c r="E14" s="27" t="s">
        <v>152</v>
      </c>
      <c r="F14" s="26">
        <v>3293</v>
      </c>
      <c r="G14" s="26">
        <v>2338</v>
      </c>
      <c r="H14" s="26">
        <v>742</v>
      </c>
      <c r="I14" s="26">
        <v>1749</v>
      </c>
      <c r="J14" s="26">
        <v>765</v>
      </c>
      <c r="K14" s="26">
        <v>5167</v>
      </c>
      <c r="L14" s="26">
        <v>650</v>
      </c>
      <c r="M14" s="26">
        <v>2204</v>
      </c>
      <c r="N14" s="26">
        <v>3137</v>
      </c>
      <c r="O14" s="26">
        <v>198</v>
      </c>
      <c r="P14" s="26">
        <f>SUM(B14:O14)</f>
        <v>20487</v>
      </c>
      <c r="Q14" s="26">
        <v>889</v>
      </c>
      <c r="R14" s="26">
        <v>19598</v>
      </c>
    </row>
    <row r="15" spans="1:18" ht="18.75" customHeight="1">
      <c r="A15" s="25" t="s">
        <v>26</v>
      </c>
      <c r="B15" s="26">
        <v>190</v>
      </c>
      <c r="C15" s="26">
        <v>12</v>
      </c>
      <c r="D15" s="27">
        <v>0</v>
      </c>
      <c r="E15" s="26">
        <v>220</v>
      </c>
      <c r="F15" s="26">
        <v>2707</v>
      </c>
      <c r="G15" s="26">
        <v>1717</v>
      </c>
      <c r="H15" s="26">
        <v>461</v>
      </c>
      <c r="I15" s="26">
        <v>582</v>
      </c>
      <c r="J15" s="26">
        <v>335</v>
      </c>
      <c r="K15" s="26">
        <v>3002</v>
      </c>
      <c r="L15" s="26">
        <v>556</v>
      </c>
      <c r="M15" s="26">
        <v>1292</v>
      </c>
      <c r="N15" s="26">
        <v>1928</v>
      </c>
      <c r="O15" s="26">
        <v>399</v>
      </c>
      <c r="P15" s="26">
        <v>13403</v>
      </c>
      <c r="Q15" s="26">
        <v>582</v>
      </c>
      <c r="R15" s="26">
        <v>12821</v>
      </c>
    </row>
    <row r="16" spans="1:18" ht="18.75" customHeight="1">
      <c r="A16" s="25" t="s">
        <v>27</v>
      </c>
      <c r="B16" s="26">
        <v>179</v>
      </c>
      <c r="C16" s="26">
        <v>2</v>
      </c>
      <c r="D16" s="27">
        <v>0</v>
      </c>
      <c r="E16" s="27" t="s">
        <v>152</v>
      </c>
      <c r="F16" s="26">
        <v>939</v>
      </c>
      <c r="G16" s="26">
        <v>674</v>
      </c>
      <c r="H16" s="26">
        <v>1288</v>
      </c>
      <c r="I16" s="26">
        <v>280</v>
      </c>
      <c r="J16" s="26">
        <v>176</v>
      </c>
      <c r="K16" s="26">
        <v>1636</v>
      </c>
      <c r="L16" s="26">
        <v>166</v>
      </c>
      <c r="M16" s="26">
        <v>462</v>
      </c>
      <c r="N16" s="26">
        <v>1168</v>
      </c>
      <c r="O16" s="26">
        <v>125</v>
      </c>
      <c r="P16" s="26">
        <v>7093</v>
      </c>
      <c r="Q16" s="26">
        <v>308</v>
      </c>
      <c r="R16" s="26">
        <v>6785</v>
      </c>
    </row>
    <row r="17" spans="1:18" ht="18.75" customHeight="1">
      <c r="A17" s="25" t="s">
        <v>28</v>
      </c>
      <c r="B17" s="26">
        <v>17</v>
      </c>
      <c r="C17" s="26">
        <v>182</v>
      </c>
      <c r="D17" s="26">
        <v>21</v>
      </c>
      <c r="E17" s="27" t="s">
        <v>152</v>
      </c>
      <c r="F17" s="27" t="s">
        <v>152</v>
      </c>
      <c r="G17" s="26">
        <v>1761</v>
      </c>
      <c r="H17" s="26">
        <v>682</v>
      </c>
      <c r="I17" s="26">
        <v>99</v>
      </c>
      <c r="J17" s="26">
        <v>110</v>
      </c>
      <c r="K17" s="26">
        <v>353</v>
      </c>
      <c r="L17" s="26">
        <v>174</v>
      </c>
      <c r="M17" s="26">
        <v>582</v>
      </c>
      <c r="N17" s="26">
        <v>1161</v>
      </c>
      <c r="O17" s="26">
        <v>33</v>
      </c>
      <c r="P17" s="26">
        <v>5173</v>
      </c>
      <c r="Q17" s="26">
        <v>225</v>
      </c>
      <c r="R17" s="26">
        <v>4948</v>
      </c>
    </row>
    <row r="18" spans="1:18" ht="18.75" customHeight="1">
      <c r="A18" s="25" t="s">
        <v>29</v>
      </c>
      <c r="B18" s="26">
        <v>2415</v>
      </c>
      <c r="C18" s="26">
        <v>6</v>
      </c>
      <c r="D18" s="26">
        <v>671</v>
      </c>
      <c r="E18" s="27" t="s">
        <v>152</v>
      </c>
      <c r="F18" s="26">
        <v>34513</v>
      </c>
      <c r="G18" s="26">
        <v>5497</v>
      </c>
      <c r="H18" s="26">
        <v>10104</v>
      </c>
      <c r="I18" s="26">
        <v>4937</v>
      </c>
      <c r="J18" s="26">
        <v>3643</v>
      </c>
      <c r="K18" s="26">
        <v>11323</v>
      </c>
      <c r="L18" s="26">
        <v>7209</v>
      </c>
      <c r="M18" s="26">
        <v>12994</v>
      </c>
      <c r="N18" s="26">
        <v>8544</v>
      </c>
      <c r="O18" s="26">
        <v>2228</v>
      </c>
      <c r="P18" s="26">
        <f>SUM(B18:O18)</f>
        <v>104084</v>
      </c>
      <c r="Q18" s="26">
        <v>4518</v>
      </c>
      <c r="R18" s="26">
        <v>99566</v>
      </c>
    </row>
    <row r="19" spans="1:18" ht="18.75" customHeight="1">
      <c r="A19" s="25" t="s">
        <v>30</v>
      </c>
      <c r="B19" s="26">
        <v>1624</v>
      </c>
      <c r="C19" s="26">
        <v>1</v>
      </c>
      <c r="D19" s="26">
        <v>54</v>
      </c>
      <c r="E19" s="26">
        <v>163</v>
      </c>
      <c r="F19" s="26">
        <v>1944</v>
      </c>
      <c r="G19" s="26">
        <v>2160</v>
      </c>
      <c r="H19" s="26">
        <v>975</v>
      </c>
      <c r="I19" s="26">
        <v>2050</v>
      </c>
      <c r="J19" s="26">
        <v>1262</v>
      </c>
      <c r="K19" s="26">
        <v>6300</v>
      </c>
      <c r="L19" s="26">
        <v>2418</v>
      </c>
      <c r="M19" s="26">
        <v>16060</v>
      </c>
      <c r="N19" s="26">
        <v>4985</v>
      </c>
      <c r="O19" s="26">
        <v>586</v>
      </c>
      <c r="P19" s="26">
        <f>SUM(B19:O19)</f>
        <v>40582</v>
      </c>
      <c r="Q19" s="26">
        <v>1762</v>
      </c>
      <c r="R19" s="26">
        <v>38820</v>
      </c>
    </row>
    <row r="20" spans="1:18" ht="18.75" customHeight="1">
      <c r="A20" s="25" t="s">
        <v>31</v>
      </c>
      <c r="B20" s="26">
        <v>1018</v>
      </c>
      <c r="C20" s="26">
        <v>38</v>
      </c>
      <c r="D20" s="27">
        <v>0</v>
      </c>
      <c r="E20" s="27" t="s">
        <v>152</v>
      </c>
      <c r="F20" s="26">
        <v>38990</v>
      </c>
      <c r="G20" s="26">
        <v>3012</v>
      </c>
      <c r="H20" s="26">
        <v>2038</v>
      </c>
      <c r="I20" s="26">
        <v>2614</v>
      </c>
      <c r="J20" s="26">
        <v>2057</v>
      </c>
      <c r="K20" s="26">
        <v>7794</v>
      </c>
      <c r="L20" s="26">
        <v>3403</v>
      </c>
      <c r="M20" s="26">
        <v>9474</v>
      </c>
      <c r="N20" s="26">
        <v>5241</v>
      </c>
      <c r="O20" s="26">
        <v>1092</v>
      </c>
      <c r="P20" s="26">
        <v>76770</v>
      </c>
      <c r="Q20" s="26">
        <v>3333</v>
      </c>
      <c r="R20" s="26">
        <v>73437</v>
      </c>
    </row>
    <row r="21" spans="1:18" ht="18.75" customHeight="1">
      <c r="A21" s="25" t="s">
        <v>32</v>
      </c>
      <c r="B21" s="26">
        <v>1177</v>
      </c>
      <c r="C21" s="26">
        <v>25</v>
      </c>
      <c r="D21" s="26">
        <v>20</v>
      </c>
      <c r="E21" s="26">
        <v>392</v>
      </c>
      <c r="F21" s="26">
        <v>21412</v>
      </c>
      <c r="G21" s="26">
        <v>7551</v>
      </c>
      <c r="H21" s="26">
        <v>2286</v>
      </c>
      <c r="I21" s="26">
        <v>7560</v>
      </c>
      <c r="J21" s="26">
        <v>2976</v>
      </c>
      <c r="K21" s="26">
        <v>13566</v>
      </c>
      <c r="L21" s="26">
        <v>12083</v>
      </c>
      <c r="M21" s="26">
        <v>15352</v>
      </c>
      <c r="N21" s="26">
        <v>9024</v>
      </c>
      <c r="O21" s="26">
        <v>1301</v>
      </c>
      <c r="P21" s="26">
        <v>94727</v>
      </c>
      <c r="Q21" s="26">
        <v>4111</v>
      </c>
      <c r="R21" s="26">
        <v>90616</v>
      </c>
    </row>
    <row r="22" spans="1:18" ht="18.75" customHeight="1">
      <c r="A22" s="25" t="s">
        <v>33</v>
      </c>
      <c r="B22" s="26">
        <v>912</v>
      </c>
      <c r="C22" s="27" t="s">
        <v>152</v>
      </c>
      <c r="D22" s="27">
        <v>0</v>
      </c>
      <c r="E22" s="27" t="s">
        <v>152</v>
      </c>
      <c r="F22" s="26">
        <v>30006</v>
      </c>
      <c r="G22" s="26">
        <v>3859</v>
      </c>
      <c r="H22" s="26">
        <v>2012</v>
      </c>
      <c r="I22" s="26">
        <v>5346</v>
      </c>
      <c r="J22" s="26">
        <v>2362</v>
      </c>
      <c r="K22" s="26">
        <v>9740</v>
      </c>
      <c r="L22" s="26">
        <v>4279</v>
      </c>
      <c r="M22" s="26">
        <v>8014</v>
      </c>
      <c r="N22" s="26">
        <v>7455</v>
      </c>
      <c r="O22" s="26">
        <v>656</v>
      </c>
      <c r="P22" s="26">
        <f>SUM(B22:O22)</f>
        <v>74641</v>
      </c>
      <c r="Q22" s="26">
        <v>3240</v>
      </c>
      <c r="R22" s="26">
        <v>71401</v>
      </c>
    </row>
    <row r="23" spans="1:18" ht="18.75" customHeight="1">
      <c r="A23" s="25" t="s">
        <v>34</v>
      </c>
      <c r="B23" s="26">
        <v>1477</v>
      </c>
      <c r="C23" s="26">
        <v>13</v>
      </c>
      <c r="D23" s="27">
        <v>0</v>
      </c>
      <c r="E23" s="27" t="s">
        <v>152</v>
      </c>
      <c r="F23" s="26">
        <v>20364</v>
      </c>
      <c r="G23" s="26">
        <v>2770</v>
      </c>
      <c r="H23" s="26">
        <v>1106</v>
      </c>
      <c r="I23" s="26">
        <v>3834</v>
      </c>
      <c r="J23" s="26">
        <v>640</v>
      </c>
      <c r="K23" s="26">
        <v>5832</v>
      </c>
      <c r="L23" s="26">
        <v>2574</v>
      </c>
      <c r="M23" s="26">
        <v>2927</v>
      </c>
      <c r="N23" s="26">
        <v>3977</v>
      </c>
      <c r="O23" s="26">
        <v>359</v>
      </c>
      <c r="P23" s="26">
        <v>45875</v>
      </c>
      <c r="Q23" s="26">
        <v>1992</v>
      </c>
      <c r="R23" s="26">
        <v>43883</v>
      </c>
    </row>
    <row r="24" spans="1:18" ht="18.75" customHeight="1">
      <c r="A24" s="25" t="s">
        <v>35</v>
      </c>
      <c r="B24" s="26">
        <v>387</v>
      </c>
      <c r="C24" s="26">
        <v>80</v>
      </c>
      <c r="D24" s="27">
        <v>0</v>
      </c>
      <c r="E24" s="27" t="s">
        <v>152</v>
      </c>
      <c r="F24" s="26">
        <v>9314</v>
      </c>
      <c r="G24" s="26">
        <v>2691</v>
      </c>
      <c r="H24" s="26">
        <v>897</v>
      </c>
      <c r="I24" s="26">
        <v>1899</v>
      </c>
      <c r="J24" s="26">
        <v>1448</v>
      </c>
      <c r="K24" s="26">
        <v>6083</v>
      </c>
      <c r="L24" s="26">
        <v>1183</v>
      </c>
      <c r="M24" s="26">
        <v>3334</v>
      </c>
      <c r="N24" s="26">
        <v>3114</v>
      </c>
      <c r="O24" s="26">
        <v>766</v>
      </c>
      <c r="P24" s="26">
        <f>SUM(B24:O24)</f>
        <v>31196</v>
      </c>
      <c r="Q24" s="26">
        <v>1354</v>
      </c>
      <c r="R24" s="26">
        <v>29842</v>
      </c>
    </row>
    <row r="25" spans="1:18" ht="18.75" customHeight="1">
      <c r="A25" s="25" t="s">
        <v>36</v>
      </c>
      <c r="B25" s="26">
        <v>270</v>
      </c>
      <c r="C25" s="26">
        <v>111</v>
      </c>
      <c r="D25" s="26">
        <v>3</v>
      </c>
      <c r="E25" s="27" t="s">
        <v>152</v>
      </c>
      <c r="F25" s="26">
        <v>1507</v>
      </c>
      <c r="G25" s="26">
        <v>2097</v>
      </c>
      <c r="H25" s="26">
        <v>183</v>
      </c>
      <c r="I25" s="26">
        <v>310</v>
      </c>
      <c r="J25" s="26">
        <v>213</v>
      </c>
      <c r="K25" s="26">
        <v>1937</v>
      </c>
      <c r="L25" s="26">
        <v>303</v>
      </c>
      <c r="M25" s="26">
        <v>695</v>
      </c>
      <c r="N25" s="26">
        <v>1850</v>
      </c>
      <c r="O25" s="26">
        <v>77</v>
      </c>
      <c r="P25" s="26">
        <v>9557</v>
      </c>
      <c r="Q25" s="26">
        <v>415</v>
      </c>
      <c r="R25" s="26">
        <v>9142</v>
      </c>
    </row>
    <row r="26" spans="1:18" ht="18.75" customHeight="1">
      <c r="A26" s="25" t="s">
        <v>37</v>
      </c>
      <c r="B26" s="26">
        <v>347</v>
      </c>
      <c r="C26" s="26">
        <v>6</v>
      </c>
      <c r="D26" s="27">
        <v>0</v>
      </c>
      <c r="E26" s="26">
        <v>196</v>
      </c>
      <c r="F26" s="26">
        <v>2380</v>
      </c>
      <c r="G26" s="26">
        <v>1696</v>
      </c>
      <c r="H26" s="26">
        <v>604</v>
      </c>
      <c r="I26" s="26">
        <v>589</v>
      </c>
      <c r="J26" s="26">
        <v>262</v>
      </c>
      <c r="K26" s="26">
        <v>2955</v>
      </c>
      <c r="L26" s="26">
        <v>403</v>
      </c>
      <c r="M26" s="26">
        <v>1595</v>
      </c>
      <c r="N26" s="26">
        <v>1644</v>
      </c>
      <c r="O26" s="26">
        <v>260</v>
      </c>
      <c r="P26" s="26">
        <v>12939</v>
      </c>
      <c r="Q26" s="26">
        <v>562</v>
      </c>
      <c r="R26" s="26">
        <v>12377</v>
      </c>
    </row>
    <row r="27" spans="1:18" ht="18.75" customHeight="1">
      <c r="A27" s="25" t="s">
        <v>38</v>
      </c>
      <c r="B27" s="26">
        <v>273</v>
      </c>
      <c r="C27" s="26">
        <v>23</v>
      </c>
      <c r="D27" s="26">
        <v>20</v>
      </c>
      <c r="E27" s="26">
        <v>204</v>
      </c>
      <c r="F27" s="26">
        <v>2135</v>
      </c>
      <c r="G27" s="26">
        <v>5261</v>
      </c>
      <c r="H27" s="26">
        <v>340</v>
      </c>
      <c r="I27" s="26">
        <v>488</v>
      </c>
      <c r="J27" s="26">
        <v>369</v>
      </c>
      <c r="K27" s="26">
        <v>2333</v>
      </c>
      <c r="L27" s="26">
        <v>662</v>
      </c>
      <c r="M27" s="26">
        <v>844</v>
      </c>
      <c r="N27" s="26">
        <v>2109</v>
      </c>
      <c r="O27" s="26">
        <v>224</v>
      </c>
      <c r="P27" s="26">
        <v>15282</v>
      </c>
      <c r="Q27" s="26">
        <v>663</v>
      </c>
      <c r="R27" s="26">
        <v>14619</v>
      </c>
    </row>
    <row r="28" spans="1:18" ht="18.75" customHeight="1">
      <c r="A28" s="25" t="s">
        <v>39</v>
      </c>
      <c r="B28" s="26">
        <v>53</v>
      </c>
      <c r="C28" s="26">
        <v>19</v>
      </c>
      <c r="D28" s="26">
        <v>270</v>
      </c>
      <c r="E28" s="27" t="s">
        <v>152</v>
      </c>
      <c r="F28" s="26">
        <v>8</v>
      </c>
      <c r="G28" s="26">
        <v>1084</v>
      </c>
      <c r="H28" s="26">
        <v>95</v>
      </c>
      <c r="I28" s="26">
        <v>135</v>
      </c>
      <c r="J28" s="26">
        <v>201</v>
      </c>
      <c r="K28" s="26">
        <v>878</v>
      </c>
      <c r="L28" s="26">
        <v>266</v>
      </c>
      <c r="M28" s="26">
        <v>851</v>
      </c>
      <c r="N28" s="26">
        <v>1146</v>
      </c>
      <c r="O28" s="26">
        <v>48</v>
      </c>
      <c r="P28" s="26">
        <f>SUM(B28:O28)</f>
        <v>5054</v>
      </c>
      <c r="Q28" s="26">
        <v>219</v>
      </c>
      <c r="R28" s="26">
        <v>4835</v>
      </c>
    </row>
    <row r="29" spans="1:18" ht="18.75" customHeight="1">
      <c r="A29" s="25" t="s">
        <v>40</v>
      </c>
      <c r="B29" s="26">
        <v>373</v>
      </c>
      <c r="C29" s="26">
        <v>43</v>
      </c>
      <c r="D29" s="27">
        <v>0</v>
      </c>
      <c r="E29" s="27" t="s">
        <v>152</v>
      </c>
      <c r="F29" s="26">
        <v>5601</v>
      </c>
      <c r="G29" s="26">
        <v>1642</v>
      </c>
      <c r="H29" s="26">
        <v>646</v>
      </c>
      <c r="I29" s="26">
        <v>994</v>
      </c>
      <c r="J29" s="26">
        <v>507</v>
      </c>
      <c r="K29" s="26">
        <v>4170</v>
      </c>
      <c r="L29" s="26">
        <v>586</v>
      </c>
      <c r="M29" s="26">
        <v>2525</v>
      </c>
      <c r="N29" s="26">
        <v>3960</v>
      </c>
      <c r="O29" s="26">
        <v>575</v>
      </c>
      <c r="P29" s="26">
        <v>21623</v>
      </c>
      <c r="Q29" s="26">
        <v>939</v>
      </c>
      <c r="R29" s="26">
        <v>20684</v>
      </c>
    </row>
    <row r="30" spans="1:18" ht="18.75" customHeight="1">
      <c r="A30" s="25" t="s">
        <v>41</v>
      </c>
      <c r="B30" s="26">
        <v>283</v>
      </c>
      <c r="C30" s="26">
        <v>25</v>
      </c>
      <c r="D30" s="27">
        <v>0</v>
      </c>
      <c r="E30" s="26">
        <v>24</v>
      </c>
      <c r="F30" s="26">
        <v>4998</v>
      </c>
      <c r="G30" s="26">
        <v>1767</v>
      </c>
      <c r="H30" s="26">
        <v>235</v>
      </c>
      <c r="I30" s="26">
        <v>232</v>
      </c>
      <c r="J30" s="26">
        <v>240</v>
      </c>
      <c r="K30" s="26">
        <v>1914</v>
      </c>
      <c r="L30" s="26">
        <v>149</v>
      </c>
      <c r="M30" s="26">
        <v>506</v>
      </c>
      <c r="N30" s="26">
        <v>1080</v>
      </c>
      <c r="O30" s="26">
        <v>125</v>
      </c>
      <c r="P30" s="26">
        <v>11579</v>
      </c>
      <c r="Q30" s="26">
        <v>503</v>
      </c>
      <c r="R30" s="26">
        <v>11076</v>
      </c>
    </row>
    <row r="31" spans="1:18" ht="18.75" customHeight="1">
      <c r="A31" s="25" t="s">
        <v>42</v>
      </c>
      <c r="B31" s="26">
        <v>50</v>
      </c>
      <c r="C31" s="26">
        <v>10</v>
      </c>
      <c r="D31" s="26">
        <v>1901</v>
      </c>
      <c r="E31" s="27" t="s">
        <v>152</v>
      </c>
      <c r="F31" s="26">
        <v>591</v>
      </c>
      <c r="G31" s="26">
        <v>2453</v>
      </c>
      <c r="H31" s="26">
        <v>352</v>
      </c>
      <c r="I31" s="26">
        <v>942</v>
      </c>
      <c r="J31" s="26">
        <v>834</v>
      </c>
      <c r="K31" s="26">
        <v>2456</v>
      </c>
      <c r="L31" s="26">
        <v>602</v>
      </c>
      <c r="M31" s="26">
        <v>3632</v>
      </c>
      <c r="N31" s="26">
        <v>1597</v>
      </c>
      <c r="O31" s="26">
        <v>271</v>
      </c>
      <c r="P31" s="26">
        <f>SUM(B31:O31)</f>
        <v>15691</v>
      </c>
      <c r="Q31" s="26">
        <v>681</v>
      </c>
      <c r="R31" s="26">
        <v>15010</v>
      </c>
    </row>
    <row r="32" spans="1:18" ht="18.75" customHeight="1">
      <c r="A32" s="25" t="s">
        <v>43</v>
      </c>
      <c r="B32" s="26">
        <v>31</v>
      </c>
      <c r="C32" s="26">
        <v>6</v>
      </c>
      <c r="D32" s="26">
        <v>239</v>
      </c>
      <c r="E32" s="27" t="s">
        <v>152</v>
      </c>
      <c r="F32" s="26">
        <v>318</v>
      </c>
      <c r="G32" s="26">
        <v>1675</v>
      </c>
      <c r="H32" s="26">
        <v>124</v>
      </c>
      <c r="I32" s="26">
        <v>130</v>
      </c>
      <c r="J32" s="26">
        <v>170</v>
      </c>
      <c r="K32" s="26">
        <v>725</v>
      </c>
      <c r="L32" s="26">
        <v>107</v>
      </c>
      <c r="M32" s="26">
        <v>950</v>
      </c>
      <c r="N32" s="26">
        <v>1039</v>
      </c>
      <c r="O32" s="26">
        <v>128</v>
      </c>
      <c r="P32" s="26">
        <v>5640</v>
      </c>
      <c r="Q32" s="26">
        <v>245</v>
      </c>
      <c r="R32" s="26">
        <v>5395</v>
      </c>
    </row>
    <row r="33" spans="1:18" ht="18.75" customHeight="1">
      <c r="A33" s="25" t="s">
        <v>44</v>
      </c>
      <c r="B33" s="26">
        <v>208</v>
      </c>
      <c r="C33" s="26">
        <v>49</v>
      </c>
      <c r="D33" s="27">
        <v>0</v>
      </c>
      <c r="E33" s="26">
        <v>57</v>
      </c>
      <c r="F33" s="26">
        <v>3655</v>
      </c>
      <c r="G33" s="26">
        <v>1398</v>
      </c>
      <c r="H33" s="26">
        <v>291</v>
      </c>
      <c r="I33" s="26">
        <v>939</v>
      </c>
      <c r="J33" s="26">
        <v>390</v>
      </c>
      <c r="K33" s="26">
        <v>2468</v>
      </c>
      <c r="L33" s="26">
        <v>472</v>
      </c>
      <c r="M33" s="26">
        <v>1721</v>
      </c>
      <c r="N33" s="26">
        <v>1418</v>
      </c>
      <c r="O33" s="26">
        <v>293</v>
      </c>
      <c r="P33" s="26">
        <v>13358</v>
      </c>
      <c r="Q33" s="26">
        <v>580</v>
      </c>
      <c r="R33" s="26">
        <v>12778</v>
      </c>
    </row>
    <row r="34" spans="1:18" ht="18.75" customHeight="1">
      <c r="A34" s="25" t="s">
        <v>45</v>
      </c>
      <c r="B34" s="26">
        <v>614</v>
      </c>
      <c r="C34" s="26">
        <v>36</v>
      </c>
      <c r="D34" s="27">
        <v>0</v>
      </c>
      <c r="E34" s="27" t="s">
        <v>152</v>
      </c>
      <c r="F34" s="26">
        <v>7341</v>
      </c>
      <c r="G34" s="26">
        <v>1883</v>
      </c>
      <c r="H34" s="26">
        <v>599</v>
      </c>
      <c r="I34" s="26">
        <v>594</v>
      </c>
      <c r="J34" s="26">
        <v>515</v>
      </c>
      <c r="K34" s="26">
        <v>4366</v>
      </c>
      <c r="L34" s="26">
        <v>489</v>
      </c>
      <c r="M34" s="26">
        <v>1874</v>
      </c>
      <c r="N34" s="26">
        <v>2249</v>
      </c>
      <c r="O34" s="26">
        <v>242</v>
      </c>
      <c r="P34" s="26">
        <f>SUM(B34:O34)</f>
        <v>20802</v>
      </c>
      <c r="Q34" s="26">
        <v>903</v>
      </c>
      <c r="R34" s="26">
        <v>19899</v>
      </c>
    </row>
    <row r="35" spans="1:18" ht="18.75" customHeight="1">
      <c r="A35" s="25" t="s">
        <v>46</v>
      </c>
      <c r="B35" s="26">
        <v>787</v>
      </c>
      <c r="C35" s="26">
        <v>26</v>
      </c>
      <c r="D35" s="26">
        <v>190</v>
      </c>
      <c r="E35" s="27" t="s">
        <v>152</v>
      </c>
      <c r="F35" s="26">
        <v>3630</v>
      </c>
      <c r="G35" s="26">
        <v>3157</v>
      </c>
      <c r="H35" s="26">
        <v>519</v>
      </c>
      <c r="I35" s="26">
        <v>1115</v>
      </c>
      <c r="J35" s="26">
        <v>737</v>
      </c>
      <c r="K35" s="26">
        <v>3467</v>
      </c>
      <c r="L35" s="26">
        <v>2096</v>
      </c>
      <c r="M35" s="26">
        <v>4965</v>
      </c>
      <c r="N35" s="26">
        <v>4592</v>
      </c>
      <c r="O35" s="26">
        <v>315</v>
      </c>
      <c r="P35" s="26">
        <v>25595</v>
      </c>
      <c r="Q35" s="26">
        <v>1112</v>
      </c>
      <c r="R35" s="26">
        <v>24483</v>
      </c>
    </row>
    <row r="36" spans="1:18" ht="18.75" customHeight="1">
      <c r="A36" s="25" t="s">
        <v>47</v>
      </c>
      <c r="B36" s="26">
        <v>633</v>
      </c>
      <c r="C36" s="26">
        <v>32</v>
      </c>
      <c r="D36" s="26">
        <v>503</v>
      </c>
      <c r="E36" s="27" t="s">
        <v>152</v>
      </c>
      <c r="F36" s="26">
        <v>1757</v>
      </c>
      <c r="G36" s="26">
        <v>6108</v>
      </c>
      <c r="H36" s="26">
        <v>48804</v>
      </c>
      <c r="I36" s="26">
        <v>1803</v>
      </c>
      <c r="J36" s="26">
        <v>1342</v>
      </c>
      <c r="K36" s="26">
        <v>4564</v>
      </c>
      <c r="L36" s="26">
        <v>2125</v>
      </c>
      <c r="M36" s="26">
        <v>10013</v>
      </c>
      <c r="N36" s="26">
        <v>4231</v>
      </c>
      <c r="O36" s="26">
        <v>337</v>
      </c>
      <c r="P36" s="26">
        <f>SUM(B36:O36)</f>
        <v>82252</v>
      </c>
      <c r="Q36" s="26">
        <v>3570</v>
      </c>
      <c r="R36" s="26">
        <v>78682</v>
      </c>
    </row>
    <row r="37" spans="1:18" ht="18.75" customHeight="1">
      <c r="A37" s="25" t="s">
        <v>48</v>
      </c>
      <c r="B37" s="26">
        <v>712</v>
      </c>
      <c r="C37" s="26">
        <v>46</v>
      </c>
      <c r="D37" s="27">
        <v>0</v>
      </c>
      <c r="E37" s="27" t="s">
        <v>152</v>
      </c>
      <c r="F37" s="26">
        <v>9297</v>
      </c>
      <c r="G37" s="26">
        <v>2791</v>
      </c>
      <c r="H37" s="26">
        <v>1005</v>
      </c>
      <c r="I37" s="26">
        <v>2157</v>
      </c>
      <c r="J37" s="26">
        <v>691</v>
      </c>
      <c r="K37" s="26">
        <v>3305</v>
      </c>
      <c r="L37" s="26">
        <v>872</v>
      </c>
      <c r="M37" s="26">
        <v>4114</v>
      </c>
      <c r="N37" s="26">
        <v>2626</v>
      </c>
      <c r="O37" s="26">
        <v>502</v>
      </c>
      <c r="P37" s="26">
        <f>SUM(B37:O37)</f>
        <v>28118</v>
      </c>
      <c r="Q37" s="26">
        <v>1220</v>
      </c>
      <c r="R37" s="26">
        <v>26898</v>
      </c>
    </row>
    <row r="38" spans="1:18" ht="18.75" customHeight="1">
      <c r="A38" s="25" t="s">
        <v>49</v>
      </c>
      <c r="B38" s="26">
        <v>101</v>
      </c>
      <c r="C38" s="26">
        <v>140</v>
      </c>
      <c r="D38" s="27">
        <v>0</v>
      </c>
      <c r="E38" s="27" t="s">
        <v>152</v>
      </c>
      <c r="F38" s="26">
        <v>187</v>
      </c>
      <c r="G38" s="26">
        <v>1079</v>
      </c>
      <c r="H38" s="26">
        <v>138</v>
      </c>
      <c r="I38" s="26">
        <v>293</v>
      </c>
      <c r="J38" s="26">
        <v>246</v>
      </c>
      <c r="K38" s="26">
        <v>1227</v>
      </c>
      <c r="L38" s="26">
        <v>193</v>
      </c>
      <c r="M38" s="26">
        <v>440</v>
      </c>
      <c r="N38" s="26">
        <v>1355</v>
      </c>
      <c r="O38" s="26">
        <v>51</v>
      </c>
      <c r="P38" s="26">
        <v>5449</v>
      </c>
      <c r="Q38" s="26">
        <v>237</v>
      </c>
      <c r="R38" s="26">
        <v>5212</v>
      </c>
    </row>
    <row r="39" spans="1:18" ht="18.75" customHeight="1">
      <c r="A39" s="25" t="s">
        <v>50</v>
      </c>
      <c r="B39" s="26">
        <v>269</v>
      </c>
      <c r="C39" s="26">
        <v>42</v>
      </c>
      <c r="D39" s="26">
        <v>429</v>
      </c>
      <c r="E39" s="27" t="s">
        <v>152</v>
      </c>
      <c r="F39" s="26">
        <v>1933</v>
      </c>
      <c r="G39" s="26">
        <v>6319</v>
      </c>
      <c r="H39" s="26">
        <v>97639</v>
      </c>
      <c r="I39" s="26">
        <v>2053</v>
      </c>
      <c r="J39" s="26">
        <v>1062</v>
      </c>
      <c r="K39" s="26">
        <v>4834</v>
      </c>
      <c r="L39" s="26">
        <v>1884</v>
      </c>
      <c r="M39" s="26">
        <v>6881</v>
      </c>
      <c r="N39" s="26">
        <v>6198</v>
      </c>
      <c r="O39" s="26">
        <v>458</v>
      </c>
      <c r="P39" s="26">
        <f>SUM(B39:O39)</f>
        <v>130001</v>
      </c>
      <c r="Q39" s="26">
        <v>5643</v>
      </c>
      <c r="R39" s="26">
        <v>124358</v>
      </c>
    </row>
    <row r="40" spans="1:18" ht="18.75" customHeight="1">
      <c r="A40" s="25" t="s">
        <v>51</v>
      </c>
      <c r="B40" s="26">
        <v>319</v>
      </c>
      <c r="C40" s="26">
        <v>200</v>
      </c>
      <c r="D40" s="26">
        <v>331</v>
      </c>
      <c r="E40" s="27" t="s">
        <v>152</v>
      </c>
      <c r="F40" s="26">
        <v>661</v>
      </c>
      <c r="G40" s="26">
        <v>5110</v>
      </c>
      <c r="H40" s="26">
        <v>139452</v>
      </c>
      <c r="I40" s="26">
        <v>863</v>
      </c>
      <c r="J40" s="26">
        <v>458</v>
      </c>
      <c r="K40" s="26">
        <v>2723</v>
      </c>
      <c r="L40" s="26">
        <v>847</v>
      </c>
      <c r="M40" s="26">
        <v>6888</v>
      </c>
      <c r="N40" s="26">
        <v>2929</v>
      </c>
      <c r="O40" s="26">
        <v>388</v>
      </c>
      <c r="P40" s="26">
        <f>SUM(B40:O40)</f>
        <v>161169</v>
      </c>
      <c r="Q40" s="26">
        <v>6997</v>
      </c>
      <c r="R40" s="26">
        <v>154172</v>
      </c>
    </row>
    <row r="41" spans="1:18" ht="18.75" customHeight="1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s="1" customFormat="1" ht="18.75" customHeight="1">
      <c r="A42" s="28" t="s">
        <v>52</v>
      </c>
      <c r="B42" s="29">
        <v>29706</v>
      </c>
      <c r="C42" s="30">
        <v>2514</v>
      </c>
      <c r="D42" s="30">
        <v>5944</v>
      </c>
      <c r="E42" s="30">
        <v>3274</v>
      </c>
      <c r="F42" s="30">
        <v>690496</v>
      </c>
      <c r="G42" s="30">
        <f>SUM(G5:G40)</f>
        <v>224577</v>
      </c>
      <c r="H42" s="30">
        <f>SUM(H5:H40)</f>
        <v>433152</v>
      </c>
      <c r="I42" s="30">
        <v>299058</v>
      </c>
      <c r="J42" s="30">
        <f>SUM(J5:J40)</f>
        <v>197507</v>
      </c>
      <c r="K42" s="30">
        <v>359691</v>
      </c>
      <c r="L42" s="30">
        <f>SUM(L5:L40)</f>
        <v>190794</v>
      </c>
      <c r="M42" s="30">
        <f>SUM(M5:M40)</f>
        <v>561100</v>
      </c>
      <c r="N42" s="30">
        <v>375823</v>
      </c>
      <c r="O42" s="30">
        <v>62698</v>
      </c>
      <c r="P42" s="30">
        <v>3436334</v>
      </c>
      <c r="Q42" s="30">
        <f>SUM(Q5:Q40)</f>
        <v>149173</v>
      </c>
      <c r="R42" s="30">
        <v>3287161</v>
      </c>
    </row>
    <row r="43" ht="18.75" customHeight="1">
      <c r="A43" s="2" t="s">
        <v>53</v>
      </c>
    </row>
  </sheetData>
  <sheetProtection/>
  <mergeCells count="3">
    <mergeCell ref="A2:R2"/>
    <mergeCell ref="I3:J3"/>
    <mergeCell ref="A1:E1"/>
  </mergeCells>
  <hyperlinks>
    <hyperlink ref="A1:E1" location="'17県民経済計算'!A1" display="17　県民経済計算"/>
  </hyperlinks>
  <printOptions/>
  <pageMargins left="0.3937007874015748" right="0.3937007874015748" top="0.5905511811023623" bottom="0.3937007874015748" header="0.31496062992125984" footer="0.31496062992125984"/>
  <pageSetup blackAndWhite="1"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showGridLines="0" zoomScale="85" zoomScaleNormal="85" zoomScalePageLayoutView="0" workbookViewId="0" topLeftCell="A1">
      <pane xSplit="1" topLeftCell="B1" activePane="topRight" state="frozen"/>
      <selection pane="topLeft" activeCell="D14" sqref="D14"/>
      <selection pane="topRight" activeCell="A1" sqref="A1:E1"/>
    </sheetView>
  </sheetViews>
  <sheetFormatPr defaultColWidth="9.140625" defaultRowHeight="15"/>
  <cols>
    <col min="1" max="1" width="12.7109375" style="2" customWidth="1"/>
    <col min="2" max="14" width="19.28125" style="2" customWidth="1"/>
    <col min="15" max="16384" width="9.00390625" style="2" customWidth="1"/>
  </cols>
  <sheetData>
    <row r="1" spans="1:5" ht="13.5">
      <c r="A1" s="180" t="s">
        <v>0</v>
      </c>
      <c r="B1" s="180"/>
      <c r="C1" s="180"/>
      <c r="D1" s="180"/>
      <c r="E1" s="180"/>
    </row>
    <row r="2" spans="1:14" ht="17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ht="14.25" thickBot="1">
      <c r="B3" s="4"/>
      <c r="C3" s="4"/>
      <c r="D3" s="4"/>
      <c r="E3" s="4"/>
      <c r="F3" s="4"/>
      <c r="G3" s="5" t="s">
        <v>2</v>
      </c>
      <c r="H3" s="5"/>
      <c r="K3" s="4"/>
      <c r="L3" s="4"/>
      <c r="M3" s="4"/>
      <c r="N3" s="4" t="s">
        <v>3</v>
      </c>
    </row>
    <row r="4" spans="1:14" ht="14.25" thickTop="1">
      <c r="A4" s="6"/>
      <c r="B4" s="7" t="s">
        <v>4</v>
      </c>
      <c r="C4" s="8"/>
      <c r="D4" s="8"/>
      <c r="E4" s="9" t="s">
        <v>5</v>
      </c>
      <c r="F4" s="10"/>
      <c r="G4" s="8"/>
      <c r="H4" s="8"/>
      <c r="I4" s="11" t="s">
        <v>6</v>
      </c>
      <c r="J4" s="12"/>
      <c r="K4" s="8"/>
      <c r="L4" s="8"/>
      <c r="M4" s="13" t="s">
        <v>7</v>
      </c>
      <c r="N4" s="14" t="s">
        <v>8</v>
      </c>
    </row>
    <row r="5" spans="1:14" ht="30.75" customHeight="1">
      <c r="A5" s="15"/>
      <c r="B5" s="16"/>
      <c r="C5" s="17" t="s">
        <v>9</v>
      </c>
      <c r="D5" s="18" t="s">
        <v>10</v>
      </c>
      <c r="E5" s="19"/>
      <c r="F5" s="17" t="s">
        <v>11</v>
      </c>
      <c r="G5" s="20" t="s">
        <v>12</v>
      </c>
      <c r="H5" s="21" t="s">
        <v>13</v>
      </c>
      <c r="I5" s="22"/>
      <c r="J5" s="17" t="s">
        <v>14</v>
      </c>
      <c r="K5" s="17" t="s">
        <v>15</v>
      </c>
      <c r="L5" s="23" t="s">
        <v>16</v>
      </c>
      <c r="M5" s="24"/>
      <c r="N5" s="24"/>
    </row>
    <row r="6" spans="1:14" ht="18.75" customHeight="1">
      <c r="A6" s="25" t="s">
        <v>17</v>
      </c>
      <c r="B6" s="26">
        <v>486713</v>
      </c>
      <c r="C6" s="26">
        <v>415502</v>
      </c>
      <c r="D6" s="26">
        <v>71210</v>
      </c>
      <c r="E6" s="26">
        <v>46710</v>
      </c>
      <c r="F6" s="26">
        <v>11699</v>
      </c>
      <c r="G6" s="26">
        <v>2080</v>
      </c>
      <c r="H6" s="26">
        <v>32931</v>
      </c>
      <c r="I6" s="26">
        <v>323178</v>
      </c>
      <c r="J6" s="26">
        <v>191518</v>
      </c>
      <c r="K6" s="26">
        <v>7212</v>
      </c>
      <c r="L6" s="26">
        <v>83192</v>
      </c>
      <c r="M6" s="26">
        <v>40545</v>
      </c>
      <c r="N6" s="26">
        <v>790319</v>
      </c>
    </row>
    <row r="7" spans="1:14" ht="18.75" customHeight="1">
      <c r="A7" s="25" t="s">
        <v>18</v>
      </c>
      <c r="B7" s="26">
        <v>138986</v>
      </c>
      <c r="C7" s="26">
        <v>118209</v>
      </c>
      <c r="D7" s="26">
        <v>20777</v>
      </c>
      <c r="E7" s="26">
        <v>12050</v>
      </c>
      <c r="F7" s="26">
        <v>3298</v>
      </c>
      <c r="G7" s="26">
        <v>245</v>
      </c>
      <c r="H7" s="26">
        <v>8508</v>
      </c>
      <c r="I7" s="26">
        <v>62414</v>
      </c>
      <c r="J7" s="26">
        <v>35763</v>
      </c>
      <c r="K7" s="26">
        <v>2629</v>
      </c>
      <c r="L7" s="26">
        <v>19532</v>
      </c>
      <c r="M7" s="26">
        <v>10874</v>
      </c>
      <c r="N7" s="26">
        <v>204031</v>
      </c>
    </row>
    <row r="8" spans="1:14" ht="18.75" customHeight="1">
      <c r="A8" s="25" t="s">
        <v>19</v>
      </c>
      <c r="B8" s="26">
        <v>137821</v>
      </c>
      <c r="C8" s="26">
        <v>116834</v>
      </c>
      <c r="D8" s="26">
        <v>20987</v>
      </c>
      <c r="E8" s="26">
        <v>13136</v>
      </c>
      <c r="F8" s="26">
        <v>3382</v>
      </c>
      <c r="G8" s="26">
        <v>427</v>
      </c>
      <c r="H8" s="26">
        <v>9328</v>
      </c>
      <c r="I8" s="26">
        <v>86190</v>
      </c>
      <c r="J8" s="26">
        <v>50458</v>
      </c>
      <c r="K8" s="26">
        <v>2549</v>
      </c>
      <c r="L8" s="26">
        <v>26030</v>
      </c>
      <c r="M8" s="26">
        <v>11918</v>
      </c>
      <c r="N8" s="26">
        <v>219449</v>
      </c>
    </row>
    <row r="9" spans="1:14" ht="18.75" customHeight="1">
      <c r="A9" s="25" t="s">
        <v>20</v>
      </c>
      <c r="B9" s="26">
        <v>63238</v>
      </c>
      <c r="C9" s="26">
        <v>53905</v>
      </c>
      <c r="D9" s="26">
        <v>9333</v>
      </c>
      <c r="E9" s="27">
        <v>5789</v>
      </c>
      <c r="F9" s="26">
        <v>1548</v>
      </c>
      <c r="G9" s="26">
        <v>137</v>
      </c>
      <c r="H9" s="26">
        <v>4104</v>
      </c>
      <c r="I9" s="26">
        <v>20030</v>
      </c>
      <c r="J9" s="26">
        <v>11171</v>
      </c>
      <c r="K9" s="26">
        <v>1152</v>
      </c>
      <c r="L9" s="26">
        <v>11181</v>
      </c>
      <c r="M9" s="26">
        <v>5425</v>
      </c>
      <c r="N9" s="26">
        <v>86758</v>
      </c>
    </row>
    <row r="10" spans="1:14" ht="18.75" customHeight="1">
      <c r="A10" s="25" t="s">
        <v>21</v>
      </c>
      <c r="B10" s="26">
        <v>74058</v>
      </c>
      <c r="C10" s="26">
        <v>63072</v>
      </c>
      <c r="D10" s="26">
        <v>10986</v>
      </c>
      <c r="E10" s="26">
        <v>7298</v>
      </c>
      <c r="F10" s="26">
        <v>1708</v>
      </c>
      <c r="G10" s="26">
        <v>241</v>
      </c>
      <c r="H10" s="26">
        <v>5349</v>
      </c>
      <c r="I10" s="26">
        <v>22348</v>
      </c>
      <c r="J10" s="26">
        <v>12333</v>
      </c>
      <c r="K10" s="26">
        <v>1418</v>
      </c>
      <c r="L10" s="26">
        <v>16803</v>
      </c>
      <c r="M10" s="26">
        <v>5855</v>
      </c>
      <c r="N10" s="26">
        <v>101985</v>
      </c>
    </row>
    <row r="11" spans="1:14" ht="18.75" customHeight="1">
      <c r="A11" s="25" t="s">
        <v>22</v>
      </c>
      <c r="B11" s="26">
        <v>53104</v>
      </c>
      <c r="C11" s="26">
        <v>45093</v>
      </c>
      <c r="D11" s="26">
        <v>8011</v>
      </c>
      <c r="E11" s="26">
        <v>4983</v>
      </c>
      <c r="F11" s="26">
        <v>1240</v>
      </c>
      <c r="G11" s="26">
        <v>141</v>
      </c>
      <c r="H11" s="26">
        <v>3602</v>
      </c>
      <c r="I11" s="26">
        <v>24292</v>
      </c>
      <c r="J11" s="26">
        <v>14019</v>
      </c>
      <c r="K11" s="26">
        <v>922</v>
      </c>
      <c r="L11" s="26">
        <v>10941</v>
      </c>
      <c r="M11" s="26">
        <v>4333</v>
      </c>
      <c r="N11" s="26">
        <v>78498</v>
      </c>
    </row>
    <row r="12" spans="1:14" ht="18.75" customHeight="1">
      <c r="A12" s="25" t="s">
        <v>23</v>
      </c>
      <c r="B12" s="26">
        <v>120156</v>
      </c>
      <c r="C12" s="26">
        <v>102265</v>
      </c>
      <c r="D12" s="27">
        <v>17891</v>
      </c>
      <c r="E12" s="27">
        <v>11858</v>
      </c>
      <c r="F12" s="26">
        <v>2997</v>
      </c>
      <c r="G12" s="26">
        <v>340</v>
      </c>
      <c r="H12" s="26">
        <v>8521</v>
      </c>
      <c r="I12" s="26">
        <v>41792</v>
      </c>
      <c r="J12" s="26">
        <v>23368</v>
      </c>
      <c r="K12" s="26">
        <v>2344</v>
      </c>
      <c r="L12" s="26">
        <v>24812</v>
      </c>
      <c r="M12" s="26">
        <v>10702</v>
      </c>
      <c r="N12" s="26">
        <v>168000</v>
      </c>
    </row>
    <row r="13" spans="1:14" ht="18.75" customHeight="1">
      <c r="A13" s="25"/>
      <c r="B13" s="26"/>
      <c r="C13" s="26"/>
      <c r="D13" s="27"/>
      <c r="E13" s="27"/>
      <c r="F13" s="26"/>
      <c r="G13" s="26"/>
      <c r="H13" s="26"/>
      <c r="I13" s="26"/>
      <c r="J13" s="26"/>
      <c r="L13" s="26"/>
      <c r="M13" s="26"/>
      <c r="N13" s="26"/>
    </row>
    <row r="14" spans="1:14" ht="18.75" customHeight="1">
      <c r="A14" s="25" t="s">
        <v>24</v>
      </c>
      <c r="B14" s="26">
        <v>10309</v>
      </c>
      <c r="C14" s="26">
        <v>8777</v>
      </c>
      <c r="D14" s="26">
        <v>1532</v>
      </c>
      <c r="E14" s="26">
        <v>893</v>
      </c>
      <c r="F14" s="26">
        <v>224</v>
      </c>
      <c r="G14" s="26">
        <v>21</v>
      </c>
      <c r="H14" s="26">
        <v>648</v>
      </c>
      <c r="I14" s="26">
        <v>956</v>
      </c>
      <c r="J14" s="26">
        <v>425</v>
      </c>
      <c r="K14" s="26">
        <v>164</v>
      </c>
      <c r="L14" s="26">
        <v>2271</v>
      </c>
      <c r="M14" s="26">
        <v>1044</v>
      </c>
      <c r="N14" s="26">
        <v>12281</v>
      </c>
    </row>
    <row r="15" spans="1:14" ht="18.75" customHeight="1">
      <c r="A15" s="25" t="s">
        <v>25</v>
      </c>
      <c r="B15" s="26">
        <v>20805</v>
      </c>
      <c r="C15" s="26">
        <v>17761</v>
      </c>
      <c r="D15" s="26">
        <v>3044</v>
      </c>
      <c r="E15" s="27">
        <v>1825</v>
      </c>
      <c r="F15" s="26">
        <v>512</v>
      </c>
      <c r="G15" s="26">
        <v>14</v>
      </c>
      <c r="H15" s="26">
        <v>1299</v>
      </c>
      <c r="I15" s="26">
        <v>3504</v>
      </c>
      <c r="J15" s="26">
        <v>1774</v>
      </c>
      <c r="K15" s="26">
        <v>384</v>
      </c>
      <c r="L15" s="26">
        <v>3865</v>
      </c>
      <c r="M15" s="26">
        <v>1762</v>
      </c>
      <c r="N15" s="26">
        <v>26311</v>
      </c>
    </row>
    <row r="16" spans="1:14" ht="18.75" customHeight="1">
      <c r="A16" s="25" t="s">
        <v>26</v>
      </c>
      <c r="B16" s="26">
        <v>14257</v>
      </c>
      <c r="C16" s="26">
        <v>12147</v>
      </c>
      <c r="D16" s="27">
        <v>2110</v>
      </c>
      <c r="E16" s="26">
        <v>1116</v>
      </c>
      <c r="F16" s="26">
        <v>292</v>
      </c>
      <c r="G16" s="26">
        <v>29</v>
      </c>
      <c r="H16" s="26">
        <v>795</v>
      </c>
      <c r="I16" s="26">
        <v>2156</v>
      </c>
      <c r="J16" s="26">
        <v>1103</v>
      </c>
      <c r="K16" s="26">
        <v>224</v>
      </c>
      <c r="L16" s="26">
        <v>2330</v>
      </c>
      <c r="M16" s="26">
        <v>1095</v>
      </c>
      <c r="N16" s="26">
        <v>17832</v>
      </c>
    </row>
    <row r="17" spans="1:14" ht="18.75" customHeight="1">
      <c r="A17" s="25" t="s">
        <v>27</v>
      </c>
      <c r="B17" s="26">
        <v>7437</v>
      </c>
      <c r="C17" s="26">
        <v>6312</v>
      </c>
      <c r="D17" s="27">
        <v>1125</v>
      </c>
      <c r="E17" s="27">
        <v>612</v>
      </c>
      <c r="F17" s="26">
        <v>155</v>
      </c>
      <c r="G17" s="26">
        <v>9</v>
      </c>
      <c r="H17" s="26">
        <v>448</v>
      </c>
      <c r="I17" s="26">
        <v>382</v>
      </c>
      <c r="J17" s="26">
        <v>118</v>
      </c>
      <c r="K17" s="26">
        <v>118</v>
      </c>
      <c r="L17" s="26">
        <v>1340</v>
      </c>
      <c r="M17" s="26">
        <v>569</v>
      </c>
      <c r="N17" s="26">
        <v>8816</v>
      </c>
    </row>
    <row r="18" spans="1:14" ht="18.75" customHeight="1">
      <c r="A18" s="25" t="s">
        <v>28</v>
      </c>
      <c r="B18" s="26">
        <v>1888</v>
      </c>
      <c r="C18" s="26">
        <v>1614</v>
      </c>
      <c r="D18" s="26">
        <v>273</v>
      </c>
      <c r="E18" s="27">
        <v>131</v>
      </c>
      <c r="F18" s="27">
        <v>35</v>
      </c>
      <c r="G18" s="26">
        <v>2</v>
      </c>
      <c r="H18" s="26">
        <v>94</v>
      </c>
      <c r="I18" s="26">
        <v>934</v>
      </c>
      <c r="J18" s="26">
        <v>557</v>
      </c>
      <c r="K18" s="26">
        <v>17</v>
      </c>
      <c r="L18" s="26">
        <v>366</v>
      </c>
      <c r="M18" s="26">
        <v>243</v>
      </c>
      <c r="N18" s="26">
        <v>2686</v>
      </c>
    </row>
    <row r="19" spans="1:14" ht="18.75" customHeight="1">
      <c r="A19" s="25" t="s">
        <v>29</v>
      </c>
      <c r="B19" s="26">
        <v>45895</v>
      </c>
      <c r="C19" s="26">
        <v>39184</v>
      </c>
      <c r="D19" s="26">
        <v>6711</v>
      </c>
      <c r="E19" s="27">
        <v>4178</v>
      </c>
      <c r="F19" s="26">
        <v>1077</v>
      </c>
      <c r="G19" s="26">
        <v>160</v>
      </c>
      <c r="H19" s="26">
        <v>2942</v>
      </c>
      <c r="I19" s="26">
        <v>21029</v>
      </c>
      <c r="J19" s="26">
        <v>12102</v>
      </c>
      <c r="K19" s="26">
        <v>832</v>
      </c>
      <c r="L19" s="26">
        <v>10357</v>
      </c>
      <c r="M19" s="26">
        <v>3534</v>
      </c>
      <c r="N19" s="26">
        <v>67959</v>
      </c>
    </row>
    <row r="20" spans="1:14" ht="18.75" customHeight="1">
      <c r="A20" s="25" t="s">
        <v>30</v>
      </c>
      <c r="B20" s="26">
        <v>30038</v>
      </c>
      <c r="C20" s="26">
        <v>25768</v>
      </c>
      <c r="D20" s="26">
        <v>4269</v>
      </c>
      <c r="E20" s="26">
        <v>2553</v>
      </c>
      <c r="F20" s="26">
        <v>624</v>
      </c>
      <c r="G20" s="26">
        <v>42</v>
      </c>
      <c r="H20" s="26">
        <v>1887</v>
      </c>
      <c r="I20" s="26">
        <v>3906</v>
      </c>
      <c r="J20" s="26">
        <v>1864</v>
      </c>
      <c r="K20" s="26">
        <v>542</v>
      </c>
      <c r="L20" s="26">
        <v>6118</v>
      </c>
      <c r="M20" s="26">
        <v>2130</v>
      </c>
      <c r="N20" s="26">
        <v>37556</v>
      </c>
    </row>
    <row r="21" spans="1:14" ht="18.75" customHeight="1">
      <c r="A21" s="25" t="s">
        <v>31</v>
      </c>
      <c r="B21" s="26">
        <v>35160</v>
      </c>
      <c r="C21" s="26">
        <v>29901</v>
      </c>
      <c r="D21" s="27">
        <v>5259</v>
      </c>
      <c r="E21" s="27">
        <v>3254</v>
      </c>
      <c r="F21" s="26">
        <v>815</v>
      </c>
      <c r="G21" s="26">
        <v>78</v>
      </c>
      <c r="H21" s="26">
        <v>2360</v>
      </c>
      <c r="I21" s="26">
        <v>21575</v>
      </c>
      <c r="J21" s="26">
        <v>12606</v>
      </c>
      <c r="K21" s="26">
        <v>663</v>
      </c>
      <c r="L21" s="26">
        <v>6748</v>
      </c>
      <c r="M21" s="26">
        <v>2819</v>
      </c>
      <c r="N21" s="26">
        <v>55836</v>
      </c>
    </row>
    <row r="22" spans="1:14" ht="18.75" customHeight="1">
      <c r="A22" s="25" t="s">
        <v>32</v>
      </c>
      <c r="B22" s="26">
        <v>59674</v>
      </c>
      <c r="C22" s="26">
        <v>50773</v>
      </c>
      <c r="D22" s="26">
        <v>8900</v>
      </c>
      <c r="E22" s="26">
        <v>5617</v>
      </c>
      <c r="F22" s="26">
        <v>1427</v>
      </c>
      <c r="G22" s="26">
        <v>93</v>
      </c>
      <c r="H22" s="26">
        <v>4097</v>
      </c>
      <c r="I22" s="26">
        <v>18505</v>
      </c>
      <c r="J22" s="26">
        <v>10230</v>
      </c>
      <c r="K22" s="26">
        <v>1156</v>
      </c>
      <c r="L22" s="26">
        <v>12395</v>
      </c>
      <c r="M22" s="26">
        <v>4851</v>
      </c>
      <c r="N22" s="26">
        <v>82073</v>
      </c>
    </row>
    <row r="23" spans="1:14" ht="18.75" customHeight="1">
      <c r="A23" s="25" t="s">
        <v>33</v>
      </c>
      <c r="B23" s="26">
        <v>45375</v>
      </c>
      <c r="C23" s="27">
        <v>38553</v>
      </c>
      <c r="D23" s="27">
        <v>6822</v>
      </c>
      <c r="E23" s="27">
        <v>4030</v>
      </c>
      <c r="F23" s="26">
        <v>1039</v>
      </c>
      <c r="G23" s="26">
        <v>47</v>
      </c>
      <c r="H23" s="26">
        <v>2945</v>
      </c>
      <c r="I23" s="26">
        <v>12512</v>
      </c>
      <c r="J23" s="26">
        <v>6936</v>
      </c>
      <c r="K23" s="26">
        <v>762</v>
      </c>
      <c r="L23" s="26">
        <v>8779</v>
      </c>
      <c r="M23" s="26">
        <v>3710</v>
      </c>
      <c r="N23" s="26">
        <v>61013</v>
      </c>
    </row>
    <row r="24" spans="1:14" ht="18.75" customHeight="1">
      <c r="A24" s="25" t="s">
        <v>34</v>
      </c>
      <c r="B24" s="26">
        <v>24908</v>
      </c>
      <c r="C24" s="26">
        <v>21134</v>
      </c>
      <c r="D24" s="27">
        <v>3774</v>
      </c>
      <c r="E24" s="27">
        <v>2433</v>
      </c>
      <c r="F24" s="26">
        <v>588</v>
      </c>
      <c r="G24" s="26">
        <v>26</v>
      </c>
      <c r="H24" s="26">
        <v>1818</v>
      </c>
      <c r="I24" s="26">
        <v>8146</v>
      </c>
      <c r="J24" s="26">
        <v>4395</v>
      </c>
      <c r="K24" s="26">
        <v>618</v>
      </c>
      <c r="L24" s="26">
        <v>5357</v>
      </c>
      <c r="M24" s="26">
        <v>1931</v>
      </c>
      <c r="N24" s="26">
        <v>34761</v>
      </c>
    </row>
    <row r="25" spans="1:14" ht="18.75" customHeight="1">
      <c r="A25" s="25" t="s">
        <v>35</v>
      </c>
      <c r="B25" s="26">
        <v>25033</v>
      </c>
      <c r="C25" s="26">
        <v>21285</v>
      </c>
      <c r="D25" s="27">
        <v>3748</v>
      </c>
      <c r="E25" s="27">
        <v>2412</v>
      </c>
      <c r="F25" s="26">
        <v>609</v>
      </c>
      <c r="G25" s="26">
        <v>55</v>
      </c>
      <c r="H25" s="26">
        <v>1748</v>
      </c>
      <c r="I25" s="26">
        <v>4972</v>
      </c>
      <c r="J25" s="26">
        <v>2591</v>
      </c>
      <c r="K25" s="26">
        <v>470</v>
      </c>
      <c r="L25" s="26">
        <v>5568</v>
      </c>
      <c r="M25" s="26">
        <v>2158</v>
      </c>
      <c r="N25" s="26">
        <v>32391</v>
      </c>
    </row>
    <row r="26" spans="1:14" ht="18.75" customHeight="1">
      <c r="A26" s="25" t="s">
        <v>36</v>
      </c>
      <c r="B26" s="26">
        <v>6988</v>
      </c>
      <c r="C26" s="26">
        <v>5926</v>
      </c>
      <c r="D26" s="26">
        <v>1061</v>
      </c>
      <c r="E26" s="27">
        <v>692</v>
      </c>
      <c r="F26" s="26">
        <v>165</v>
      </c>
      <c r="G26" s="26">
        <v>6</v>
      </c>
      <c r="H26" s="26">
        <v>522</v>
      </c>
      <c r="I26" s="26">
        <v>1294</v>
      </c>
      <c r="J26" s="26">
        <v>664</v>
      </c>
      <c r="K26" s="26">
        <v>133</v>
      </c>
      <c r="L26" s="26">
        <v>1819</v>
      </c>
      <c r="M26" s="26">
        <v>722</v>
      </c>
      <c r="N26" s="26">
        <v>8860</v>
      </c>
    </row>
    <row r="27" spans="1:14" ht="18.75" customHeight="1">
      <c r="A27" s="25" t="s">
        <v>37</v>
      </c>
      <c r="B27" s="26">
        <v>11337</v>
      </c>
      <c r="C27" s="26">
        <v>9587</v>
      </c>
      <c r="D27" s="27">
        <v>1750</v>
      </c>
      <c r="E27" s="26">
        <v>1064</v>
      </c>
      <c r="F27" s="26">
        <v>256</v>
      </c>
      <c r="G27" s="26">
        <v>19</v>
      </c>
      <c r="H27" s="26">
        <v>789</v>
      </c>
      <c r="I27" s="26">
        <v>1928</v>
      </c>
      <c r="J27" s="26">
        <v>983</v>
      </c>
      <c r="K27" s="26">
        <v>204</v>
      </c>
      <c r="L27" s="26">
        <v>2120</v>
      </c>
      <c r="M27" s="26">
        <v>881</v>
      </c>
      <c r="N27" s="26">
        <v>14519</v>
      </c>
    </row>
    <row r="28" spans="1:14" ht="18.75" customHeight="1">
      <c r="A28" s="25" t="s">
        <v>38</v>
      </c>
      <c r="B28" s="26">
        <v>10667</v>
      </c>
      <c r="C28" s="26">
        <v>9015</v>
      </c>
      <c r="D28" s="26">
        <v>1652</v>
      </c>
      <c r="E28" s="26">
        <v>918</v>
      </c>
      <c r="F28" s="26">
        <v>236</v>
      </c>
      <c r="G28" s="26">
        <v>16</v>
      </c>
      <c r="H28" s="26">
        <v>666</v>
      </c>
      <c r="I28" s="26">
        <v>1835</v>
      </c>
      <c r="J28" s="26">
        <v>950</v>
      </c>
      <c r="K28" s="26">
        <v>180</v>
      </c>
      <c r="L28" s="26">
        <v>2065</v>
      </c>
      <c r="M28" s="26">
        <v>862</v>
      </c>
      <c r="N28" s="26">
        <v>13544</v>
      </c>
    </row>
    <row r="29" spans="1:14" ht="18.75" customHeight="1">
      <c r="A29" s="25" t="s">
        <v>39</v>
      </c>
      <c r="B29" s="26">
        <v>4541</v>
      </c>
      <c r="C29" s="26">
        <v>3860</v>
      </c>
      <c r="D29" s="26">
        <v>681</v>
      </c>
      <c r="E29" s="27">
        <v>351</v>
      </c>
      <c r="F29" s="26">
        <v>98</v>
      </c>
      <c r="G29" s="26">
        <v>3</v>
      </c>
      <c r="H29" s="26">
        <v>250</v>
      </c>
      <c r="I29" s="26">
        <v>483</v>
      </c>
      <c r="J29" s="26">
        <v>228</v>
      </c>
      <c r="K29" s="26">
        <v>70</v>
      </c>
      <c r="L29" s="26">
        <v>821</v>
      </c>
      <c r="M29" s="26">
        <v>371</v>
      </c>
      <c r="N29" s="26">
        <v>5507</v>
      </c>
    </row>
    <row r="30" spans="1:14" ht="18.75" customHeight="1">
      <c r="A30" s="25" t="s">
        <v>40</v>
      </c>
      <c r="B30" s="26">
        <v>17619</v>
      </c>
      <c r="C30" s="26">
        <v>14953</v>
      </c>
      <c r="D30" s="27">
        <v>2666</v>
      </c>
      <c r="E30" s="27">
        <v>1657</v>
      </c>
      <c r="F30" s="26">
        <v>441</v>
      </c>
      <c r="G30" s="26">
        <v>41</v>
      </c>
      <c r="H30" s="26">
        <v>1175</v>
      </c>
      <c r="I30" s="26">
        <v>4618</v>
      </c>
      <c r="J30" s="26">
        <v>2446</v>
      </c>
      <c r="K30" s="26">
        <v>397</v>
      </c>
      <c r="L30" s="26">
        <v>4097</v>
      </c>
      <c r="M30" s="26">
        <v>1501</v>
      </c>
      <c r="N30" s="26">
        <v>23558</v>
      </c>
    </row>
    <row r="31" spans="1:14" ht="18.75" customHeight="1">
      <c r="A31" s="25" t="s">
        <v>41</v>
      </c>
      <c r="B31" s="26">
        <v>7642</v>
      </c>
      <c r="C31" s="26">
        <v>6468</v>
      </c>
      <c r="D31" s="27">
        <v>1174</v>
      </c>
      <c r="E31" s="26">
        <v>695</v>
      </c>
      <c r="F31" s="26">
        <v>186</v>
      </c>
      <c r="G31" s="26">
        <v>9</v>
      </c>
      <c r="H31" s="26">
        <v>501</v>
      </c>
      <c r="I31" s="26">
        <v>2238</v>
      </c>
      <c r="J31" s="26">
        <v>1223</v>
      </c>
      <c r="K31" s="26">
        <v>155</v>
      </c>
      <c r="L31" s="26">
        <v>2019</v>
      </c>
      <c r="M31" s="26">
        <v>727</v>
      </c>
      <c r="N31" s="26">
        <v>10270</v>
      </c>
    </row>
    <row r="32" spans="1:14" ht="18.75" customHeight="1">
      <c r="A32" s="25" t="s">
        <v>42</v>
      </c>
      <c r="B32" s="26">
        <v>10959</v>
      </c>
      <c r="C32" s="26">
        <v>9378</v>
      </c>
      <c r="D32" s="26">
        <v>1581</v>
      </c>
      <c r="E32" s="27">
        <v>947</v>
      </c>
      <c r="F32" s="26">
        <v>257</v>
      </c>
      <c r="G32" s="26">
        <v>19</v>
      </c>
      <c r="H32" s="26">
        <v>671</v>
      </c>
      <c r="I32" s="26">
        <v>1689</v>
      </c>
      <c r="J32" s="26">
        <v>827</v>
      </c>
      <c r="K32" s="26">
        <v>213</v>
      </c>
      <c r="L32" s="26">
        <v>2726</v>
      </c>
      <c r="M32" s="26">
        <v>1102</v>
      </c>
      <c r="N32" s="26">
        <v>13533</v>
      </c>
    </row>
    <row r="33" spans="1:14" ht="18.75" customHeight="1">
      <c r="A33" s="25" t="s">
        <v>43</v>
      </c>
      <c r="B33" s="26">
        <v>3604</v>
      </c>
      <c r="C33" s="26">
        <v>3061</v>
      </c>
      <c r="D33" s="26">
        <v>544</v>
      </c>
      <c r="E33" s="27">
        <v>297</v>
      </c>
      <c r="F33" s="26">
        <v>83</v>
      </c>
      <c r="G33" s="26">
        <v>9</v>
      </c>
      <c r="H33" s="26">
        <v>205</v>
      </c>
      <c r="I33" s="26">
        <v>227</v>
      </c>
      <c r="J33" s="26">
        <v>75</v>
      </c>
      <c r="K33" s="26">
        <v>65</v>
      </c>
      <c r="L33" s="26">
        <v>767</v>
      </c>
      <c r="M33" s="26">
        <v>417</v>
      </c>
      <c r="N33" s="26">
        <v>4141</v>
      </c>
    </row>
    <row r="34" spans="1:14" ht="18.75" customHeight="1">
      <c r="A34" s="25" t="s">
        <v>44</v>
      </c>
      <c r="B34" s="26">
        <v>9819</v>
      </c>
      <c r="C34" s="26">
        <v>8352</v>
      </c>
      <c r="D34" s="27">
        <v>1467</v>
      </c>
      <c r="E34" s="26">
        <v>891</v>
      </c>
      <c r="F34" s="26">
        <v>240</v>
      </c>
      <c r="G34" s="26">
        <v>21</v>
      </c>
      <c r="H34" s="26">
        <v>629</v>
      </c>
      <c r="I34" s="26">
        <v>1334</v>
      </c>
      <c r="J34" s="26">
        <v>641</v>
      </c>
      <c r="K34" s="26">
        <v>181</v>
      </c>
      <c r="L34" s="26">
        <v>2293</v>
      </c>
      <c r="M34" s="26">
        <v>936</v>
      </c>
      <c r="N34" s="26">
        <v>12107</v>
      </c>
    </row>
    <row r="35" spans="1:14" ht="18.75" customHeight="1">
      <c r="A35" s="25" t="s">
        <v>45</v>
      </c>
      <c r="B35" s="26">
        <v>19156</v>
      </c>
      <c r="C35" s="26">
        <v>16279</v>
      </c>
      <c r="D35" s="27">
        <v>2877</v>
      </c>
      <c r="E35" s="27">
        <v>1805</v>
      </c>
      <c r="F35" s="26">
        <v>450</v>
      </c>
      <c r="G35" s="26">
        <v>17</v>
      </c>
      <c r="H35" s="26">
        <v>1338</v>
      </c>
      <c r="I35" s="26">
        <v>4318</v>
      </c>
      <c r="J35" s="26">
        <v>2318</v>
      </c>
      <c r="K35" s="26">
        <v>339</v>
      </c>
      <c r="L35" s="26">
        <v>4393</v>
      </c>
      <c r="M35" s="26">
        <v>1574</v>
      </c>
      <c r="N35" s="26">
        <v>25190</v>
      </c>
    </row>
    <row r="36" spans="1:14" ht="18.75" customHeight="1">
      <c r="A36" s="25" t="s">
        <v>46</v>
      </c>
      <c r="B36" s="26">
        <v>16861</v>
      </c>
      <c r="C36" s="26">
        <v>14387</v>
      </c>
      <c r="D36" s="26">
        <v>2474</v>
      </c>
      <c r="E36" s="27">
        <v>1670</v>
      </c>
      <c r="F36" s="26">
        <v>410</v>
      </c>
      <c r="G36" s="26">
        <v>23</v>
      </c>
      <c r="H36" s="26">
        <v>1238</v>
      </c>
      <c r="I36" s="26">
        <v>3183</v>
      </c>
      <c r="J36" s="26">
        <v>1594</v>
      </c>
      <c r="K36" s="26">
        <v>366</v>
      </c>
      <c r="L36" s="26">
        <v>3377</v>
      </c>
      <c r="M36" s="26">
        <v>1522</v>
      </c>
      <c r="N36" s="26">
        <v>21675</v>
      </c>
    </row>
    <row r="37" spans="1:14" ht="18.75" customHeight="1">
      <c r="A37" s="25" t="s">
        <v>47</v>
      </c>
      <c r="B37" s="26">
        <v>24709</v>
      </c>
      <c r="C37" s="26">
        <v>21033</v>
      </c>
      <c r="D37" s="26">
        <v>3675</v>
      </c>
      <c r="E37" s="27">
        <v>2122</v>
      </c>
      <c r="F37" s="26">
        <v>533</v>
      </c>
      <c r="G37" s="26">
        <v>24</v>
      </c>
      <c r="H37" s="26">
        <v>1565</v>
      </c>
      <c r="I37" s="26">
        <v>26439</v>
      </c>
      <c r="J37" s="26">
        <v>15838</v>
      </c>
      <c r="K37" s="26">
        <v>418</v>
      </c>
      <c r="L37" s="26">
        <v>4097</v>
      </c>
      <c r="M37" s="26">
        <v>1883</v>
      </c>
      <c r="N37" s="26">
        <v>47085</v>
      </c>
    </row>
    <row r="38" spans="1:14" ht="18.75" customHeight="1">
      <c r="A38" s="25" t="s">
        <v>48</v>
      </c>
      <c r="B38" s="26">
        <v>15529</v>
      </c>
      <c r="C38" s="26">
        <v>13203</v>
      </c>
      <c r="D38" s="27">
        <v>2326</v>
      </c>
      <c r="E38" s="27">
        <v>1527</v>
      </c>
      <c r="F38" s="26">
        <v>360</v>
      </c>
      <c r="G38" s="26">
        <v>36</v>
      </c>
      <c r="H38" s="26">
        <v>1132</v>
      </c>
      <c r="I38" s="26">
        <v>8576</v>
      </c>
      <c r="J38" s="26">
        <v>4938</v>
      </c>
      <c r="K38" s="26">
        <v>337</v>
      </c>
      <c r="L38" s="26">
        <v>3141</v>
      </c>
      <c r="M38" s="26">
        <v>1264</v>
      </c>
      <c r="N38" s="26">
        <v>24073</v>
      </c>
    </row>
    <row r="39" spans="1:14" ht="18.75" customHeight="1">
      <c r="A39" s="25" t="s">
        <v>49</v>
      </c>
      <c r="B39" s="26">
        <v>5917</v>
      </c>
      <c r="C39" s="26">
        <v>5024</v>
      </c>
      <c r="D39" s="27">
        <v>892</v>
      </c>
      <c r="E39" s="27">
        <v>498</v>
      </c>
      <c r="F39" s="26">
        <v>129</v>
      </c>
      <c r="G39" s="26">
        <v>4</v>
      </c>
      <c r="H39" s="26">
        <v>365</v>
      </c>
      <c r="I39" s="26">
        <v>334</v>
      </c>
      <c r="J39" s="26">
        <v>112</v>
      </c>
      <c r="K39" s="26">
        <v>93</v>
      </c>
      <c r="L39" s="26">
        <v>1256</v>
      </c>
      <c r="M39" s="26">
        <v>576</v>
      </c>
      <c r="N39" s="26">
        <v>6907</v>
      </c>
    </row>
    <row r="40" spans="1:14" ht="18.75" customHeight="1">
      <c r="A40" s="25" t="s">
        <v>50</v>
      </c>
      <c r="B40" s="26">
        <v>24609</v>
      </c>
      <c r="C40" s="26">
        <v>20867</v>
      </c>
      <c r="D40" s="26">
        <v>3742</v>
      </c>
      <c r="E40" s="27">
        <v>1979</v>
      </c>
      <c r="F40" s="26">
        <v>561</v>
      </c>
      <c r="G40" s="26">
        <v>33</v>
      </c>
      <c r="H40" s="26">
        <v>1385</v>
      </c>
      <c r="I40" s="26">
        <v>20822</v>
      </c>
      <c r="J40" s="26">
        <v>12420</v>
      </c>
      <c r="K40" s="26">
        <v>384</v>
      </c>
      <c r="L40" s="26">
        <v>3910</v>
      </c>
      <c r="M40" s="26">
        <v>1818</v>
      </c>
      <c r="N40" s="26">
        <v>42937</v>
      </c>
    </row>
    <row r="41" spans="1:14" ht="18.75" customHeight="1">
      <c r="A41" s="25" t="s">
        <v>51</v>
      </c>
      <c r="B41" s="26">
        <v>17554</v>
      </c>
      <c r="C41" s="26">
        <v>14879</v>
      </c>
      <c r="D41" s="26">
        <v>2675</v>
      </c>
      <c r="E41" s="27">
        <v>1274</v>
      </c>
      <c r="F41" s="26">
        <v>327</v>
      </c>
      <c r="G41" s="26">
        <v>28</v>
      </c>
      <c r="H41" s="26">
        <v>919</v>
      </c>
      <c r="I41" s="26">
        <v>19167</v>
      </c>
      <c r="J41" s="26">
        <v>11557</v>
      </c>
      <c r="K41" s="26">
        <v>228</v>
      </c>
      <c r="L41" s="26">
        <v>2333</v>
      </c>
      <c r="M41" s="26">
        <v>1131</v>
      </c>
      <c r="N41" s="26">
        <v>33690</v>
      </c>
    </row>
    <row r="42" spans="1:14" ht="18.75" customHeight="1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s="1" customFormat="1" ht="18.75" customHeight="1">
      <c r="A43" s="28" t="s">
        <v>52</v>
      </c>
      <c r="B43" s="29">
        <v>1602365</v>
      </c>
      <c r="C43" s="30">
        <v>1364365</v>
      </c>
      <c r="D43" s="30">
        <v>238000</v>
      </c>
      <c r="E43" s="30">
        <v>149269</v>
      </c>
      <c r="F43" s="30">
        <v>38000</v>
      </c>
      <c r="G43" s="30">
        <v>4494</v>
      </c>
      <c r="H43" s="30">
        <f>SUM(H6:H42)</f>
        <v>106774</v>
      </c>
      <c r="I43" s="30">
        <f>SUM(I6:I42)</f>
        <v>777306</v>
      </c>
      <c r="J43" s="30">
        <f>SUM(J6:J42)</f>
        <v>450145</v>
      </c>
      <c r="K43" s="30">
        <v>27941</v>
      </c>
      <c r="L43" s="30">
        <v>299222</v>
      </c>
      <c r="M43" s="30">
        <v>132788</v>
      </c>
      <c r="N43" s="30">
        <f>SUM(N6:N42)</f>
        <v>2396151</v>
      </c>
    </row>
    <row r="44" ht="18.75" customHeight="1">
      <c r="A44" s="2" t="s">
        <v>53</v>
      </c>
    </row>
  </sheetData>
  <sheetProtection/>
  <mergeCells count="8">
    <mergeCell ref="A1:E1"/>
    <mergeCell ref="A2:N2"/>
    <mergeCell ref="G3:H3"/>
    <mergeCell ref="B4:B5"/>
    <mergeCell ref="E4:E5"/>
    <mergeCell ref="I4:I5"/>
    <mergeCell ref="M4:M5"/>
    <mergeCell ref="N4:N5"/>
  </mergeCells>
  <hyperlinks>
    <hyperlink ref="A1:E1" location="'17県民経済計算'!A1" display="17　県民経済計算"/>
  </hyperlinks>
  <printOptions/>
  <pageMargins left="0.3937007874015748" right="0.3937007874015748" top="0.5905511811023623" bottom="0.3937007874015748" header="0.31496062992125984" footer="0.31496062992125984"/>
  <pageSetup blackAndWhite="1" fitToHeight="1" fitToWidth="1" horizontalDpi="600" verticalDpi="600" orientation="landscape" paperSize="9" scale="5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C10" sqref="C10"/>
    </sheetView>
  </sheetViews>
  <sheetFormatPr defaultColWidth="9.140625" defaultRowHeight="15"/>
  <cols>
    <col min="1" max="1" width="12.7109375" style="2" customWidth="1"/>
    <col min="2" max="9" width="14.140625" style="2" customWidth="1"/>
    <col min="10" max="16384" width="9.00390625" style="2" customWidth="1"/>
  </cols>
  <sheetData>
    <row r="1" spans="1:5" ht="13.5">
      <c r="A1" s="180" t="s">
        <v>0</v>
      </c>
      <c r="B1" s="180"/>
      <c r="C1" s="180"/>
      <c r="D1" s="180"/>
      <c r="E1" s="180"/>
    </row>
    <row r="2" spans="1:9" ht="17.25">
      <c r="A2" s="3" t="s">
        <v>54</v>
      </c>
      <c r="B2" s="3"/>
      <c r="C2" s="3"/>
      <c r="D2" s="3"/>
      <c r="E2" s="3"/>
      <c r="F2" s="3"/>
      <c r="G2" s="3"/>
      <c r="H2" s="3"/>
      <c r="I2" s="3"/>
    </row>
    <row r="3" spans="1:9" ht="14.25" thickBot="1">
      <c r="A3" s="31"/>
      <c r="B3" s="4"/>
      <c r="C3" s="4"/>
      <c r="D3" s="4"/>
      <c r="E3" s="4"/>
      <c r="F3" s="4"/>
      <c r="G3" s="31"/>
      <c r="H3" s="31"/>
      <c r="I3" s="31" t="s">
        <v>55</v>
      </c>
    </row>
    <row r="4" spans="1:10" ht="12" customHeight="1" thickTop="1">
      <c r="A4" s="32"/>
      <c r="B4" s="33" t="s">
        <v>56</v>
      </c>
      <c r="C4" s="34"/>
      <c r="D4" s="10"/>
      <c r="E4" s="10"/>
      <c r="F4" s="10"/>
      <c r="G4" s="12"/>
      <c r="H4" s="12"/>
      <c r="I4" s="35"/>
      <c r="J4" s="36"/>
    </row>
    <row r="5" spans="1:10" ht="26.25" customHeight="1">
      <c r="A5" s="37"/>
      <c r="B5" s="38"/>
      <c r="C5" s="38"/>
      <c r="D5" s="39" t="s">
        <v>57</v>
      </c>
      <c r="E5" s="38"/>
      <c r="F5" s="39" t="s">
        <v>58</v>
      </c>
      <c r="G5" s="39"/>
      <c r="H5" s="39" t="s">
        <v>59</v>
      </c>
      <c r="I5" s="40"/>
      <c r="J5" s="36"/>
    </row>
    <row r="6" spans="1:10" ht="17.25" customHeight="1">
      <c r="A6" s="41"/>
      <c r="B6" s="17" t="s">
        <v>60</v>
      </c>
      <c r="C6" s="17" t="s">
        <v>61</v>
      </c>
      <c r="D6" s="17" t="s">
        <v>60</v>
      </c>
      <c r="E6" s="17" t="s">
        <v>61</v>
      </c>
      <c r="F6" s="17" t="s">
        <v>60</v>
      </c>
      <c r="G6" s="17" t="s">
        <v>61</v>
      </c>
      <c r="H6" s="17" t="s">
        <v>60</v>
      </c>
      <c r="I6" s="42" t="s">
        <v>61</v>
      </c>
      <c r="J6" s="36"/>
    </row>
    <row r="7" spans="1:9" ht="18.75" customHeight="1">
      <c r="A7" s="25" t="s">
        <v>17</v>
      </c>
      <c r="B7" s="26">
        <v>3145</v>
      </c>
      <c r="C7" s="26">
        <v>3129</v>
      </c>
      <c r="D7" s="26">
        <v>1965</v>
      </c>
      <c r="E7" s="26">
        <v>1930</v>
      </c>
      <c r="F7" s="26">
        <v>205</v>
      </c>
      <c r="G7" s="26">
        <v>185</v>
      </c>
      <c r="H7" s="26">
        <v>1255</v>
      </c>
      <c r="I7" s="26">
        <v>1279</v>
      </c>
    </row>
    <row r="8" spans="1:9" ht="18.75" customHeight="1">
      <c r="A8" s="25" t="s">
        <v>18</v>
      </c>
      <c r="B8" s="26">
        <v>3011</v>
      </c>
      <c r="C8" s="26">
        <v>2983</v>
      </c>
      <c r="D8" s="26">
        <v>2070</v>
      </c>
      <c r="E8" s="26">
        <v>2037</v>
      </c>
      <c r="F8" s="26">
        <v>199</v>
      </c>
      <c r="G8" s="26">
        <v>176</v>
      </c>
      <c r="H8" s="26">
        <v>892</v>
      </c>
      <c r="I8" s="26">
        <v>913</v>
      </c>
    </row>
    <row r="9" spans="1:9" ht="18.75" customHeight="1">
      <c r="A9" s="25" t="s">
        <v>19</v>
      </c>
      <c r="B9" s="26">
        <v>2983</v>
      </c>
      <c r="C9" s="26">
        <v>2980</v>
      </c>
      <c r="D9" s="26">
        <v>1945</v>
      </c>
      <c r="E9" s="26">
        <v>1880</v>
      </c>
      <c r="F9" s="26">
        <v>201</v>
      </c>
      <c r="G9" s="26">
        <v>178</v>
      </c>
      <c r="H9" s="26">
        <v>1061</v>
      </c>
      <c r="I9" s="26">
        <v>1171</v>
      </c>
    </row>
    <row r="10" spans="1:9" ht="18.75" customHeight="1">
      <c r="A10" s="25" t="s">
        <v>20</v>
      </c>
      <c r="B10" s="26">
        <v>2659</v>
      </c>
      <c r="C10" s="26">
        <v>2637</v>
      </c>
      <c r="D10" s="26">
        <v>1942</v>
      </c>
      <c r="E10" s="27">
        <v>1907</v>
      </c>
      <c r="F10" s="26">
        <v>198</v>
      </c>
      <c r="G10" s="26">
        <v>176</v>
      </c>
      <c r="H10" s="26">
        <v>605</v>
      </c>
      <c r="I10" s="26">
        <v>609</v>
      </c>
    </row>
    <row r="11" spans="1:9" ht="18.75" customHeight="1">
      <c r="A11" s="25" t="s">
        <v>21</v>
      </c>
      <c r="B11" s="26">
        <v>2638</v>
      </c>
      <c r="C11" s="26">
        <v>2653</v>
      </c>
      <c r="D11" s="26">
        <v>1936</v>
      </c>
      <c r="E11" s="26">
        <v>1910</v>
      </c>
      <c r="F11" s="26">
        <v>211</v>
      </c>
      <c r="G11" s="26">
        <v>190</v>
      </c>
      <c r="H11" s="26">
        <v>541</v>
      </c>
      <c r="I11" s="26">
        <v>581</v>
      </c>
    </row>
    <row r="12" spans="1:9" ht="18.75" customHeight="1">
      <c r="A12" s="25" t="s">
        <v>22</v>
      </c>
      <c r="B12" s="26">
        <v>2693</v>
      </c>
      <c r="C12" s="26">
        <v>2827</v>
      </c>
      <c r="D12" s="26">
        <v>1928</v>
      </c>
      <c r="E12" s="26">
        <v>1898</v>
      </c>
      <c r="F12" s="26">
        <v>202</v>
      </c>
      <c r="G12" s="26">
        <v>179</v>
      </c>
      <c r="H12" s="26">
        <v>656</v>
      </c>
      <c r="I12" s="26">
        <v>875</v>
      </c>
    </row>
    <row r="13" spans="1:9" ht="18.75" customHeight="1">
      <c r="A13" s="25" t="s">
        <v>23</v>
      </c>
      <c r="B13" s="26">
        <v>2645</v>
      </c>
      <c r="C13" s="26">
        <v>2562</v>
      </c>
      <c r="D13" s="27">
        <v>1897</v>
      </c>
      <c r="E13" s="27">
        <v>1840</v>
      </c>
      <c r="F13" s="26">
        <v>202</v>
      </c>
      <c r="G13" s="26">
        <v>181</v>
      </c>
      <c r="H13" s="26">
        <v>650</v>
      </c>
      <c r="I13" s="26">
        <v>637</v>
      </c>
    </row>
    <row r="14" spans="1:9" ht="18.75" customHeight="1">
      <c r="A14" s="25" t="s">
        <v>24</v>
      </c>
      <c r="B14" s="26">
        <v>2379</v>
      </c>
      <c r="C14" s="26">
        <v>2374</v>
      </c>
      <c r="D14" s="26">
        <v>1971</v>
      </c>
      <c r="E14" s="26">
        <v>1962</v>
      </c>
      <c r="F14" s="26">
        <v>196</v>
      </c>
      <c r="G14" s="26">
        <v>173</v>
      </c>
      <c r="H14" s="26">
        <v>226</v>
      </c>
      <c r="I14" s="26">
        <v>185</v>
      </c>
    </row>
    <row r="15" spans="1:9" ht="18.75" customHeight="1">
      <c r="A15" s="25" t="s">
        <v>25</v>
      </c>
      <c r="B15" s="26">
        <v>2476</v>
      </c>
      <c r="C15" s="26">
        <v>2368</v>
      </c>
      <c r="D15" s="26">
        <v>1947</v>
      </c>
      <c r="E15" s="27">
        <v>1883</v>
      </c>
      <c r="F15" s="26">
        <v>189</v>
      </c>
      <c r="G15" s="26">
        <v>164</v>
      </c>
      <c r="H15" s="26">
        <v>331</v>
      </c>
      <c r="I15" s="26">
        <v>315</v>
      </c>
    </row>
    <row r="16" spans="1:9" ht="18.75" customHeight="1">
      <c r="A16" s="25" t="s">
        <v>26</v>
      </c>
      <c r="B16" s="26">
        <v>2738</v>
      </c>
      <c r="C16" s="26">
        <v>2727</v>
      </c>
      <c r="D16" s="27">
        <v>2208</v>
      </c>
      <c r="E16" s="26">
        <v>2165</v>
      </c>
      <c r="F16" s="26">
        <v>196</v>
      </c>
      <c r="G16" s="26">
        <v>171</v>
      </c>
      <c r="H16" s="26">
        <v>283</v>
      </c>
      <c r="I16" s="26">
        <v>330</v>
      </c>
    </row>
    <row r="17" spans="1:9" ht="18.75" customHeight="1">
      <c r="A17" s="25" t="s">
        <v>27</v>
      </c>
      <c r="B17" s="26">
        <v>2551</v>
      </c>
      <c r="C17" s="26">
        <v>2482</v>
      </c>
      <c r="D17" s="27">
        <v>2133</v>
      </c>
      <c r="E17" s="27">
        <v>2075</v>
      </c>
      <c r="F17" s="26">
        <v>198</v>
      </c>
      <c r="G17" s="26">
        <v>172</v>
      </c>
      <c r="H17" s="26">
        <v>126</v>
      </c>
      <c r="I17" s="26">
        <v>108</v>
      </c>
    </row>
    <row r="18" spans="1:9" ht="18.75" customHeight="1">
      <c r="A18" s="25" t="s">
        <v>28</v>
      </c>
      <c r="B18" s="26">
        <v>3761</v>
      </c>
      <c r="C18" s="26">
        <v>3731</v>
      </c>
      <c r="D18" s="26">
        <v>2685</v>
      </c>
      <c r="E18" s="27">
        <v>2608</v>
      </c>
      <c r="F18" s="27">
        <v>217</v>
      </c>
      <c r="G18" s="26">
        <v>182</v>
      </c>
      <c r="H18" s="26">
        <v>1282</v>
      </c>
      <c r="I18" s="26">
        <v>1297</v>
      </c>
    </row>
    <row r="19" spans="1:9" ht="18.75" customHeight="1">
      <c r="A19" s="25" t="s">
        <v>29</v>
      </c>
      <c r="B19" s="26">
        <v>2903</v>
      </c>
      <c r="C19" s="26">
        <v>2890</v>
      </c>
      <c r="D19" s="26">
        <v>1979</v>
      </c>
      <c r="E19" s="27">
        <v>1937</v>
      </c>
      <c r="F19" s="26">
        <v>201</v>
      </c>
      <c r="G19" s="26">
        <v>178</v>
      </c>
      <c r="H19" s="26">
        <v>870</v>
      </c>
      <c r="I19" s="26">
        <v>894</v>
      </c>
    </row>
    <row r="20" spans="1:9" ht="18.75" customHeight="1">
      <c r="A20" s="25" t="s">
        <v>30</v>
      </c>
      <c r="B20" s="26">
        <v>2668</v>
      </c>
      <c r="C20" s="26">
        <v>2654</v>
      </c>
      <c r="D20" s="26">
        <v>2132</v>
      </c>
      <c r="E20" s="26">
        <v>2110</v>
      </c>
      <c r="F20" s="26">
        <v>206</v>
      </c>
      <c r="G20" s="26">
        <v>180</v>
      </c>
      <c r="H20" s="26">
        <v>264</v>
      </c>
      <c r="I20" s="26">
        <v>276</v>
      </c>
    </row>
    <row r="21" spans="1:9" ht="18.75" customHeight="1">
      <c r="A21" s="25" t="s">
        <v>31</v>
      </c>
      <c r="B21" s="26">
        <v>3038</v>
      </c>
      <c r="C21" s="26">
        <v>3143</v>
      </c>
      <c r="D21" s="27">
        <v>2030</v>
      </c>
      <c r="E21" s="27">
        <v>1973</v>
      </c>
      <c r="F21" s="26">
        <v>208</v>
      </c>
      <c r="G21" s="26">
        <v>183</v>
      </c>
      <c r="H21" s="26">
        <v>986</v>
      </c>
      <c r="I21" s="26">
        <v>1215</v>
      </c>
    </row>
    <row r="22" spans="1:9" ht="18.75" customHeight="1">
      <c r="A22" s="25" t="s">
        <v>32</v>
      </c>
      <c r="B22" s="26">
        <v>2613</v>
      </c>
      <c r="C22" s="26">
        <v>2557</v>
      </c>
      <c r="D22" s="26">
        <v>1942</v>
      </c>
      <c r="E22" s="26">
        <v>1873</v>
      </c>
      <c r="F22" s="26">
        <v>199</v>
      </c>
      <c r="G22" s="26">
        <v>175</v>
      </c>
      <c r="H22" s="26">
        <v>512</v>
      </c>
      <c r="I22" s="26">
        <v>576</v>
      </c>
    </row>
    <row r="23" spans="1:9" ht="18.75" customHeight="1">
      <c r="A23" s="25" t="s">
        <v>33</v>
      </c>
      <c r="B23" s="26">
        <v>2678</v>
      </c>
      <c r="C23" s="27">
        <v>2578</v>
      </c>
      <c r="D23" s="27">
        <v>2009</v>
      </c>
      <c r="E23" s="27">
        <v>1936</v>
      </c>
      <c r="F23" s="26">
        <v>195</v>
      </c>
      <c r="G23" s="26">
        <v>170</v>
      </c>
      <c r="H23" s="26">
        <v>512</v>
      </c>
      <c r="I23" s="26">
        <v>529</v>
      </c>
    </row>
    <row r="24" spans="1:9" ht="18.75" customHeight="1">
      <c r="A24" s="25" t="s">
        <v>34</v>
      </c>
      <c r="B24" s="26">
        <v>2788</v>
      </c>
      <c r="C24" s="26">
        <v>2674</v>
      </c>
      <c r="D24" s="27">
        <v>2024</v>
      </c>
      <c r="E24" s="27">
        <v>1932</v>
      </c>
      <c r="F24" s="26">
        <v>213</v>
      </c>
      <c r="G24" s="26">
        <v>187</v>
      </c>
      <c r="H24" s="26">
        <v>602</v>
      </c>
      <c r="I24" s="26">
        <v>627</v>
      </c>
    </row>
    <row r="25" spans="1:9" ht="18.75" customHeight="1">
      <c r="A25" s="25" t="s">
        <v>35</v>
      </c>
      <c r="B25" s="26">
        <v>2378</v>
      </c>
      <c r="C25" s="26">
        <v>2368</v>
      </c>
      <c r="D25" s="27">
        <v>1844</v>
      </c>
      <c r="E25" s="27">
        <v>1816</v>
      </c>
      <c r="F25" s="26">
        <v>196</v>
      </c>
      <c r="G25" s="26">
        <v>176</v>
      </c>
      <c r="H25" s="26">
        <v>349</v>
      </c>
      <c r="I25" s="26">
        <v>363</v>
      </c>
    </row>
    <row r="26" spans="1:9" ht="18.75" customHeight="1">
      <c r="A26" s="25" t="s">
        <v>36</v>
      </c>
      <c r="B26" s="26">
        <v>2378</v>
      </c>
      <c r="C26" s="26">
        <v>2407</v>
      </c>
      <c r="D26" s="26">
        <v>1898</v>
      </c>
      <c r="E26" s="27">
        <v>1876</v>
      </c>
      <c r="F26" s="26">
        <v>211</v>
      </c>
      <c r="G26" s="26">
        <v>188</v>
      </c>
      <c r="H26" s="26">
        <v>308</v>
      </c>
      <c r="I26" s="26">
        <v>352</v>
      </c>
    </row>
    <row r="27" spans="1:9" ht="18.75" customHeight="1">
      <c r="A27" s="25" t="s">
        <v>37</v>
      </c>
      <c r="B27" s="26">
        <v>2614</v>
      </c>
      <c r="C27" s="26">
        <v>2487</v>
      </c>
      <c r="D27" s="27">
        <v>2018</v>
      </c>
      <c r="E27" s="26">
        <v>1948</v>
      </c>
      <c r="F27" s="26">
        <v>208</v>
      </c>
      <c r="G27" s="26">
        <v>182</v>
      </c>
      <c r="H27" s="26">
        <v>377</v>
      </c>
      <c r="I27" s="26">
        <v>330</v>
      </c>
    </row>
    <row r="28" spans="1:9" ht="18.75" customHeight="1">
      <c r="A28" s="25" t="s">
        <v>38</v>
      </c>
      <c r="B28" s="26">
        <v>2699</v>
      </c>
      <c r="C28" s="26">
        <v>2720</v>
      </c>
      <c r="D28" s="26">
        <v>2133</v>
      </c>
      <c r="E28" s="26">
        <v>2099</v>
      </c>
      <c r="F28" s="26">
        <v>209</v>
      </c>
      <c r="G28" s="26">
        <v>184</v>
      </c>
      <c r="H28" s="26">
        <v>345</v>
      </c>
      <c r="I28" s="26">
        <v>368</v>
      </c>
    </row>
    <row r="29" spans="1:9" ht="18.75" customHeight="1">
      <c r="A29" s="25" t="s">
        <v>39</v>
      </c>
      <c r="B29" s="26">
        <v>2558</v>
      </c>
      <c r="C29" s="26">
        <v>2553</v>
      </c>
      <c r="D29" s="26">
        <v>2088</v>
      </c>
      <c r="E29" s="27">
        <v>2067</v>
      </c>
      <c r="F29" s="26">
        <v>188</v>
      </c>
      <c r="G29" s="26">
        <v>163</v>
      </c>
      <c r="H29" s="26">
        <v>244</v>
      </c>
      <c r="I29" s="26">
        <v>224</v>
      </c>
    </row>
    <row r="30" spans="1:9" ht="18.75" customHeight="1">
      <c r="A30" s="25" t="s">
        <v>40</v>
      </c>
      <c r="B30" s="26">
        <v>2416</v>
      </c>
      <c r="C30" s="26">
        <v>2475</v>
      </c>
      <c r="D30" s="27">
        <v>1922</v>
      </c>
      <c r="E30" s="27">
        <v>1848</v>
      </c>
      <c r="F30" s="26">
        <v>199</v>
      </c>
      <c r="G30" s="26">
        <v>174</v>
      </c>
      <c r="H30" s="26">
        <v>271</v>
      </c>
      <c r="I30" s="26">
        <v>485</v>
      </c>
    </row>
    <row r="31" spans="1:9" ht="18.75" customHeight="1">
      <c r="A31" s="25" t="s">
        <v>41</v>
      </c>
      <c r="B31" s="26">
        <v>2381</v>
      </c>
      <c r="C31" s="26">
        <v>2543</v>
      </c>
      <c r="D31" s="27">
        <v>1951</v>
      </c>
      <c r="E31" s="26">
        <v>1887</v>
      </c>
      <c r="F31" s="26">
        <v>198</v>
      </c>
      <c r="G31" s="26">
        <v>172</v>
      </c>
      <c r="H31" s="26">
        <v>211</v>
      </c>
      <c r="I31" s="26">
        <v>554</v>
      </c>
    </row>
    <row r="32" spans="1:9" ht="18.75" customHeight="1">
      <c r="A32" s="25" t="s">
        <v>42</v>
      </c>
      <c r="B32" s="26">
        <v>2258</v>
      </c>
      <c r="C32" s="26">
        <v>2288</v>
      </c>
      <c r="D32" s="26">
        <v>1833</v>
      </c>
      <c r="E32" s="27">
        <v>1820</v>
      </c>
      <c r="F32" s="26">
        <v>183</v>
      </c>
      <c r="G32" s="26">
        <v>160</v>
      </c>
      <c r="H32" s="26">
        <v>270</v>
      </c>
      <c r="I32" s="26">
        <v>286</v>
      </c>
    </row>
    <row r="33" spans="1:9" ht="18.75" customHeight="1">
      <c r="A33" s="25" t="s">
        <v>43</v>
      </c>
      <c r="B33" s="26">
        <v>2297</v>
      </c>
      <c r="C33" s="26">
        <v>2278</v>
      </c>
      <c r="D33" s="26">
        <v>1971</v>
      </c>
      <c r="E33" s="27">
        <v>1962</v>
      </c>
      <c r="F33" s="26">
        <v>185</v>
      </c>
      <c r="G33" s="26">
        <v>163</v>
      </c>
      <c r="H33" s="26">
        <v>161</v>
      </c>
      <c r="I33" s="26">
        <v>125</v>
      </c>
    </row>
    <row r="34" spans="1:9" ht="18.75" customHeight="1">
      <c r="A34" s="25" t="s">
        <v>44</v>
      </c>
      <c r="B34" s="26">
        <v>2370</v>
      </c>
      <c r="C34" s="26">
        <v>2312</v>
      </c>
      <c r="D34" s="27">
        <v>1931</v>
      </c>
      <c r="E34" s="26">
        <v>1874</v>
      </c>
      <c r="F34" s="26">
        <v>194</v>
      </c>
      <c r="G34" s="26">
        <v>170</v>
      </c>
      <c r="H34" s="26">
        <v>237</v>
      </c>
      <c r="I34" s="26">
        <v>255</v>
      </c>
    </row>
    <row r="35" spans="1:9" ht="18.75" customHeight="1">
      <c r="A35" s="25" t="s">
        <v>45</v>
      </c>
      <c r="B35" s="26">
        <v>2433</v>
      </c>
      <c r="C35" s="26">
        <v>2433</v>
      </c>
      <c r="D35" s="27">
        <v>1935</v>
      </c>
      <c r="E35" s="27">
        <v>1867</v>
      </c>
      <c r="F35" s="26">
        <v>199</v>
      </c>
      <c r="G35" s="26">
        <v>174</v>
      </c>
      <c r="H35" s="26">
        <v>266</v>
      </c>
      <c r="I35" s="26">
        <v>417</v>
      </c>
    </row>
    <row r="36" spans="1:9" ht="18.75" customHeight="1">
      <c r="A36" s="25" t="s">
        <v>46</v>
      </c>
      <c r="B36" s="26">
        <v>2439</v>
      </c>
      <c r="C36" s="26">
        <v>2393</v>
      </c>
      <c r="D36" s="26">
        <v>1889</v>
      </c>
      <c r="E36" s="27">
        <v>1850</v>
      </c>
      <c r="F36" s="26">
        <v>208</v>
      </c>
      <c r="G36" s="26">
        <v>184</v>
      </c>
      <c r="H36" s="26">
        <v>362</v>
      </c>
      <c r="I36" s="26">
        <v>351</v>
      </c>
    </row>
    <row r="37" spans="1:9" ht="18.75" customHeight="1">
      <c r="A37" s="25" t="s">
        <v>47</v>
      </c>
      <c r="B37" s="26">
        <v>4215</v>
      </c>
      <c r="C37" s="26">
        <v>4121</v>
      </c>
      <c r="D37" s="26">
        <v>2131</v>
      </c>
      <c r="E37" s="27">
        <v>2135</v>
      </c>
      <c r="F37" s="26">
        <v>209</v>
      </c>
      <c r="G37" s="26">
        <v>186</v>
      </c>
      <c r="H37" s="26">
        <v>2541</v>
      </c>
      <c r="I37" s="26">
        <v>2314</v>
      </c>
    </row>
    <row r="38" spans="1:9" ht="18.75" customHeight="1">
      <c r="A38" s="25" t="s">
        <v>48</v>
      </c>
      <c r="B38" s="26">
        <v>2828</v>
      </c>
      <c r="C38" s="26">
        <v>2933</v>
      </c>
      <c r="D38" s="27">
        <v>1947</v>
      </c>
      <c r="E38" s="27">
        <v>1900</v>
      </c>
      <c r="F38" s="26">
        <v>211</v>
      </c>
      <c r="G38" s="26">
        <v>186</v>
      </c>
      <c r="H38" s="26">
        <v>800</v>
      </c>
      <c r="I38" s="26">
        <v>1045</v>
      </c>
    </row>
    <row r="39" spans="1:9" ht="18.75" customHeight="1">
      <c r="A39" s="25" t="s">
        <v>49</v>
      </c>
      <c r="B39" s="26">
        <v>2426</v>
      </c>
      <c r="C39" s="26">
        <v>2412</v>
      </c>
      <c r="D39" s="27">
        <v>2056</v>
      </c>
      <c r="E39" s="27">
        <v>2030</v>
      </c>
      <c r="F39" s="26">
        <v>198</v>
      </c>
      <c r="G39" s="26">
        <v>174</v>
      </c>
      <c r="H39" s="26">
        <v>137</v>
      </c>
      <c r="I39" s="26">
        <v>117</v>
      </c>
    </row>
    <row r="40" spans="1:9" ht="18.75" customHeight="1">
      <c r="A40" s="25" t="s">
        <v>50</v>
      </c>
      <c r="B40" s="26">
        <v>3685</v>
      </c>
      <c r="C40" s="26">
        <v>3614</v>
      </c>
      <c r="D40" s="26">
        <v>2041</v>
      </c>
      <c r="E40" s="27">
        <v>2034</v>
      </c>
      <c r="F40" s="26">
        <v>190</v>
      </c>
      <c r="G40" s="26">
        <v>167</v>
      </c>
      <c r="H40" s="26">
        <v>1925</v>
      </c>
      <c r="I40" s="26">
        <v>1752</v>
      </c>
    </row>
    <row r="41" spans="1:9" ht="18.75" customHeight="1">
      <c r="A41" s="25" t="s">
        <v>51</v>
      </c>
      <c r="B41" s="26">
        <v>5057</v>
      </c>
      <c r="C41" s="26">
        <v>4797</v>
      </c>
      <c r="D41" s="26">
        <v>2489</v>
      </c>
      <c r="E41" s="27">
        <v>2500</v>
      </c>
      <c r="F41" s="26">
        <v>210</v>
      </c>
      <c r="G41" s="26">
        <v>181</v>
      </c>
      <c r="H41" s="26">
        <v>3167</v>
      </c>
      <c r="I41" s="26">
        <v>2729</v>
      </c>
    </row>
    <row r="42" spans="1:9" s="1" customFormat="1" ht="18.75" customHeight="1">
      <c r="A42" s="28" t="s">
        <v>52</v>
      </c>
      <c r="B42" s="29">
        <v>2913</v>
      </c>
      <c r="C42" s="30">
        <v>2893</v>
      </c>
      <c r="D42" s="30">
        <v>1977</v>
      </c>
      <c r="E42" s="30">
        <v>1935</v>
      </c>
      <c r="F42" s="30">
        <v>202</v>
      </c>
      <c r="G42" s="30">
        <v>180</v>
      </c>
      <c r="H42" s="30">
        <v>903</v>
      </c>
      <c r="I42" s="30">
        <v>938</v>
      </c>
    </row>
    <row r="43" ht="18.75" customHeight="1">
      <c r="A43" s="2" t="s">
        <v>53</v>
      </c>
    </row>
  </sheetData>
  <sheetProtection/>
  <mergeCells count="6">
    <mergeCell ref="A2:I2"/>
    <mergeCell ref="B4:C5"/>
    <mergeCell ref="D5:E5"/>
    <mergeCell ref="F5:G5"/>
    <mergeCell ref="H5:I5"/>
    <mergeCell ref="A1:E1"/>
  </mergeCells>
  <hyperlinks>
    <hyperlink ref="A1:E1" location="'17県民経済計算'!A1" display="17　県民経済計算"/>
  </hyperlinks>
  <printOptions/>
  <pageMargins left="0.3937007874015748" right="0.3937007874015748" top="0.5905511811023623" bottom="0.3937007874015748" header="0.31496062992125984" footer="0.31496062992125984"/>
  <pageSetup blackAndWhite="1"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showGridLines="0" zoomScale="85" zoomScaleNormal="85" zoomScalePageLayoutView="0" workbookViewId="0" topLeftCell="A1">
      <pane xSplit="4" ySplit="5" topLeftCell="E6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D14" sqref="D14"/>
    </sheetView>
  </sheetViews>
  <sheetFormatPr defaultColWidth="9.140625" defaultRowHeight="15"/>
  <cols>
    <col min="1" max="1" width="3.28125" style="44" customWidth="1"/>
    <col min="2" max="2" width="4.57421875" style="44" customWidth="1"/>
    <col min="3" max="3" width="3.00390625" style="44" customWidth="1"/>
    <col min="4" max="4" width="32.421875" style="44" customWidth="1"/>
    <col min="5" max="17" width="13.00390625" style="44" customWidth="1"/>
    <col min="18" max="16384" width="9.00390625" style="44" customWidth="1"/>
  </cols>
  <sheetData>
    <row r="1" spans="1:5" ht="13.5">
      <c r="A1" s="180" t="s">
        <v>0</v>
      </c>
      <c r="B1" s="180"/>
      <c r="C1" s="180"/>
      <c r="D1" s="180"/>
      <c r="E1" s="180"/>
    </row>
    <row r="2" spans="1:17" ht="17.25">
      <c r="A2" s="45" t="s">
        <v>62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14.25" thickBo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8" ht="14.25" thickTop="1">
      <c r="A4" s="47" t="s">
        <v>63</v>
      </c>
      <c r="B4" s="47"/>
      <c r="C4" s="47"/>
      <c r="D4" s="48"/>
      <c r="E4" s="49" t="s">
        <v>64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  <c r="R4" s="51"/>
    </row>
    <row r="5" spans="1:18" ht="27">
      <c r="A5" s="52"/>
      <c r="B5" s="52"/>
      <c r="C5" s="52"/>
      <c r="D5" s="53"/>
      <c r="E5" s="54" t="s">
        <v>65</v>
      </c>
      <c r="F5" s="54" t="s">
        <v>66</v>
      </c>
      <c r="G5" s="54" t="s">
        <v>67</v>
      </c>
      <c r="H5" s="54" t="s">
        <v>68</v>
      </c>
      <c r="I5" s="54" t="s">
        <v>69</v>
      </c>
      <c r="J5" s="54" t="s">
        <v>70</v>
      </c>
      <c r="K5" s="54" t="s">
        <v>71</v>
      </c>
      <c r="L5" s="54" t="s">
        <v>72</v>
      </c>
      <c r="M5" s="54" t="s">
        <v>73</v>
      </c>
      <c r="N5" s="54" t="s">
        <v>74</v>
      </c>
      <c r="O5" s="54" t="s">
        <v>75</v>
      </c>
      <c r="P5" s="54" t="s">
        <v>76</v>
      </c>
      <c r="Q5" s="55" t="s">
        <v>77</v>
      </c>
      <c r="R5" s="51"/>
    </row>
    <row r="6" spans="1:18" s="43" customFormat="1" ht="14.25" customHeight="1">
      <c r="A6" s="56" t="s">
        <v>78</v>
      </c>
      <c r="B6" s="57" t="s">
        <v>79</v>
      </c>
      <c r="C6" s="57"/>
      <c r="D6" s="58"/>
      <c r="E6" s="59">
        <v>2687289</v>
      </c>
      <c r="F6" s="59">
        <v>2853174</v>
      </c>
      <c r="G6" s="59">
        <v>2953554</v>
      </c>
      <c r="H6" s="59">
        <v>2965621</v>
      </c>
      <c r="I6" s="59">
        <v>3011457</v>
      </c>
      <c r="J6" s="59">
        <v>3007727</v>
      </c>
      <c r="K6" s="59">
        <v>3099499</v>
      </c>
      <c r="L6" s="59">
        <v>3098812</v>
      </c>
      <c r="M6" s="59">
        <v>3064300</v>
      </c>
      <c r="N6" s="59">
        <v>2974700</v>
      </c>
      <c r="O6" s="59">
        <v>3053078</v>
      </c>
      <c r="P6" s="59">
        <v>3021676</v>
      </c>
      <c r="Q6" s="60">
        <v>2997812</v>
      </c>
      <c r="R6" s="61"/>
    </row>
    <row r="7" spans="1:17" ht="14.25" customHeight="1">
      <c r="A7" s="51"/>
      <c r="B7" s="62" t="s">
        <v>80</v>
      </c>
      <c r="C7" s="63" t="s">
        <v>81</v>
      </c>
      <c r="D7" s="64"/>
      <c r="E7" s="65">
        <v>65934</v>
      </c>
      <c r="F7" s="65">
        <v>60641</v>
      </c>
      <c r="G7" s="65">
        <v>67005</v>
      </c>
      <c r="H7" s="65">
        <v>62413</v>
      </c>
      <c r="I7" s="65">
        <v>70626</v>
      </c>
      <c r="J7" s="65">
        <v>58767</v>
      </c>
      <c r="K7" s="65">
        <v>59136</v>
      </c>
      <c r="L7" s="65">
        <v>49113</v>
      </c>
      <c r="M7" s="65">
        <v>47232</v>
      </c>
      <c r="N7" s="65">
        <v>46658</v>
      </c>
      <c r="O7" s="65">
        <v>42397</v>
      </c>
      <c r="P7" s="65">
        <v>42321</v>
      </c>
      <c r="Q7" s="66">
        <v>38164</v>
      </c>
    </row>
    <row r="8" spans="1:17" ht="14.25" customHeight="1">
      <c r="A8" s="51"/>
      <c r="B8" s="51"/>
      <c r="C8" s="51" t="s">
        <v>82</v>
      </c>
      <c r="D8" s="67" t="s">
        <v>83</v>
      </c>
      <c r="E8" s="65">
        <v>51335</v>
      </c>
      <c r="F8" s="65">
        <v>45882</v>
      </c>
      <c r="G8" s="65">
        <v>51423</v>
      </c>
      <c r="H8" s="65">
        <v>46953</v>
      </c>
      <c r="I8" s="65">
        <v>55651</v>
      </c>
      <c r="J8" s="65">
        <v>44801</v>
      </c>
      <c r="K8" s="65">
        <v>45165</v>
      </c>
      <c r="L8" s="65">
        <v>36795</v>
      </c>
      <c r="M8" s="65">
        <v>35550</v>
      </c>
      <c r="N8" s="65">
        <v>35827</v>
      </c>
      <c r="O8" s="65">
        <v>33615</v>
      </c>
      <c r="P8" s="65">
        <v>33174</v>
      </c>
      <c r="Q8" s="66">
        <v>29706</v>
      </c>
    </row>
    <row r="9" spans="1:17" ht="14.25" customHeight="1">
      <c r="A9" s="51"/>
      <c r="B9" s="51"/>
      <c r="C9" s="51" t="s">
        <v>84</v>
      </c>
      <c r="D9" s="67" t="s">
        <v>85</v>
      </c>
      <c r="E9" s="65">
        <v>4739</v>
      </c>
      <c r="F9" s="65">
        <v>4801</v>
      </c>
      <c r="G9" s="65">
        <v>5309</v>
      </c>
      <c r="H9" s="65">
        <v>5578</v>
      </c>
      <c r="I9" s="65">
        <v>6411</v>
      </c>
      <c r="J9" s="65">
        <v>5341</v>
      </c>
      <c r="K9" s="65">
        <v>5805</v>
      </c>
      <c r="L9" s="65">
        <v>4722</v>
      </c>
      <c r="M9" s="65">
        <v>4541</v>
      </c>
      <c r="N9" s="65">
        <v>4096</v>
      </c>
      <c r="O9" s="65">
        <v>2498</v>
      </c>
      <c r="P9" s="65">
        <v>2820</v>
      </c>
      <c r="Q9" s="66">
        <v>2514</v>
      </c>
    </row>
    <row r="10" spans="1:17" ht="14.25" customHeight="1">
      <c r="A10" s="51"/>
      <c r="B10" s="51"/>
      <c r="C10" s="51" t="s">
        <v>86</v>
      </c>
      <c r="D10" s="67" t="s">
        <v>87</v>
      </c>
      <c r="E10" s="65">
        <v>9860</v>
      </c>
      <c r="F10" s="65">
        <v>9957</v>
      </c>
      <c r="G10" s="65">
        <v>10273</v>
      </c>
      <c r="H10" s="65">
        <v>9882</v>
      </c>
      <c r="I10" s="65">
        <v>8564</v>
      </c>
      <c r="J10" s="65">
        <v>8626</v>
      </c>
      <c r="K10" s="65">
        <v>8166</v>
      </c>
      <c r="L10" s="65">
        <v>7596</v>
      </c>
      <c r="M10" s="65">
        <v>7141</v>
      </c>
      <c r="N10" s="65">
        <v>6734</v>
      </c>
      <c r="O10" s="65">
        <v>6284</v>
      </c>
      <c r="P10" s="65">
        <v>6327</v>
      </c>
      <c r="Q10" s="66">
        <v>5944</v>
      </c>
    </row>
    <row r="11" spans="1:17" ht="14.25" customHeight="1">
      <c r="A11" s="51"/>
      <c r="B11" s="62" t="s">
        <v>88</v>
      </c>
      <c r="C11" s="63" t="s">
        <v>89</v>
      </c>
      <c r="D11" s="64"/>
      <c r="E11" s="65">
        <v>4855</v>
      </c>
      <c r="F11" s="65">
        <v>4645</v>
      </c>
      <c r="G11" s="65">
        <v>4806</v>
      </c>
      <c r="H11" s="65">
        <v>5647</v>
      </c>
      <c r="I11" s="65">
        <v>5706</v>
      </c>
      <c r="J11" s="65">
        <v>5713</v>
      </c>
      <c r="K11" s="65">
        <v>5675</v>
      </c>
      <c r="L11" s="65">
        <v>5445</v>
      </c>
      <c r="M11" s="65">
        <v>4817</v>
      </c>
      <c r="N11" s="65">
        <v>4602</v>
      </c>
      <c r="O11" s="65">
        <v>3972</v>
      </c>
      <c r="P11" s="65">
        <v>3903</v>
      </c>
      <c r="Q11" s="66">
        <v>3274</v>
      </c>
    </row>
    <row r="12" spans="1:17" ht="14.25" customHeight="1">
      <c r="A12" s="51"/>
      <c r="B12" s="62" t="s">
        <v>90</v>
      </c>
      <c r="C12" s="63" t="s">
        <v>91</v>
      </c>
      <c r="D12" s="64"/>
      <c r="E12" s="65">
        <v>733703</v>
      </c>
      <c r="F12" s="65">
        <v>796354</v>
      </c>
      <c r="G12" s="65">
        <v>771300</v>
      </c>
      <c r="H12" s="65">
        <v>721177</v>
      </c>
      <c r="I12" s="65">
        <v>733028</v>
      </c>
      <c r="J12" s="65">
        <v>721000</v>
      </c>
      <c r="K12" s="65">
        <v>755826</v>
      </c>
      <c r="L12" s="65">
        <v>767662</v>
      </c>
      <c r="M12" s="65">
        <v>731360</v>
      </c>
      <c r="N12" s="65">
        <v>721603</v>
      </c>
      <c r="O12" s="65">
        <v>737252</v>
      </c>
      <c r="P12" s="65">
        <v>667250</v>
      </c>
      <c r="Q12" s="66">
        <v>690496</v>
      </c>
    </row>
    <row r="13" spans="1:17" ht="14.25" customHeight="1">
      <c r="A13" s="51"/>
      <c r="B13" s="51"/>
      <c r="C13" s="51" t="s">
        <v>82</v>
      </c>
      <c r="D13" s="67" t="s">
        <v>92</v>
      </c>
      <c r="E13" s="65">
        <v>43040</v>
      </c>
      <c r="F13" s="65">
        <v>48139</v>
      </c>
      <c r="G13" s="65">
        <v>44009</v>
      </c>
      <c r="H13" s="65">
        <v>40529</v>
      </c>
      <c r="I13" s="65">
        <v>45085</v>
      </c>
      <c r="J13" s="65">
        <v>43586</v>
      </c>
      <c r="K13" s="65">
        <v>44451</v>
      </c>
      <c r="L13" s="65">
        <v>45990</v>
      </c>
      <c r="M13" s="65">
        <v>42555</v>
      </c>
      <c r="N13" s="65">
        <v>41242</v>
      </c>
      <c r="O13" s="65">
        <v>33193</v>
      </c>
      <c r="P13" s="65">
        <v>33046</v>
      </c>
      <c r="Q13" s="66">
        <v>34279</v>
      </c>
    </row>
    <row r="14" spans="1:17" ht="14.25" customHeight="1">
      <c r="A14" s="51"/>
      <c r="B14" s="51"/>
      <c r="C14" s="51" t="s">
        <v>84</v>
      </c>
      <c r="D14" s="67" t="s">
        <v>93</v>
      </c>
      <c r="E14" s="65">
        <v>173838</v>
      </c>
      <c r="F14" s="65">
        <v>186246</v>
      </c>
      <c r="G14" s="65">
        <v>188875</v>
      </c>
      <c r="H14" s="65">
        <v>115301</v>
      </c>
      <c r="I14" s="65">
        <v>131607</v>
      </c>
      <c r="J14" s="65">
        <v>133229</v>
      </c>
      <c r="K14" s="65">
        <v>128272</v>
      </c>
      <c r="L14" s="65">
        <v>130040</v>
      </c>
      <c r="M14" s="65">
        <v>117437</v>
      </c>
      <c r="N14" s="65">
        <v>109514</v>
      </c>
      <c r="O14" s="65">
        <v>103682</v>
      </c>
      <c r="P14" s="65">
        <v>97308</v>
      </c>
      <c r="Q14" s="66">
        <v>89282</v>
      </c>
    </row>
    <row r="15" spans="1:17" ht="14.25" customHeight="1">
      <c r="A15" s="51"/>
      <c r="B15" s="51"/>
      <c r="C15" s="51" t="s">
        <v>86</v>
      </c>
      <c r="D15" s="67" t="s">
        <v>94</v>
      </c>
      <c r="E15" s="65">
        <v>19717</v>
      </c>
      <c r="F15" s="65">
        <v>24215</v>
      </c>
      <c r="G15" s="65">
        <v>21557</v>
      </c>
      <c r="H15" s="65">
        <v>21510</v>
      </c>
      <c r="I15" s="65">
        <v>18185</v>
      </c>
      <c r="J15" s="65">
        <v>23393</v>
      </c>
      <c r="K15" s="65">
        <v>23753</v>
      </c>
      <c r="L15" s="65">
        <v>24874</v>
      </c>
      <c r="M15" s="65">
        <v>30703</v>
      </c>
      <c r="N15" s="65">
        <v>53774</v>
      </c>
      <c r="O15" s="65">
        <v>21565</v>
      </c>
      <c r="P15" s="65">
        <v>23181</v>
      </c>
      <c r="Q15" s="66">
        <v>20748</v>
      </c>
    </row>
    <row r="16" spans="1:17" ht="14.25" customHeight="1">
      <c r="A16" s="51"/>
      <c r="B16" s="51"/>
      <c r="C16" s="51" t="s">
        <v>95</v>
      </c>
      <c r="D16" s="67" t="s">
        <v>96</v>
      </c>
      <c r="E16" s="65">
        <v>35317</v>
      </c>
      <c r="F16" s="65">
        <v>35363</v>
      </c>
      <c r="G16" s="65">
        <v>44713</v>
      </c>
      <c r="H16" s="65">
        <v>39440</v>
      </c>
      <c r="I16" s="65">
        <v>40884</v>
      </c>
      <c r="J16" s="65">
        <v>36850</v>
      </c>
      <c r="K16" s="65">
        <v>40828</v>
      </c>
      <c r="L16" s="65">
        <v>47649</v>
      </c>
      <c r="M16" s="65">
        <v>44238</v>
      </c>
      <c r="N16" s="65">
        <v>53368</v>
      </c>
      <c r="O16" s="65">
        <v>59723</v>
      </c>
      <c r="P16" s="65">
        <v>56025</v>
      </c>
      <c r="Q16" s="66">
        <v>51604</v>
      </c>
    </row>
    <row r="17" spans="1:17" ht="14.25" customHeight="1">
      <c r="A17" s="51"/>
      <c r="B17" s="62"/>
      <c r="C17" s="51" t="s">
        <v>97</v>
      </c>
      <c r="D17" s="67" t="s">
        <v>98</v>
      </c>
      <c r="E17" s="65">
        <v>1513</v>
      </c>
      <c r="F17" s="65">
        <v>2219</v>
      </c>
      <c r="G17" s="65">
        <v>1320</v>
      </c>
      <c r="H17" s="65">
        <v>1030</v>
      </c>
      <c r="I17" s="65">
        <v>894</v>
      </c>
      <c r="J17" s="65">
        <v>1044</v>
      </c>
      <c r="K17" s="65">
        <v>1131</v>
      </c>
      <c r="L17" s="65">
        <v>1306</v>
      </c>
      <c r="M17" s="65">
        <v>1554</v>
      </c>
      <c r="N17" s="65">
        <v>1385</v>
      </c>
      <c r="O17" s="65">
        <v>1768</v>
      </c>
      <c r="P17" s="65">
        <v>1552</v>
      </c>
      <c r="Q17" s="66">
        <v>1661</v>
      </c>
    </row>
    <row r="18" spans="1:17" ht="14.25" customHeight="1">
      <c r="A18" s="51"/>
      <c r="B18" s="62"/>
      <c r="C18" s="51" t="s">
        <v>99</v>
      </c>
      <c r="D18" s="67" t="s">
        <v>100</v>
      </c>
      <c r="E18" s="65">
        <v>24250</v>
      </c>
      <c r="F18" s="65">
        <v>35099</v>
      </c>
      <c r="G18" s="65">
        <v>25066</v>
      </c>
      <c r="H18" s="65">
        <v>33101</v>
      </c>
      <c r="I18" s="65">
        <v>28185</v>
      </c>
      <c r="J18" s="65">
        <v>32773</v>
      </c>
      <c r="K18" s="65">
        <v>35748</v>
      </c>
      <c r="L18" s="65">
        <v>39194</v>
      </c>
      <c r="M18" s="65">
        <v>34214</v>
      </c>
      <c r="N18" s="65">
        <v>25500</v>
      </c>
      <c r="O18" s="65">
        <v>27547</v>
      </c>
      <c r="P18" s="65">
        <v>25927</v>
      </c>
      <c r="Q18" s="66">
        <v>26900</v>
      </c>
    </row>
    <row r="19" spans="1:17" ht="14.25" customHeight="1">
      <c r="A19" s="51"/>
      <c r="B19" s="51"/>
      <c r="C19" s="51" t="s">
        <v>101</v>
      </c>
      <c r="D19" s="67" t="s">
        <v>102</v>
      </c>
      <c r="E19" s="65">
        <v>25105</v>
      </c>
      <c r="F19" s="65">
        <v>31828</v>
      </c>
      <c r="G19" s="65">
        <v>27143</v>
      </c>
      <c r="H19" s="65">
        <v>24562</v>
      </c>
      <c r="I19" s="65">
        <v>24572</v>
      </c>
      <c r="J19" s="65">
        <v>26923</v>
      </c>
      <c r="K19" s="65">
        <v>26359</v>
      </c>
      <c r="L19" s="65">
        <v>19966</v>
      </c>
      <c r="M19" s="65">
        <v>35956</v>
      </c>
      <c r="N19" s="65">
        <v>27600</v>
      </c>
      <c r="O19" s="65">
        <v>27836</v>
      </c>
      <c r="P19" s="65">
        <v>29252</v>
      </c>
      <c r="Q19" s="66">
        <v>28548</v>
      </c>
    </row>
    <row r="20" spans="1:17" ht="14.25" customHeight="1">
      <c r="A20" s="51"/>
      <c r="B20" s="51"/>
      <c r="C20" s="51" t="s">
        <v>103</v>
      </c>
      <c r="D20" s="67" t="s">
        <v>104</v>
      </c>
      <c r="E20" s="65">
        <v>46347</v>
      </c>
      <c r="F20" s="65">
        <v>52752</v>
      </c>
      <c r="G20" s="65">
        <v>59600</v>
      </c>
      <c r="H20" s="65">
        <v>51650</v>
      </c>
      <c r="I20" s="65">
        <v>44384</v>
      </c>
      <c r="J20" s="65">
        <v>43121</v>
      </c>
      <c r="K20" s="65">
        <v>44099</v>
      </c>
      <c r="L20" s="65">
        <v>43138</v>
      </c>
      <c r="M20" s="65">
        <v>35476</v>
      </c>
      <c r="N20" s="65">
        <v>37964</v>
      </c>
      <c r="O20" s="65">
        <v>38155</v>
      </c>
      <c r="P20" s="65">
        <v>42525</v>
      </c>
      <c r="Q20" s="66">
        <v>38649</v>
      </c>
    </row>
    <row r="21" spans="1:17" ht="14.25" customHeight="1">
      <c r="A21" s="51"/>
      <c r="B21" s="51"/>
      <c r="C21" s="51" t="s">
        <v>105</v>
      </c>
      <c r="D21" s="67" t="s">
        <v>106</v>
      </c>
      <c r="E21" s="65">
        <v>58697</v>
      </c>
      <c r="F21" s="65">
        <v>60944</v>
      </c>
      <c r="G21" s="65">
        <v>58957</v>
      </c>
      <c r="H21" s="65">
        <v>41976</v>
      </c>
      <c r="I21" s="65">
        <v>40721</v>
      </c>
      <c r="J21" s="65">
        <v>46950</v>
      </c>
      <c r="K21" s="65">
        <v>55281</v>
      </c>
      <c r="L21" s="65">
        <v>53088</v>
      </c>
      <c r="M21" s="65">
        <v>47485</v>
      </c>
      <c r="N21" s="65">
        <v>43844</v>
      </c>
      <c r="O21" s="65">
        <v>46575</v>
      </c>
      <c r="P21" s="65">
        <v>30071</v>
      </c>
      <c r="Q21" s="66">
        <v>38032</v>
      </c>
    </row>
    <row r="22" spans="1:17" ht="14.25" customHeight="1">
      <c r="A22" s="51"/>
      <c r="B22" s="51"/>
      <c r="C22" s="51" t="s">
        <v>107</v>
      </c>
      <c r="D22" s="67" t="s">
        <v>108</v>
      </c>
      <c r="E22" s="65">
        <v>128867</v>
      </c>
      <c r="F22" s="65">
        <v>130552</v>
      </c>
      <c r="G22" s="65">
        <v>118379</v>
      </c>
      <c r="H22" s="65">
        <v>124133</v>
      </c>
      <c r="I22" s="65">
        <v>133574</v>
      </c>
      <c r="J22" s="65">
        <v>129546</v>
      </c>
      <c r="K22" s="65">
        <v>140110</v>
      </c>
      <c r="L22" s="65">
        <v>147821</v>
      </c>
      <c r="M22" s="65">
        <v>132606</v>
      </c>
      <c r="N22" s="65">
        <v>146771</v>
      </c>
      <c r="O22" s="65">
        <v>164516</v>
      </c>
      <c r="P22" s="65">
        <v>122099</v>
      </c>
      <c r="Q22" s="66">
        <v>158116</v>
      </c>
    </row>
    <row r="23" spans="1:17" ht="14.25" customHeight="1">
      <c r="A23" s="51"/>
      <c r="B23" s="51"/>
      <c r="C23" s="51" t="s">
        <v>109</v>
      </c>
      <c r="D23" s="67" t="s">
        <v>110</v>
      </c>
      <c r="E23" s="65">
        <v>6941</v>
      </c>
      <c r="F23" s="65">
        <v>8773</v>
      </c>
      <c r="G23" s="65">
        <v>9358</v>
      </c>
      <c r="H23" s="65">
        <v>10632</v>
      </c>
      <c r="I23" s="65">
        <v>12146</v>
      </c>
      <c r="J23" s="65">
        <v>12770</v>
      </c>
      <c r="K23" s="65">
        <v>15781</v>
      </c>
      <c r="L23" s="65">
        <v>16759</v>
      </c>
      <c r="M23" s="65">
        <v>14069</v>
      </c>
      <c r="N23" s="65">
        <v>16284</v>
      </c>
      <c r="O23" s="65">
        <v>16466</v>
      </c>
      <c r="P23" s="65">
        <v>17640</v>
      </c>
      <c r="Q23" s="66">
        <v>17287</v>
      </c>
    </row>
    <row r="24" spans="1:17" ht="14.25" customHeight="1">
      <c r="A24" s="51"/>
      <c r="B24" s="51"/>
      <c r="C24" s="51" t="s">
        <v>111</v>
      </c>
      <c r="D24" s="67" t="s">
        <v>112</v>
      </c>
      <c r="E24" s="65">
        <v>48962</v>
      </c>
      <c r="F24" s="65">
        <v>49900</v>
      </c>
      <c r="G24" s="65">
        <v>48366</v>
      </c>
      <c r="H24" s="65">
        <v>42162</v>
      </c>
      <c r="I24" s="65">
        <v>44966</v>
      </c>
      <c r="J24" s="65">
        <v>38277</v>
      </c>
      <c r="K24" s="65">
        <v>43359</v>
      </c>
      <c r="L24" s="65">
        <v>45941</v>
      </c>
      <c r="M24" s="65">
        <v>53261</v>
      </c>
      <c r="N24" s="65">
        <v>53916</v>
      </c>
      <c r="O24" s="65">
        <v>51196</v>
      </c>
      <c r="P24" s="65">
        <v>42668</v>
      </c>
      <c r="Q24" s="66">
        <v>38882</v>
      </c>
    </row>
    <row r="25" spans="1:17" ht="14.25" customHeight="1">
      <c r="A25" s="51"/>
      <c r="B25" s="51"/>
      <c r="C25" s="51" t="s">
        <v>113</v>
      </c>
      <c r="D25" s="67" t="s">
        <v>114</v>
      </c>
      <c r="E25" s="65">
        <v>121109</v>
      </c>
      <c r="F25" s="65">
        <v>130325</v>
      </c>
      <c r="G25" s="65">
        <v>123957</v>
      </c>
      <c r="H25" s="65">
        <v>175151</v>
      </c>
      <c r="I25" s="65">
        <v>167825</v>
      </c>
      <c r="J25" s="65">
        <v>152538</v>
      </c>
      <c r="K25" s="65">
        <v>156654</v>
      </c>
      <c r="L25" s="65">
        <v>151896</v>
      </c>
      <c r="M25" s="65">
        <v>141806</v>
      </c>
      <c r="N25" s="65">
        <v>140441</v>
      </c>
      <c r="O25" s="65">
        <v>145030</v>
      </c>
      <c r="P25" s="65">
        <v>145956</v>
      </c>
      <c r="Q25" s="66">
        <v>146508</v>
      </c>
    </row>
    <row r="26" spans="1:17" ht="14.25" customHeight="1">
      <c r="A26" s="51"/>
      <c r="B26" s="62" t="s">
        <v>115</v>
      </c>
      <c r="C26" s="63" t="s">
        <v>116</v>
      </c>
      <c r="D26" s="64"/>
      <c r="E26" s="65">
        <v>265663</v>
      </c>
      <c r="F26" s="65">
        <v>255185</v>
      </c>
      <c r="G26" s="65">
        <v>285185</v>
      </c>
      <c r="H26" s="65">
        <v>295152</v>
      </c>
      <c r="I26" s="65">
        <v>299034</v>
      </c>
      <c r="J26" s="65">
        <v>283808</v>
      </c>
      <c r="K26" s="65">
        <v>296700</v>
      </c>
      <c r="L26" s="65">
        <v>279191</v>
      </c>
      <c r="M26" s="65">
        <v>307685</v>
      </c>
      <c r="N26" s="65">
        <v>257368</v>
      </c>
      <c r="O26" s="65">
        <v>250586</v>
      </c>
      <c r="P26" s="65">
        <v>255945</v>
      </c>
      <c r="Q26" s="66">
        <v>224577</v>
      </c>
    </row>
    <row r="27" spans="1:17" ht="14.25" customHeight="1">
      <c r="A27" s="51"/>
      <c r="B27" s="62" t="s">
        <v>117</v>
      </c>
      <c r="C27" s="63" t="s">
        <v>118</v>
      </c>
      <c r="D27" s="64"/>
      <c r="E27" s="65">
        <v>314210</v>
      </c>
      <c r="F27" s="65">
        <v>364017</v>
      </c>
      <c r="G27" s="65">
        <v>410740</v>
      </c>
      <c r="H27" s="65">
        <v>423880</v>
      </c>
      <c r="I27" s="65">
        <v>413414</v>
      </c>
      <c r="J27" s="65">
        <v>420246</v>
      </c>
      <c r="K27" s="65">
        <v>428542</v>
      </c>
      <c r="L27" s="65">
        <v>475292</v>
      </c>
      <c r="M27" s="65">
        <v>452810</v>
      </c>
      <c r="N27" s="65">
        <v>413352</v>
      </c>
      <c r="O27" s="65">
        <v>438709</v>
      </c>
      <c r="P27" s="65">
        <v>447403</v>
      </c>
      <c r="Q27" s="66">
        <v>433152</v>
      </c>
    </row>
    <row r="28" spans="1:17" ht="14.25" customHeight="1">
      <c r="A28" s="51"/>
      <c r="B28" s="62" t="s">
        <v>119</v>
      </c>
      <c r="C28" s="63" t="s">
        <v>120</v>
      </c>
      <c r="D28" s="64"/>
      <c r="E28" s="65">
        <v>375691</v>
      </c>
      <c r="F28" s="65">
        <v>378016</v>
      </c>
      <c r="G28" s="65">
        <v>370054</v>
      </c>
      <c r="H28" s="65">
        <v>368280</v>
      </c>
      <c r="I28" s="65">
        <v>358695</v>
      </c>
      <c r="J28" s="65">
        <v>351593</v>
      </c>
      <c r="K28" s="65">
        <v>351662</v>
      </c>
      <c r="L28" s="65">
        <v>293556</v>
      </c>
      <c r="M28" s="65">
        <v>285563</v>
      </c>
      <c r="N28" s="65">
        <v>183129</v>
      </c>
      <c r="O28" s="65">
        <v>291053</v>
      </c>
      <c r="P28" s="65">
        <v>289675</v>
      </c>
      <c r="Q28" s="66">
        <v>299058</v>
      </c>
    </row>
    <row r="29" spans="1:17" ht="14.25" customHeight="1">
      <c r="A29" s="51"/>
      <c r="B29" s="62" t="s">
        <v>121</v>
      </c>
      <c r="C29" s="63" t="s">
        <v>122</v>
      </c>
      <c r="D29" s="64"/>
      <c r="E29" s="65">
        <v>117262</v>
      </c>
      <c r="F29" s="65">
        <v>134659</v>
      </c>
      <c r="G29" s="65">
        <v>140690</v>
      </c>
      <c r="H29" s="65">
        <v>141083</v>
      </c>
      <c r="I29" s="65">
        <v>156853</v>
      </c>
      <c r="J29" s="65">
        <v>158775</v>
      </c>
      <c r="K29" s="65">
        <v>172345</v>
      </c>
      <c r="L29" s="65">
        <v>173147</v>
      </c>
      <c r="M29" s="65">
        <v>161220</v>
      </c>
      <c r="N29" s="65">
        <v>163830</v>
      </c>
      <c r="O29" s="65">
        <v>173136</v>
      </c>
      <c r="P29" s="65">
        <v>194989</v>
      </c>
      <c r="Q29" s="66">
        <v>197507</v>
      </c>
    </row>
    <row r="30" spans="1:17" ht="14.25" customHeight="1">
      <c r="A30" s="51"/>
      <c r="B30" s="62" t="s">
        <v>123</v>
      </c>
      <c r="C30" s="63" t="s">
        <v>124</v>
      </c>
      <c r="D30" s="64"/>
      <c r="E30" s="65">
        <v>231370</v>
      </c>
      <c r="F30" s="65">
        <v>244910</v>
      </c>
      <c r="G30" s="65">
        <v>260908</v>
      </c>
      <c r="H30" s="65">
        <v>279443</v>
      </c>
      <c r="I30" s="65">
        <v>292190</v>
      </c>
      <c r="J30" s="65">
        <v>302034</v>
      </c>
      <c r="K30" s="65">
        <v>313126</v>
      </c>
      <c r="L30" s="65">
        <v>324636</v>
      </c>
      <c r="M30" s="65">
        <v>331661</v>
      </c>
      <c r="N30" s="65">
        <v>338027</v>
      </c>
      <c r="O30" s="65">
        <v>346905</v>
      </c>
      <c r="P30" s="65">
        <v>354681</v>
      </c>
      <c r="Q30" s="66">
        <v>359691</v>
      </c>
    </row>
    <row r="31" spans="1:17" ht="14.25" customHeight="1">
      <c r="A31" s="51"/>
      <c r="B31" s="62" t="s">
        <v>125</v>
      </c>
      <c r="C31" s="63" t="s">
        <v>126</v>
      </c>
      <c r="D31" s="64"/>
      <c r="E31" s="65">
        <v>197183</v>
      </c>
      <c r="F31" s="65">
        <v>213189</v>
      </c>
      <c r="G31" s="65">
        <v>214402</v>
      </c>
      <c r="H31" s="65">
        <v>219626</v>
      </c>
      <c r="I31" s="65">
        <v>221998</v>
      </c>
      <c r="J31" s="65">
        <v>225959</v>
      </c>
      <c r="K31" s="65">
        <v>209322</v>
      </c>
      <c r="L31" s="65">
        <v>208115</v>
      </c>
      <c r="M31" s="65">
        <v>199226</v>
      </c>
      <c r="N31" s="65">
        <v>196082</v>
      </c>
      <c r="O31" s="65">
        <v>192785</v>
      </c>
      <c r="P31" s="65">
        <v>194281</v>
      </c>
      <c r="Q31" s="66">
        <v>190794</v>
      </c>
    </row>
    <row r="32" spans="1:17" ht="14.25" customHeight="1">
      <c r="A32" s="51"/>
      <c r="B32" s="62" t="s">
        <v>127</v>
      </c>
      <c r="C32" s="63" t="s">
        <v>128</v>
      </c>
      <c r="D32" s="64"/>
      <c r="E32" s="65">
        <v>381416</v>
      </c>
      <c r="F32" s="65">
        <v>401558</v>
      </c>
      <c r="G32" s="65">
        <v>428464</v>
      </c>
      <c r="H32" s="65">
        <v>448920</v>
      </c>
      <c r="I32" s="65">
        <v>459915</v>
      </c>
      <c r="J32" s="65">
        <v>479831</v>
      </c>
      <c r="K32" s="65">
        <v>507165</v>
      </c>
      <c r="L32" s="65">
        <v>522653</v>
      </c>
      <c r="M32" s="65">
        <v>542726</v>
      </c>
      <c r="N32" s="65">
        <v>550050</v>
      </c>
      <c r="O32" s="65">
        <v>576283</v>
      </c>
      <c r="P32" s="65">
        <v>571227</v>
      </c>
      <c r="Q32" s="66">
        <v>561100</v>
      </c>
    </row>
    <row r="33" spans="1:17" s="43" customFormat="1" ht="14.25" customHeight="1">
      <c r="A33" s="68" t="s">
        <v>129</v>
      </c>
      <c r="B33" s="69" t="s">
        <v>130</v>
      </c>
      <c r="C33" s="69"/>
      <c r="D33" s="70"/>
      <c r="E33" s="71">
        <v>255347</v>
      </c>
      <c r="F33" s="71">
        <v>271286</v>
      </c>
      <c r="G33" s="71">
        <v>287641</v>
      </c>
      <c r="H33" s="71">
        <v>297825</v>
      </c>
      <c r="I33" s="71">
        <v>308481</v>
      </c>
      <c r="J33" s="71">
        <v>322522</v>
      </c>
      <c r="K33" s="71">
        <v>335092</v>
      </c>
      <c r="L33" s="71">
        <v>342788</v>
      </c>
      <c r="M33" s="71">
        <v>349060</v>
      </c>
      <c r="N33" s="71">
        <v>361796</v>
      </c>
      <c r="O33" s="71">
        <v>368401</v>
      </c>
      <c r="P33" s="71">
        <v>374691</v>
      </c>
      <c r="Q33" s="72">
        <v>375824</v>
      </c>
    </row>
    <row r="34" spans="1:17" ht="14.25" customHeight="1">
      <c r="A34" s="51"/>
      <c r="B34" s="62" t="s">
        <v>80</v>
      </c>
      <c r="C34" s="63" t="s">
        <v>118</v>
      </c>
      <c r="D34" s="64"/>
      <c r="E34" s="65">
        <v>17039</v>
      </c>
      <c r="F34" s="65">
        <v>18729</v>
      </c>
      <c r="G34" s="65">
        <v>20593</v>
      </c>
      <c r="H34" s="65">
        <v>22551</v>
      </c>
      <c r="I34" s="65">
        <v>24661</v>
      </c>
      <c r="J34" s="65">
        <v>26756</v>
      </c>
      <c r="K34" s="65">
        <v>28940</v>
      </c>
      <c r="L34" s="65">
        <v>30864</v>
      </c>
      <c r="M34" s="65">
        <v>32693</v>
      </c>
      <c r="N34" s="65">
        <v>34673</v>
      </c>
      <c r="O34" s="65">
        <v>36455</v>
      </c>
      <c r="P34" s="65">
        <v>38257</v>
      </c>
      <c r="Q34" s="66">
        <v>40109</v>
      </c>
    </row>
    <row r="35" spans="1:17" ht="14.25" customHeight="1">
      <c r="A35" s="51"/>
      <c r="B35" s="62" t="s">
        <v>88</v>
      </c>
      <c r="C35" s="63" t="s">
        <v>128</v>
      </c>
      <c r="D35" s="64"/>
      <c r="E35" s="65">
        <v>106949</v>
      </c>
      <c r="F35" s="65">
        <v>108735</v>
      </c>
      <c r="G35" s="65">
        <v>110258</v>
      </c>
      <c r="H35" s="65">
        <v>111602</v>
      </c>
      <c r="I35" s="65">
        <v>112178</v>
      </c>
      <c r="J35" s="65">
        <v>112823</v>
      </c>
      <c r="K35" s="65">
        <v>114550</v>
      </c>
      <c r="L35" s="65">
        <v>115539</v>
      </c>
      <c r="M35" s="65">
        <v>115887</v>
      </c>
      <c r="N35" s="65">
        <v>116216</v>
      </c>
      <c r="O35" s="65">
        <v>115778</v>
      </c>
      <c r="P35" s="65">
        <v>117886</v>
      </c>
      <c r="Q35" s="66">
        <v>116301</v>
      </c>
    </row>
    <row r="36" spans="1:17" ht="14.25" customHeight="1">
      <c r="A36" s="51"/>
      <c r="B36" s="62" t="s">
        <v>90</v>
      </c>
      <c r="C36" s="63" t="s">
        <v>131</v>
      </c>
      <c r="D36" s="64"/>
      <c r="E36" s="65">
        <v>131358</v>
      </c>
      <c r="F36" s="65">
        <v>143822</v>
      </c>
      <c r="G36" s="65">
        <v>156790</v>
      </c>
      <c r="H36" s="65">
        <v>163672</v>
      </c>
      <c r="I36" s="65">
        <v>171642</v>
      </c>
      <c r="J36" s="65">
        <v>182943</v>
      </c>
      <c r="K36" s="65">
        <v>191603</v>
      </c>
      <c r="L36" s="65">
        <v>196385</v>
      </c>
      <c r="M36" s="65">
        <v>200481</v>
      </c>
      <c r="N36" s="65">
        <v>210907</v>
      </c>
      <c r="O36" s="65">
        <v>216168</v>
      </c>
      <c r="P36" s="65">
        <v>218548</v>
      </c>
      <c r="Q36" s="66">
        <v>219413</v>
      </c>
    </row>
    <row r="37" spans="1:17" s="43" customFormat="1" ht="14.25" customHeight="1">
      <c r="A37" s="68" t="s">
        <v>132</v>
      </c>
      <c r="B37" s="69" t="s">
        <v>133</v>
      </c>
      <c r="C37" s="69"/>
      <c r="D37" s="70"/>
      <c r="E37" s="71">
        <v>50610</v>
      </c>
      <c r="F37" s="71">
        <v>54245</v>
      </c>
      <c r="G37" s="71">
        <v>58987</v>
      </c>
      <c r="H37" s="71">
        <v>61837</v>
      </c>
      <c r="I37" s="71">
        <v>64609</v>
      </c>
      <c r="J37" s="71">
        <v>66663</v>
      </c>
      <c r="K37" s="71">
        <v>68423</v>
      </c>
      <c r="L37" s="71">
        <v>70515</v>
      </c>
      <c r="M37" s="71">
        <v>78919</v>
      </c>
      <c r="N37" s="71">
        <v>75899</v>
      </c>
      <c r="O37" s="71">
        <v>62793</v>
      </c>
      <c r="P37" s="71">
        <v>59491</v>
      </c>
      <c r="Q37" s="72">
        <v>62698</v>
      </c>
    </row>
    <row r="38" spans="1:17" ht="14.25" customHeight="1">
      <c r="A38" s="51"/>
      <c r="B38" s="62" t="s">
        <v>80</v>
      </c>
      <c r="C38" s="63" t="s">
        <v>128</v>
      </c>
      <c r="D38" s="64"/>
      <c r="E38" s="65">
        <v>50610</v>
      </c>
      <c r="F38" s="65">
        <v>54245</v>
      </c>
      <c r="G38" s="65">
        <v>58987</v>
      </c>
      <c r="H38" s="65">
        <v>61837</v>
      </c>
      <c r="I38" s="65">
        <v>64609</v>
      </c>
      <c r="J38" s="65">
        <v>66663</v>
      </c>
      <c r="K38" s="65">
        <v>68423</v>
      </c>
      <c r="L38" s="65">
        <v>70515</v>
      </c>
      <c r="M38" s="65">
        <v>78919</v>
      </c>
      <c r="N38" s="65">
        <v>75899</v>
      </c>
      <c r="O38" s="65">
        <v>62793</v>
      </c>
      <c r="P38" s="65">
        <v>59491</v>
      </c>
      <c r="Q38" s="66">
        <v>62698</v>
      </c>
    </row>
    <row r="39" spans="1:17" s="43" customFormat="1" ht="14.25" customHeight="1">
      <c r="A39" s="73" t="s">
        <v>134</v>
      </c>
      <c r="B39" s="74" t="s">
        <v>135</v>
      </c>
      <c r="C39" s="74"/>
      <c r="D39" s="75"/>
      <c r="E39" s="76">
        <v>2993246</v>
      </c>
      <c r="F39" s="76">
        <v>3178704</v>
      </c>
      <c r="G39" s="76">
        <v>3300183</v>
      </c>
      <c r="H39" s="76">
        <v>3325283</v>
      </c>
      <c r="I39" s="76">
        <v>3384548</v>
      </c>
      <c r="J39" s="76">
        <v>3396913</v>
      </c>
      <c r="K39" s="76">
        <v>3503014</v>
      </c>
      <c r="L39" s="76">
        <v>3512114</v>
      </c>
      <c r="M39" s="76">
        <v>3492279</v>
      </c>
      <c r="N39" s="76">
        <v>3412395</v>
      </c>
      <c r="O39" s="76">
        <v>3484271</v>
      </c>
      <c r="P39" s="76">
        <v>3455857</v>
      </c>
      <c r="Q39" s="76">
        <v>3436334</v>
      </c>
    </row>
    <row r="40" spans="1:17" s="43" customFormat="1" ht="14.25" customHeight="1">
      <c r="A40" s="68" t="s">
        <v>136</v>
      </c>
      <c r="B40" s="69" t="s">
        <v>137</v>
      </c>
      <c r="C40" s="69"/>
      <c r="D40" s="70"/>
      <c r="E40" s="71">
        <v>18102</v>
      </c>
      <c r="F40" s="71">
        <v>18913</v>
      </c>
      <c r="G40" s="71">
        <v>19181</v>
      </c>
      <c r="H40" s="71">
        <v>16850</v>
      </c>
      <c r="I40" s="71">
        <v>17869</v>
      </c>
      <c r="J40" s="71">
        <v>18815</v>
      </c>
      <c r="K40" s="71">
        <v>19947</v>
      </c>
      <c r="L40" s="71">
        <v>20518</v>
      </c>
      <c r="M40" s="71">
        <v>19035</v>
      </c>
      <c r="N40" s="71">
        <v>18977</v>
      </c>
      <c r="O40" s="71">
        <v>20893</v>
      </c>
      <c r="P40" s="71">
        <v>21312</v>
      </c>
      <c r="Q40" s="72">
        <v>20841</v>
      </c>
    </row>
    <row r="41" spans="1:17" s="43" customFormat="1" ht="14.25" customHeight="1">
      <c r="A41" s="68" t="s">
        <v>138</v>
      </c>
      <c r="B41" s="69" t="s">
        <v>139</v>
      </c>
      <c r="C41" s="69"/>
      <c r="D41" s="70"/>
      <c r="E41" s="71">
        <v>16501</v>
      </c>
      <c r="F41" s="71">
        <v>18588</v>
      </c>
      <c r="G41" s="71">
        <v>13591</v>
      </c>
      <c r="H41" s="71">
        <v>12137</v>
      </c>
      <c r="I41" s="71">
        <v>10344</v>
      </c>
      <c r="J41" s="71">
        <v>11579</v>
      </c>
      <c r="K41" s="71">
        <v>12791</v>
      </c>
      <c r="L41" s="71">
        <v>21181</v>
      </c>
      <c r="M41" s="71">
        <v>18569</v>
      </c>
      <c r="N41" s="71">
        <v>17972</v>
      </c>
      <c r="O41" s="71">
        <v>18782</v>
      </c>
      <c r="P41" s="71">
        <v>17739</v>
      </c>
      <c r="Q41" s="72">
        <v>16186</v>
      </c>
    </row>
    <row r="42" spans="1:17" s="43" customFormat="1" ht="14.25" customHeight="1">
      <c r="A42" s="68" t="s">
        <v>140</v>
      </c>
      <c r="B42" s="69" t="s">
        <v>141</v>
      </c>
      <c r="C42" s="69"/>
      <c r="D42" s="70"/>
      <c r="E42" s="71">
        <v>76379</v>
      </c>
      <c r="F42" s="71">
        <v>89897</v>
      </c>
      <c r="G42" s="71">
        <v>108233</v>
      </c>
      <c r="H42" s="71">
        <v>105416</v>
      </c>
      <c r="I42" s="71">
        <v>116217</v>
      </c>
      <c r="J42" s="71">
        <v>133453</v>
      </c>
      <c r="K42" s="71">
        <v>141463</v>
      </c>
      <c r="L42" s="71">
        <v>140493</v>
      </c>
      <c r="M42" s="71">
        <v>127647</v>
      </c>
      <c r="N42" s="71">
        <v>124738</v>
      </c>
      <c r="O42" s="71">
        <v>125773</v>
      </c>
      <c r="P42" s="71">
        <v>150849</v>
      </c>
      <c r="Q42" s="72">
        <v>153828</v>
      </c>
    </row>
    <row r="43" spans="1:17" s="43" customFormat="1" ht="14.25" customHeight="1">
      <c r="A43" s="73" t="s">
        <v>142</v>
      </c>
      <c r="B43" s="74" t="s">
        <v>143</v>
      </c>
      <c r="C43" s="74"/>
      <c r="D43" s="75"/>
      <c r="E43" s="76">
        <v>2918468</v>
      </c>
      <c r="F43" s="76">
        <v>3089133</v>
      </c>
      <c r="G43" s="76">
        <v>3197540</v>
      </c>
      <c r="H43" s="76">
        <v>3224580</v>
      </c>
      <c r="I43" s="76">
        <v>3275856</v>
      </c>
      <c r="J43" s="76">
        <v>3270695</v>
      </c>
      <c r="K43" s="76">
        <v>3368707</v>
      </c>
      <c r="L43" s="76">
        <v>3370958</v>
      </c>
      <c r="M43" s="76">
        <v>3365097</v>
      </c>
      <c r="N43" s="76">
        <v>3288661</v>
      </c>
      <c r="O43" s="76">
        <v>3360609</v>
      </c>
      <c r="P43" s="76">
        <v>3308582</v>
      </c>
      <c r="Q43" s="76">
        <v>3287161</v>
      </c>
    </row>
    <row r="44" ht="14.25" customHeight="1">
      <c r="A44" s="44" t="s">
        <v>144</v>
      </c>
    </row>
  </sheetData>
  <sheetProtection/>
  <mergeCells count="26">
    <mergeCell ref="B43:D43"/>
    <mergeCell ref="A1:E1"/>
    <mergeCell ref="B37:D37"/>
    <mergeCell ref="C38:D38"/>
    <mergeCell ref="B39:D39"/>
    <mergeCell ref="B40:D40"/>
    <mergeCell ref="B41:D41"/>
    <mergeCell ref="B42:D42"/>
    <mergeCell ref="C31:D31"/>
    <mergeCell ref="C32:D32"/>
    <mergeCell ref="B33:D33"/>
    <mergeCell ref="C34:D34"/>
    <mergeCell ref="C35:D35"/>
    <mergeCell ref="C36:D36"/>
    <mergeCell ref="C12:D12"/>
    <mergeCell ref="C26:D26"/>
    <mergeCell ref="C27:D27"/>
    <mergeCell ref="C28:D28"/>
    <mergeCell ref="C29:D29"/>
    <mergeCell ref="C30:D30"/>
    <mergeCell ref="A2:Q2"/>
    <mergeCell ref="A4:D5"/>
    <mergeCell ref="E4:Q4"/>
    <mergeCell ref="B6:D6"/>
    <mergeCell ref="C7:D7"/>
    <mergeCell ref="C11:D11"/>
  </mergeCells>
  <hyperlinks>
    <hyperlink ref="A1:E1" location="'17県民経済計算'!A1" display="17　県民経済計算"/>
  </hyperlinks>
  <printOptions/>
  <pageMargins left="0.3937007874015748" right="0.3937007874015748" top="0.5905511811023623" bottom="0.3937007874015748" header="0.31496062992125984" footer="0.31496062992125984"/>
  <pageSetup blackAndWhite="1"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showGridLines="0" zoomScale="85" zoomScaleNormal="85" zoomScalePageLayoutView="0" workbookViewId="0" topLeftCell="A1">
      <pane xSplit="4" ySplit="5" topLeftCell="E6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C14" sqref="C14:D14"/>
    </sheetView>
  </sheetViews>
  <sheetFormatPr defaultColWidth="9.140625" defaultRowHeight="15"/>
  <cols>
    <col min="1" max="1" width="3.28125" style="44" customWidth="1"/>
    <col min="2" max="2" width="4.57421875" style="44" customWidth="1"/>
    <col min="3" max="3" width="3.00390625" style="44" customWidth="1"/>
    <col min="4" max="4" width="29.421875" style="44" customWidth="1"/>
    <col min="5" max="17" width="13.00390625" style="44" customWidth="1"/>
    <col min="18" max="16384" width="9.00390625" style="44" customWidth="1"/>
  </cols>
  <sheetData>
    <row r="1" spans="1:5" ht="13.5">
      <c r="A1" s="180" t="s">
        <v>0</v>
      </c>
      <c r="B1" s="180"/>
      <c r="C1" s="180"/>
      <c r="D1" s="180"/>
      <c r="E1" s="180"/>
    </row>
    <row r="2" spans="1:17" ht="17.25">
      <c r="A2" s="45" t="s">
        <v>145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s="78" customFormat="1" ht="15" thickBo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8" ht="14.25" thickTop="1">
      <c r="A4" s="47" t="s">
        <v>63</v>
      </c>
      <c r="B4" s="47"/>
      <c r="C4" s="47"/>
      <c r="D4" s="48"/>
      <c r="E4" s="49" t="s">
        <v>64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  <c r="R4" s="51"/>
    </row>
    <row r="5" spans="1:18" ht="27">
      <c r="A5" s="52"/>
      <c r="B5" s="52"/>
      <c r="C5" s="52"/>
      <c r="D5" s="53"/>
      <c r="E5" s="54" t="s">
        <v>65</v>
      </c>
      <c r="F5" s="54" t="s">
        <v>66</v>
      </c>
      <c r="G5" s="54" t="s">
        <v>67</v>
      </c>
      <c r="H5" s="54" t="s">
        <v>68</v>
      </c>
      <c r="I5" s="54" t="s">
        <v>69</v>
      </c>
      <c r="J5" s="54" t="s">
        <v>70</v>
      </c>
      <c r="K5" s="54" t="s">
        <v>71</v>
      </c>
      <c r="L5" s="54" t="s">
        <v>72</v>
      </c>
      <c r="M5" s="54" t="s">
        <v>73</v>
      </c>
      <c r="N5" s="54" t="s">
        <v>74</v>
      </c>
      <c r="O5" s="54" t="s">
        <v>75</v>
      </c>
      <c r="P5" s="54" t="s">
        <v>76</v>
      </c>
      <c r="Q5" s="55" t="s">
        <v>77</v>
      </c>
      <c r="R5" s="51"/>
    </row>
    <row r="6" spans="1:18" s="43" customFormat="1" ht="15" customHeight="1">
      <c r="A6" s="56" t="s">
        <v>146</v>
      </c>
      <c r="B6" s="57" t="s">
        <v>79</v>
      </c>
      <c r="C6" s="57"/>
      <c r="D6" s="58"/>
      <c r="E6" s="59">
        <f>SUM(E7,E11:E19)</f>
        <v>2118512</v>
      </c>
      <c r="F6" s="59">
        <f aca="true" t="shared" si="0" ref="F6:Q6">SUM(F7,F11:F19)</f>
        <v>2211693</v>
      </c>
      <c r="G6" s="59">
        <f t="shared" si="0"/>
        <v>2234979</v>
      </c>
      <c r="H6" s="59">
        <f t="shared" si="0"/>
        <v>2231467</v>
      </c>
      <c r="I6" s="59">
        <f t="shared" si="0"/>
        <v>2267004</v>
      </c>
      <c r="J6" s="59">
        <f t="shared" si="0"/>
        <v>2251216</v>
      </c>
      <c r="K6" s="59">
        <f t="shared" si="0"/>
        <v>2334009</v>
      </c>
      <c r="L6" s="59">
        <f t="shared" si="0"/>
        <v>2314818</v>
      </c>
      <c r="M6" s="59">
        <f t="shared" si="0"/>
        <v>2268902</v>
      </c>
      <c r="N6" s="59">
        <f t="shared" si="0"/>
        <v>2207930</v>
      </c>
      <c r="O6" s="59">
        <f t="shared" si="0"/>
        <v>2298461</v>
      </c>
      <c r="P6" s="59">
        <f t="shared" si="0"/>
        <v>2263868</v>
      </c>
      <c r="Q6" s="60">
        <f t="shared" si="0"/>
        <v>2272562</v>
      </c>
      <c r="R6" s="61"/>
    </row>
    <row r="7" spans="1:17" ht="15" customHeight="1">
      <c r="A7" s="51"/>
      <c r="B7" s="62" t="s">
        <v>147</v>
      </c>
      <c r="C7" s="63" t="s">
        <v>81</v>
      </c>
      <c r="D7" s="64"/>
      <c r="E7" s="65">
        <v>45950</v>
      </c>
      <c r="F7" s="65">
        <v>46927</v>
      </c>
      <c r="G7" s="65">
        <v>53189</v>
      </c>
      <c r="H7" s="65">
        <v>48336</v>
      </c>
      <c r="I7" s="65">
        <v>55286</v>
      </c>
      <c r="J7" s="65">
        <v>43591</v>
      </c>
      <c r="K7" s="65">
        <v>43500</v>
      </c>
      <c r="L7" s="65">
        <v>32084</v>
      </c>
      <c r="M7" s="65">
        <v>29197</v>
      </c>
      <c r="N7" s="65">
        <v>28650</v>
      </c>
      <c r="O7" s="65">
        <v>25347</v>
      </c>
      <c r="P7" s="65">
        <v>26228</v>
      </c>
      <c r="Q7" s="66">
        <v>23632</v>
      </c>
    </row>
    <row r="8" spans="1:17" ht="15" customHeight="1">
      <c r="A8" s="51"/>
      <c r="B8" s="51"/>
      <c r="C8" s="51" t="s">
        <v>148</v>
      </c>
      <c r="D8" s="67" t="s">
        <v>83</v>
      </c>
      <c r="E8" s="65">
        <v>34309</v>
      </c>
      <c r="F8" s="65">
        <v>35094</v>
      </c>
      <c r="G8" s="65">
        <v>40818</v>
      </c>
      <c r="H8" s="65">
        <v>35968</v>
      </c>
      <c r="I8" s="65">
        <v>43371</v>
      </c>
      <c r="J8" s="65">
        <v>32503</v>
      </c>
      <c r="K8" s="65">
        <v>32184</v>
      </c>
      <c r="L8" s="65">
        <v>22111</v>
      </c>
      <c r="M8" s="65">
        <v>21635</v>
      </c>
      <c r="N8" s="65">
        <v>21467</v>
      </c>
      <c r="O8" s="65">
        <v>20270</v>
      </c>
      <c r="P8" s="65">
        <v>20560</v>
      </c>
      <c r="Q8" s="66">
        <v>18506</v>
      </c>
    </row>
    <row r="9" spans="1:17" ht="15" customHeight="1">
      <c r="A9" s="51"/>
      <c r="B9" s="51"/>
      <c r="C9" s="51" t="s">
        <v>149</v>
      </c>
      <c r="D9" s="67" t="s">
        <v>85</v>
      </c>
      <c r="E9" s="65">
        <v>4155</v>
      </c>
      <c r="F9" s="65">
        <v>4329</v>
      </c>
      <c r="G9" s="65">
        <v>4702</v>
      </c>
      <c r="H9" s="65">
        <v>4872</v>
      </c>
      <c r="I9" s="65">
        <v>5567</v>
      </c>
      <c r="J9" s="65">
        <v>4782</v>
      </c>
      <c r="K9" s="65">
        <v>5301</v>
      </c>
      <c r="L9" s="65">
        <v>4149</v>
      </c>
      <c r="M9" s="65">
        <v>4076</v>
      </c>
      <c r="N9" s="65">
        <v>3491</v>
      </c>
      <c r="O9" s="65">
        <v>2170</v>
      </c>
      <c r="P9" s="65">
        <v>2589</v>
      </c>
      <c r="Q9" s="66">
        <v>2189</v>
      </c>
    </row>
    <row r="10" spans="1:17" ht="15" customHeight="1">
      <c r="A10" s="51"/>
      <c r="B10" s="51"/>
      <c r="C10" s="51" t="s">
        <v>150</v>
      </c>
      <c r="D10" s="67" t="s">
        <v>87</v>
      </c>
      <c r="E10" s="65">
        <v>7486</v>
      </c>
      <c r="F10" s="65">
        <v>7504</v>
      </c>
      <c r="G10" s="65">
        <v>7669</v>
      </c>
      <c r="H10" s="65">
        <v>7496</v>
      </c>
      <c r="I10" s="65">
        <v>6348</v>
      </c>
      <c r="J10" s="65">
        <v>6306</v>
      </c>
      <c r="K10" s="65">
        <v>6015</v>
      </c>
      <c r="L10" s="65">
        <v>5824</v>
      </c>
      <c r="M10" s="65">
        <v>3486</v>
      </c>
      <c r="N10" s="65">
        <v>3692</v>
      </c>
      <c r="O10" s="65">
        <v>2907</v>
      </c>
      <c r="P10" s="65">
        <v>3079</v>
      </c>
      <c r="Q10" s="66">
        <v>2937</v>
      </c>
    </row>
    <row r="11" spans="1:17" ht="15" customHeight="1">
      <c r="A11" s="51"/>
      <c r="B11" s="62" t="s">
        <v>88</v>
      </c>
      <c r="C11" s="63" t="s">
        <v>89</v>
      </c>
      <c r="D11" s="64"/>
      <c r="E11" s="65">
        <v>3122</v>
      </c>
      <c r="F11" s="65">
        <v>3250</v>
      </c>
      <c r="G11" s="65">
        <v>3415</v>
      </c>
      <c r="H11" s="65">
        <v>3967</v>
      </c>
      <c r="I11" s="65">
        <v>3840</v>
      </c>
      <c r="J11" s="65">
        <v>4115</v>
      </c>
      <c r="K11" s="65">
        <v>3702</v>
      </c>
      <c r="L11" s="65">
        <v>3889</v>
      </c>
      <c r="M11" s="65">
        <v>2998</v>
      </c>
      <c r="N11" s="65">
        <v>3046</v>
      </c>
      <c r="O11" s="65">
        <v>2732</v>
      </c>
      <c r="P11" s="65">
        <v>2781</v>
      </c>
      <c r="Q11" s="66">
        <v>2355</v>
      </c>
    </row>
    <row r="12" spans="1:17" ht="15" customHeight="1">
      <c r="A12" s="51"/>
      <c r="B12" s="62" t="s">
        <v>90</v>
      </c>
      <c r="C12" s="63" t="s">
        <v>91</v>
      </c>
      <c r="D12" s="64"/>
      <c r="E12" s="65">
        <v>595933</v>
      </c>
      <c r="F12" s="65">
        <v>650461</v>
      </c>
      <c r="G12" s="65">
        <v>619265</v>
      </c>
      <c r="H12" s="65">
        <v>576849</v>
      </c>
      <c r="I12" s="65">
        <v>577427</v>
      </c>
      <c r="J12" s="65">
        <v>568973</v>
      </c>
      <c r="K12" s="65">
        <v>601260</v>
      </c>
      <c r="L12" s="65">
        <v>610001</v>
      </c>
      <c r="M12" s="65">
        <v>569964</v>
      </c>
      <c r="N12" s="65">
        <v>562631</v>
      </c>
      <c r="O12" s="65">
        <v>592455</v>
      </c>
      <c r="P12" s="65">
        <v>525188</v>
      </c>
      <c r="Q12" s="66">
        <v>555726</v>
      </c>
    </row>
    <row r="13" spans="1:17" ht="15" customHeight="1">
      <c r="A13" s="51"/>
      <c r="B13" s="62" t="s">
        <v>115</v>
      </c>
      <c r="C13" s="63" t="s">
        <v>116</v>
      </c>
      <c r="D13" s="64"/>
      <c r="E13" s="65">
        <v>223034</v>
      </c>
      <c r="F13" s="65">
        <v>212820</v>
      </c>
      <c r="G13" s="65">
        <v>233309</v>
      </c>
      <c r="H13" s="65">
        <v>238096</v>
      </c>
      <c r="I13" s="65">
        <v>240434</v>
      </c>
      <c r="J13" s="65">
        <v>225561</v>
      </c>
      <c r="K13" s="65">
        <v>241905</v>
      </c>
      <c r="L13" s="65">
        <v>227018</v>
      </c>
      <c r="M13" s="65">
        <v>245844</v>
      </c>
      <c r="N13" s="65">
        <v>208668</v>
      </c>
      <c r="O13" s="65">
        <v>206548</v>
      </c>
      <c r="P13" s="65">
        <v>210284</v>
      </c>
      <c r="Q13" s="66">
        <v>185507</v>
      </c>
    </row>
    <row r="14" spans="1:17" ht="15" customHeight="1">
      <c r="A14" s="51"/>
      <c r="B14" s="62" t="s">
        <v>117</v>
      </c>
      <c r="C14" s="63" t="s">
        <v>118</v>
      </c>
      <c r="D14" s="64"/>
      <c r="E14" s="65">
        <v>191080</v>
      </c>
      <c r="F14" s="65">
        <v>199943</v>
      </c>
      <c r="G14" s="65">
        <v>205350</v>
      </c>
      <c r="H14" s="65">
        <v>207790</v>
      </c>
      <c r="I14" s="65">
        <v>214556</v>
      </c>
      <c r="J14" s="65">
        <v>230462</v>
      </c>
      <c r="K14" s="65">
        <v>245423</v>
      </c>
      <c r="L14" s="65">
        <v>280492</v>
      </c>
      <c r="M14" s="65">
        <v>270635</v>
      </c>
      <c r="N14" s="65">
        <v>244233</v>
      </c>
      <c r="O14" s="65">
        <v>269441</v>
      </c>
      <c r="P14" s="65">
        <v>283945</v>
      </c>
      <c r="Q14" s="66">
        <v>282255</v>
      </c>
    </row>
    <row r="15" spans="1:17" ht="15" customHeight="1">
      <c r="A15" s="51"/>
      <c r="B15" s="62" t="s">
        <v>119</v>
      </c>
      <c r="C15" s="63" t="s">
        <v>120</v>
      </c>
      <c r="D15" s="64"/>
      <c r="E15" s="65">
        <v>320504</v>
      </c>
      <c r="F15" s="65">
        <v>319428</v>
      </c>
      <c r="G15" s="65">
        <v>310513</v>
      </c>
      <c r="H15" s="65">
        <v>307610</v>
      </c>
      <c r="I15" s="65">
        <v>298056</v>
      </c>
      <c r="J15" s="65">
        <v>288019</v>
      </c>
      <c r="K15" s="65">
        <v>287117</v>
      </c>
      <c r="L15" s="65">
        <v>236169</v>
      </c>
      <c r="M15" s="65">
        <v>232026</v>
      </c>
      <c r="N15" s="65">
        <v>229337</v>
      </c>
      <c r="O15" s="65">
        <v>237152</v>
      </c>
      <c r="P15" s="65">
        <v>236664</v>
      </c>
      <c r="Q15" s="66">
        <v>247787</v>
      </c>
    </row>
    <row r="16" spans="1:17" ht="15" customHeight="1">
      <c r="A16" s="51"/>
      <c r="B16" s="62" t="s">
        <v>121</v>
      </c>
      <c r="C16" s="63" t="s">
        <v>122</v>
      </c>
      <c r="D16" s="64"/>
      <c r="E16" s="65">
        <v>113937</v>
      </c>
      <c r="F16" s="65">
        <v>126199</v>
      </c>
      <c r="G16" s="65">
        <v>126305</v>
      </c>
      <c r="H16" s="65">
        <v>125978</v>
      </c>
      <c r="I16" s="65">
        <v>139085</v>
      </c>
      <c r="J16" s="65">
        <v>140749</v>
      </c>
      <c r="K16" s="65">
        <v>152668</v>
      </c>
      <c r="L16" s="65">
        <v>154036</v>
      </c>
      <c r="M16" s="65">
        <v>143811</v>
      </c>
      <c r="N16" s="65">
        <v>147021</v>
      </c>
      <c r="O16" s="65">
        <v>158924</v>
      </c>
      <c r="P16" s="65">
        <v>177421</v>
      </c>
      <c r="Q16" s="66">
        <v>178861</v>
      </c>
    </row>
    <row r="17" spans="1:17" ht="15" customHeight="1">
      <c r="A17" s="51"/>
      <c r="B17" s="62" t="s">
        <v>123</v>
      </c>
      <c r="C17" s="63" t="s">
        <v>124</v>
      </c>
      <c r="D17" s="64"/>
      <c r="E17" s="65">
        <v>154714</v>
      </c>
      <c r="F17" s="65">
        <v>162411</v>
      </c>
      <c r="G17" s="65">
        <v>172967</v>
      </c>
      <c r="H17" s="65">
        <v>187922</v>
      </c>
      <c r="I17" s="65">
        <v>194862</v>
      </c>
      <c r="J17" s="65">
        <v>197679</v>
      </c>
      <c r="K17" s="65">
        <v>203729</v>
      </c>
      <c r="L17" s="65">
        <v>208140</v>
      </c>
      <c r="M17" s="65">
        <v>209459</v>
      </c>
      <c r="N17" s="65">
        <v>213153</v>
      </c>
      <c r="O17" s="65">
        <v>218418</v>
      </c>
      <c r="P17" s="65">
        <v>221643</v>
      </c>
      <c r="Q17" s="66">
        <v>227771</v>
      </c>
    </row>
    <row r="18" spans="1:17" ht="15" customHeight="1">
      <c r="A18" s="51"/>
      <c r="B18" s="62" t="s">
        <v>125</v>
      </c>
      <c r="C18" s="63" t="s">
        <v>126</v>
      </c>
      <c r="D18" s="64"/>
      <c r="E18" s="65">
        <v>155933</v>
      </c>
      <c r="F18" s="65">
        <v>162581</v>
      </c>
      <c r="G18" s="65">
        <v>162226</v>
      </c>
      <c r="H18" s="65">
        <v>167106</v>
      </c>
      <c r="I18" s="65">
        <v>168741</v>
      </c>
      <c r="J18" s="65">
        <v>169345</v>
      </c>
      <c r="K18" s="65">
        <v>154778</v>
      </c>
      <c r="L18" s="65">
        <v>152791</v>
      </c>
      <c r="M18" s="65">
        <v>144969</v>
      </c>
      <c r="N18" s="65">
        <v>143299</v>
      </c>
      <c r="O18" s="65">
        <v>147794</v>
      </c>
      <c r="P18" s="65">
        <v>147255</v>
      </c>
      <c r="Q18" s="66">
        <v>144681</v>
      </c>
    </row>
    <row r="19" spans="1:17" ht="15" customHeight="1">
      <c r="A19" s="51"/>
      <c r="B19" s="62" t="s">
        <v>151</v>
      </c>
      <c r="C19" s="63" t="s">
        <v>128</v>
      </c>
      <c r="D19" s="64"/>
      <c r="E19" s="65">
        <v>314305</v>
      </c>
      <c r="F19" s="65">
        <v>327673</v>
      </c>
      <c r="G19" s="65">
        <v>348440</v>
      </c>
      <c r="H19" s="65">
        <v>367813</v>
      </c>
      <c r="I19" s="65">
        <v>374717</v>
      </c>
      <c r="J19" s="65">
        <v>382722</v>
      </c>
      <c r="K19" s="65">
        <v>399927</v>
      </c>
      <c r="L19" s="65">
        <v>410198</v>
      </c>
      <c r="M19" s="65">
        <v>419999</v>
      </c>
      <c r="N19" s="65">
        <v>427892</v>
      </c>
      <c r="O19" s="65">
        <v>439650</v>
      </c>
      <c r="P19" s="65">
        <v>432459</v>
      </c>
      <c r="Q19" s="66">
        <v>423987</v>
      </c>
    </row>
    <row r="20" spans="1:17" s="43" customFormat="1" ht="15" customHeight="1">
      <c r="A20" s="68" t="s">
        <v>129</v>
      </c>
      <c r="B20" s="69" t="s">
        <v>130</v>
      </c>
      <c r="C20" s="69"/>
      <c r="D20" s="70"/>
      <c r="E20" s="71">
        <v>204788</v>
      </c>
      <c r="F20" s="71">
        <v>216131</v>
      </c>
      <c r="G20" s="71">
        <v>227568</v>
      </c>
      <c r="H20" s="71">
        <v>232328</v>
      </c>
      <c r="I20" s="71">
        <v>237243</v>
      </c>
      <c r="J20" s="71">
        <v>246310</v>
      </c>
      <c r="K20" s="71">
        <v>252033</v>
      </c>
      <c r="L20" s="71">
        <v>254454</v>
      </c>
      <c r="M20" s="71">
        <v>254839</v>
      </c>
      <c r="N20" s="71">
        <v>260946</v>
      </c>
      <c r="O20" s="71">
        <v>264097</v>
      </c>
      <c r="P20" s="71">
        <v>264366</v>
      </c>
      <c r="Q20" s="72">
        <v>260011</v>
      </c>
    </row>
    <row r="21" spans="1:17" ht="15" customHeight="1">
      <c r="A21" s="51"/>
      <c r="B21" s="62" t="s">
        <v>147</v>
      </c>
      <c r="C21" s="63" t="s">
        <v>118</v>
      </c>
      <c r="D21" s="64"/>
      <c r="E21" s="65">
        <v>3345</v>
      </c>
      <c r="F21" s="65">
        <v>3678</v>
      </c>
      <c r="G21" s="65">
        <v>3998</v>
      </c>
      <c r="H21" s="65">
        <v>4119</v>
      </c>
      <c r="I21" s="65">
        <v>4282</v>
      </c>
      <c r="J21" s="65">
        <v>4509</v>
      </c>
      <c r="K21" s="65">
        <v>4594</v>
      </c>
      <c r="L21" s="65">
        <v>4629</v>
      </c>
      <c r="M21" s="65">
        <v>4653</v>
      </c>
      <c r="N21" s="65">
        <v>4615</v>
      </c>
      <c r="O21" s="65">
        <v>4673</v>
      </c>
      <c r="P21" s="65">
        <v>4544</v>
      </c>
      <c r="Q21" s="66">
        <v>4397</v>
      </c>
    </row>
    <row r="22" spans="1:17" ht="15" customHeight="1">
      <c r="A22" s="51"/>
      <c r="B22" s="62" t="s">
        <v>88</v>
      </c>
      <c r="C22" s="63" t="s">
        <v>128</v>
      </c>
      <c r="D22" s="64"/>
      <c r="E22" s="65">
        <v>103072</v>
      </c>
      <c r="F22" s="65">
        <v>104568</v>
      </c>
      <c r="G22" s="65">
        <v>105730</v>
      </c>
      <c r="H22" s="65">
        <v>106668</v>
      </c>
      <c r="I22" s="65">
        <v>106923</v>
      </c>
      <c r="J22" s="65">
        <v>107871</v>
      </c>
      <c r="K22" s="65">
        <v>108776</v>
      </c>
      <c r="L22" s="65">
        <v>109499</v>
      </c>
      <c r="M22" s="65">
        <v>109432</v>
      </c>
      <c r="N22" s="65">
        <v>109368</v>
      </c>
      <c r="O22" s="65">
        <v>110240</v>
      </c>
      <c r="P22" s="65">
        <v>112091</v>
      </c>
      <c r="Q22" s="66">
        <v>110370</v>
      </c>
    </row>
    <row r="23" spans="1:17" ht="15" customHeight="1">
      <c r="A23" s="51"/>
      <c r="B23" s="62" t="s">
        <v>90</v>
      </c>
      <c r="C23" s="63" t="s">
        <v>131</v>
      </c>
      <c r="D23" s="64"/>
      <c r="E23" s="65">
        <v>98371</v>
      </c>
      <c r="F23" s="65">
        <v>107885</v>
      </c>
      <c r="G23" s="65">
        <v>117840</v>
      </c>
      <c r="H23" s="65">
        <v>121541</v>
      </c>
      <c r="I23" s="65">
        <v>126038</v>
      </c>
      <c r="J23" s="65">
        <v>133930</v>
      </c>
      <c r="K23" s="65">
        <v>138663</v>
      </c>
      <c r="L23" s="65">
        <v>140326</v>
      </c>
      <c r="M23" s="65">
        <v>140754</v>
      </c>
      <c r="N23" s="65">
        <v>146963</v>
      </c>
      <c r="O23" s="65">
        <v>149184</v>
      </c>
      <c r="P23" s="65">
        <v>147731</v>
      </c>
      <c r="Q23" s="66">
        <v>145244</v>
      </c>
    </row>
    <row r="24" spans="1:17" s="43" customFormat="1" ht="15" customHeight="1">
      <c r="A24" s="68" t="s">
        <v>132</v>
      </c>
      <c r="B24" s="69" t="s">
        <v>133</v>
      </c>
      <c r="C24" s="69"/>
      <c r="D24" s="70"/>
      <c r="E24" s="71">
        <v>44715</v>
      </c>
      <c r="F24" s="71">
        <v>48184</v>
      </c>
      <c r="G24" s="71">
        <v>52260</v>
      </c>
      <c r="H24" s="71">
        <v>54858</v>
      </c>
      <c r="I24" s="71">
        <v>57294</v>
      </c>
      <c r="J24" s="71">
        <v>59710</v>
      </c>
      <c r="K24" s="71">
        <v>61487</v>
      </c>
      <c r="L24" s="71">
        <v>63509</v>
      </c>
      <c r="M24" s="71">
        <v>71814</v>
      </c>
      <c r="N24" s="71">
        <v>69283</v>
      </c>
      <c r="O24" s="71">
        <v>56280</v>
      </c>
      <c r="P24" s="71">
        <v>53070</v>
      </c>
      <c r="Q24" s="72">
        <v>53405</v>
      </c>
    </row>
    <row r="25" spans="1:18" s="43" customFormat="1" ht="15" customHeight="1">
      <c r="A25" s="73" t="s">
        <v>134</v>
      </c>
      <c r="B25" s="74" t="s">
        <v>135</v>
      </c>
      <c r="C25" s="74"/>
      <c r="D25" s="75"/>
      <c r="E25" s="76">
        <f>E6+E20+E24</f>
        <v>2368015</v>
      </c>
      <c r="F25" s="76">
        <f aca="true" t="shared" si="1" ref="F25:Q25">F6+F20+F24</f>
        <v>2476008</v>
      </c>
      <c r="G25" s="76">
        <f t="shared" si="1"/>
        <v>2514807</v>
      </c>
      <c r="H25" s="76">
        <f t="shared" si="1"/>
        <v>2518653</v>
      </c>
      <c r="I25" s="76">
        <f t="shared" si="1"/>
        <v>2561541</v>
      </c>
      <c r="J25" s="76">
        <f t="shared" si="1"/>
        <v>2557236</v>
      </c>
      <c r="K25" s="76">
        <f t="shared" si="1"/>
        <v>2647529</v>
      </c>
      <c r="L25" s="76">
        <f t="shared" si="1"/>
        <v>2632781</v>
      </c>
      <c r="M25" s="76">
        <f t="shared" si="1"/>
        <v>2595555</v>
      </c>
      <c r="N25" s="76">
        <f t="shared" si="1"/>
        <v>2538159</v>
      </c>
      <c r="O25" s="76">
        <f t="shared" si="1"/>
        <v>2618838</v>
      </c>
      <c r="P25" s="76">
        <f t="shared" si="1"/>
        <v>2581304</v>
      </c>
      <c r="Q25" s="79">
        <f t="shared" si="1"/>
        <v>2585978</v>
      </c>
      <c r="R25" s="61"/>
    </row>
    <row r="26" spans="1:17" s="43" customFormat="1" ht="15" customHeight="1">
      <c r="A26" s="68" t="s">
        <v>136</v>
      </c>
      <c r="B26" s="69" t="s">
        <v>137</v>
      </c>
      <c r="C26" s="69"/>
      <c r="D26" s="70"/>
      <c r="E26" s="80" t="s">
        <v>152</v>
      </c>
      <c r="F26" s="80" t="s">
        <v>152</v>
      </c>
      <c r="G26" s="80" t="s">
        <v>152</v>
      </c>
      <c r="H26" s="80" t="s">
        <v>152</v>
      </c>
      <c r="I26" s="80" t="s">
        <v>152</v>
      </c>
      <c r="J26" s="80" t="s">
        <v>152</v>
      </c>
      <c r="K26" s="80" t="s">
        <v>152</v>
      </c>
      <c r="L26" s="80" t="s">
        <v>152</v>
      </c>
      <c r="M26" s="80" t="s">
        <v>152</v>
      </c>
      <c r="N26" s="80" t="s">
        <v>152</v>
      </c>
      <c r="O26" s="80" t="s">
        <v>152</v>
      </c>
      <c r="P26" s="80" t="s">
        <v>152</v>
      </c>
      <c r="Q26" s="80" t="s">
        <v>152</v>
      </c>
    </row>
    <row r="27" spans="1:17" s="43" customFormat="1" ht="15" customHeight="1">
      <c r="A27" s="68" t="s">
        <v>138</v>
      </c>
      <c r="B27" s="69" t="s">
        <v>139</v>
      </c>
      <c r="C27" s="69"/>
      <c r="D27" s="70"/>
      <c r="E27" s="80" t="s">
        <v>152</v>
      </c>
      <c r="F27" s="80" t="s">
        <v>152</v>
      </c>
      <c r="G27" s="80" t="s">
        <v>152</v>
      </c>
      <c r="H27" s="80" t="s">
        <v>152</v>
      </c>
      <c r="I27" s="80" t="s">
        <v>152</v>
      </c>
      <c r="J27" s="80" t="s">
        <v>152</v>
      </c>
      <c r="K27" s="80" t="s">
        <v>152</v>
      </c>
      <c r="L27" s="80" t="s">
        <v>152</v>
      </c>
      <c r="M27" s="80" t="s">
        <v>152</v>
      </c>
      <c r="N27" s="80" t="s">
        <v>152</v>
      </c>
      <c r="O27" s="80" t="s">
        <v>152</v>
      </c>
      <c r="P27" s="80" t="s">
        <v>152</v>
      </c>
      <c r="Q27" s="80" t="s">
        <v>152</v>
      </c>
    </row>
    <row r="28" spans="1:17" s="43" customFormat="1" ht="15" customHeight="1">
      <c r="A28" s="68" t="s">
        <v>140</v>
      </c>
      <c r="B28" s="69" t="s">
        <v>141</v>
      </c>
      <c r="C28" s="69"/>
      <c r="D28" s="70"/>
      <c r="E28" s="81">
        <v>-76379</v>
      </c>
      <c r="F28" s="81">
        <v>-89897</v>
      </c>
      <c r="G28" s="81">
        <v>-108233</v>
      </c>
      <c r="H28" s="81">
        <v>-105416</v>
      </c>
      <c r="I28" s="81">
        <v>-116217</v>
      </c>
      <c r="J28" s="81">
        <v>-133453</v>
      </c>
      <c r="K28" s="81">
        <v>-141463</v>
      </c>
      <c r="L28" s="81">
        <v>-140493</v>
      </c>
      <c r="M28" s="81">
        <v>-127647</v>
      </c>
      <c r="N28" s="81">
        <v>-124738</v>
      </c>
      <c r="O28" s="81">
        <v>-125773</v>
      </c>
      <c r="P28" s="81">
        <v>-150849</v>
      </c>
      <c r="Q28" s="82">
        <v>-153828</v>
      </c>
    </row>
    <row r="29" spans="1:18" s="43" customFormat="1" ht="15" customHeight="1">
      <c r="A29" s="73" t="s">
        <v>142</v>
      </c>
      <c r="B29" s="74" t="s">
        <v>143</v>
      </c>
      <c r="C29" s="74"/>
      <c r="D29" s="75"/>
      <c r="E29" s="76">
        <v>2291636</v>
      </c>
      <c r="F29" s="76">
        <v>2386111</v>
      </c>
      <c r="G29" s="76">
        <v>2406574</v>
      </c>
      <c r="H29" s="76">
        <v>2413237</v>
      </c>
      <c r="I29" s="76">
        <v>2445324</v>
      </c>
      <c r="J29" s="76">
        <v>2423783</v>
      </c>
      <c r="K29" s="76">
        <v>2506066</v>
      </c>
      <c r="L29" s="76">
        <v>2492288</v>
      </c>
      <c r="M29" s="76">
        <v>2467908</v>
      </c>
      <c r="N29" s="76">
        <v>2413421</v>
      </c>
      <c r="O29" s="76">
        <v>2493065</v>
      </c>
      <c r="P29" s="76">
        <v>2430455</v>
      </c>
      <c r="Q29" s="76">
        <v>2432150</v>
      </c>
      <c r="R29" s="61"/>
    </row>
    <row r="30" ht="13.5">
      <c r="A30" s="44" t="s">
        <v>144</v>
      </c>
    </row>
  </sheetData>
  <sheetProtection/>
  <mergeCells count="25">
    <mergeCell ref="A1:E1"/>
    <mergeCell ref="B24:D24"/>
    <mergeCell ref="B25:D25"/>
    <mergeCell ref="B26:D26"/>
    <mergeCell ref="B27:D27"/>
    <mergeCell ref="B28:D28"/>
    <mergeCell ref="B29:D29"/>
    <mergeCell ref="C18:D18"/>
    <mergeCell ref="C19:D19"/>
    <mergeCell ref="B20:D20"/>
    <mergeCell ref="C21:D21"/>
    <mergeCell ref="C22:D22"/>
    <mergeCell ref="C23:D23"/>
    <mergeCell ref="C12:D12"/>
    <mergeCell ref="C13:D13"/>
    <mergeCell ref="C14:D14"/>
    <mergeCell ref="C15:D15"/>
    <mergeCell ref="C16:D16"/>
    <mergeCell ref="C17:D17"/>
    <mergeCell ref="A2:Q2"/>
    <mergeCell ref="A4:D5"/>
    <mergeCell ref="E4:Q4"/>
    <mergeCell ref="B6:D6"/>
    <mergeCell ref="C7:D7"/>
    <mergeCell ref="C11:D11"/>
  </mergeCells>
  <hyperlinks>
    <hyperlink ref="A1:E1" location="'17県民経済計算'!A1" display="17　県民経済計算"/>
  </hyperlinks>
  <printOptions/>
  <pageMargins left="0.3937007874015748" right="0.3937007874015748" top="0.5905511811023623" bottom="0.3937007874015748" header="0.31496062992125984" footer="0.31496062992125984"/>
  <pageSetup blackAndWhite="1" fitToHeight="1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showGridLines="0" zoomScale="85" zoomScaleNormal="85" zoomScalePageLayoutView="0" workbookViewId="0" topLeftCell="A1">
      <pane xSplit="5" ySplit="5" topLeftCell="F6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C14" sqref="C14:E14"/>
    </sheetView>
  </sheetViews>
  <sheetFormatPr defaultColWidth="9.140625" defaultRowHeight="15"/>
  <cols>
    <col min="1" max="1" width="3.140625" style="44" customWidth="1"/>
    <col min="2" max="2" width="4.28125" style="44" customWidth="1"/>
    <col min="3" max="4" width="2.421875" style="44" customWidth="1"/>
    <col min="5" max="5" width="38.8515625" style="44" bestFit="1" customWidth="1"/>
    <col min="6" max="18" width="10.7109375" style="44" customWidth="1"/>
    <col min="19" max="16384" width="9.00390625" style="44" customWidth="1"/>
  </cols>
  <sheetData>
    <row r="1" spans="1:5" ht="13.5">
      <c r="A1" s="180" t="s">
        <v>0</v>
      </c>
      <c r="B1" s="180"/>
      <c r="C1" s="180"/>
      <c r="D1" s="180"/>
      <c r="E1" s="180"/>
    </row>
    <row r="2" spans="1:18" ht="17.25">
      <c r="A2" s="45" t="s">
        <v>153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s="78" customFormat="1" ht="15" thickBo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1:18" ht="14.25" thickTop="1">
      <c r="A4" s="47" t="s">
        <v>63</v>
      </c>
      <c r="B4" s="47"/>
      <c r="C4" s="47"/>
      <c r="D4" s="47"/>
      <c r="E4" s="48"/>
      <c r="F4" s="49" t="s">
        <v>64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50"/>
    </row>
    <row r="5" spans="1:18" ht="27">
      <c r="A5" s="52"/>
      <c r="B5" s="52"/>
      <c r="C5" s="52"/>
      <c r="D5" s="52"/>
      <c r="E5" s="53"/>
      <c r="F5" s="54" t="s">
        <v>65</v>
      </c>
      <c r="G5" s="54" t="s">
        <v>66</v>
      </c>
      <c r="H5" s="54" t="s">
        <v>67</v>
      </c>
      <c r="I5" s="54" t="s">
        <v>68</v>
      </c>
      <c r="J5" s="54" t="s">
        <v>69</v>
      </c>
      <c r="K5" s="54" t="s">
        <v>70</v>
      </c>
      <c r="L5" s="54" t="s">
        <v>71</v>
      </c>
      <c r="M5" s="54" t="s">
        <v>72</v>
      </c>
      <c r="N5" s="54" t="s">
        <v>73</v>
      </c>
      <c r="O5" s="54" t="s">
        <v>74</v>
      </c>
      <c r="P5" s="54" t="s">
        <v>75</v>
      </c>
      <c r="Q5" s="54" t="s">
        <v>76</v>
      </c>
      <c r="R5" s="55" t="s">
        <v>77</v>
      </c>
    </row>
    <row r="6" spans="1:18" s="43" customFormat="1" ht="15" customHeight="1">
      <c r="A6" s="56" t="s">
        <v>146</v>
      </c>
      <c r="B6" s="57" t="s">
        <v>4</v>
      </c>
      <c r="C6" s="57"/>
      <c r="D6" s="57"/>
      <c r="E6" s="58"/>
      <c r="F6" s="82">
        <f>SUM(F7:F8)</f>
        <v>1400214</v>
      </c>
      <c r="G6" s="82">
        <f aca="true" t="shared" si="0" ref="G6:R6">SUM(G7:G8)</f>
        <v>1465964</v>
      </c>
      <c r="H6" s="82">
        <f t="shared" si="0"/>
        <v>1533600</v>
      </c>
      <c r="I6" s="82">
        <f t="shared" si="0"/>
        <v>1549884</v>
      </c>
      <c r="J6" s="82">
        <f t="shared" si="0"/>
        <v>1615933</v>
      </c>
      <c r="K6" s="82">
        <f t="shared" si="0"/>
        <v>1638456</v>
      </c>
      <c r="L6" s="82">
        <f t="shared" si="0"/>
        <v>1641124</v>
      </c>
      <c r="M6" s="82">
        <f t="shared" si="0"/>
        <v>1682811</v>
      </c>
      <c r="N6" s="82">
        <f t="shared" si="0"/>
        <v>1693670</v>
      </c>
      <c r="O6" s="82">
        <v>1645774</v>
      </c>
      <c r="P6" s="82">
        <v>1679576</v>
      </c>
      <c r="Q6" s="82">
        <f t="shared" si="0"/>
        <v>1637656</v>
      </c>
      <c r="R6" s="82">
        <f t="shared" si="0"/>
        <v>1602365</v>
      </c>
    </row>
    <row r="7" spans="1:18" ht="15" customHeight="1">
      <c r="A7" s="51"/>
      <c r="B7" s="62" t="s">
        <v>147</v>
      </c>
      <c r="C7" s="63" t="s">
        <v>9</v>
      </c>
      <c r="D7" s="83"/>
      <c r="E7" s="84"/>
      <c r="F7" s="85">
        <v>1205786</v>
      </c>
      <c r="G7" s="85">
        <v>1261437</v>
      </c>
      <c r="H7" s="85">
        <v>1329048</v>
      </c>
      <c r="I7" s="85">
        <v>1334743</v>
      </c>
      <c r="J7" s="85">
        <v>1392271</v>
      </c>
      <c r="K7" s="85">
        <v>1401836</v>
      </c>
      <c r="L7" s="85">
        <v>1410781</v>
      </c>
      <c r="M7" s="85">
        <v>1444671</v>
      </c>
      <c r="N7" s="85">
        <v>1455148</v>
      </c>
      <c r="O7" s="85">
        <v>1406891</v>
      </c>
      <c r="P7" s="85">
        <v>1430792</v>
      </c>
      <c r="Q7" s="85">
        <v>1406420</v>
      </c>
      <c r="R7" s="85">
        <v>1364365</v>
      </c>
    </row>
    <row r="8" spans="1:18" ht="15" customHeight="1">
      <c r="A8" s="51"/>
      <c r="B8" s="62" t="s">
        <v>88</v>
      </c>
      <c r="C8" s="63" t="s">
        <v>154</v>
      </c>
      <c r="D8" s="83"/>
      <c r="E8" s="84"/>
      <c r="F8" s="85">
        <v>194428</v>
      </c>
      <c r="G8" s="85">
        <v>204527</v>
      </c>
      <c r="H8" s="85">
        <v>204552</v>
      </c>
      <c r="I8" s="85">
        <v>215141</v>
      </c>
      <c r="J8" s="85">
        <v>223662</v>
      </c>
      <c r="K8" s="85">
        <v>236620</v>
      </c>
      <c r="L8" s="85">
        <v>230343</v>
      </c>
      <c r="M8" s="85">
        <v>238140</v>
      </c>
      <c r="N8" s="85">
        <v>238522</v>
      </c>
      <c r="O8" s="85">
        <v>238884</v>
      </c>
      <c r="P8" s="85">
        <v>248785</v>
      </c>
      <c r="Q8" s="85">
        <v>231236</v>
      </c>
      <c r="R8" s="85">
        <v>238000</v>
      </c>
    </row>
    <row r="9" spans="1:18" ht="15" customHeight="1">
      <c r="A9" s="51"/>
      <c r="B9" s="62"/>
      <c r="C9" s="62"/>
      <c r="D9" s="86" t="s">
        <v>155</v>
      </c>
      <c r="E9" s="67" t="s">
        <v>156</v>
      </c>
      <c r="F9" s="85">
        <v>128314</v>
      </c>
      <c r="G9" s="85">
        <v>137249</v>
      </c>
      <c r="H9" s="85">
        <v>144081</v>
      </c>
      <c r="I9" s="85">
        <v>147876</v>
      </c>
      <c r="J9" s="85">
        <v>165305</v>
      </c>
      <c r="K9" s="85">
        <v>176965</v>
      </c>
      <c r="L9" s="85">
        <v>182121</v>
      </c>
      <c r="M9" s="85">
        <v>189502</v>
      </c>
      <c r="N9" s="85">
        <v>188952</v>
      </c>
      <c r="O9" s="85">
        <v>187018</v>
      </c>
      <c r="P9" s="85">
        <v>188866</v>
      </c>
      <c r="Q9" s="85">
        <v>170220</v>
      </c>
      <c r="R9" s="85">
        <v>166016</v>
      </c>
    </row>
    <row r="10" spans="1:18" ht="15" customHeight="1">
      <c r="A10" s="51"/>
      <c r="B10" s="62"/>
      <c r="C10" s="62"/>
      <c r="D10" s="86" t="s">
        <v>157</v>
      </c>
      <c r="E10" s="67" t="s">
        <v>158</v>
      </c>
      <c r="F10" s="85">
        <v>66114</v>
      </c>
      <c r="G10" s="85">
        <v>67278</v>
      </c>
      <c r="H10" s="85">
        <v>60472</v>
      </c>
      <c r="I10" s="85">
        <v>67265</v>
      </c>
      <c r="J10" s="85">
        <v>58357</v>
      </c>
      <c r="K10" s="85">
        <v>59655</v>
      </c>
      <c r="L10" s="85">
        <v>48222</v>
      </c>
      <c r="M10" s="85">
        <v>48638</v>
      </c>
      <c r="N10" s="85">
        <v>49570</v>
      </c>
      <c r="O10" s="85">
        <v>51866</v>
      </c>
      <c r="P10" s="85">
        <v>59918</v>
      </c>
      <c r="Q10" s="85">
        <v>61016</v>
      </c>
      <c r="R10" s="85">
        <v>71984</v>
      </c>
    </row>
    <row r="11" spans="1:18" s="43" customFormat="1" ht="15" customHeight="1">
      <c r="A11" s="68" t="s">
        <v>129</v>
      </c>
      <c r="B11" s="69" t="s">
        <v>159</v>
      </c>
      <c r="C11" s="69"/>
      <c r="D11" s="69"/>
      <c r="E11" s="70"/>
      <c r="F11" s="82">
        <f>SUM(F14,F17,F24)</f>
        <v>217049</v>
      </c>
      <c r="G11" s="82">
        <v>237210</v>
      </c>
      <c r="H11" s="82">
        <f aca="true" t="shared" si="1" ref="H11:R11">SUM(H14,H17,H24)</f>
        <v>211072</v>
      </c>
      <c r="I11" s="82">
        <f t="shared" si="1"/>
        <v>192011</v>
      </c>
      <c r="J11" s="82">
        <f t="shared" si="1"/>
        <v>177420</v>
      </c>
      <c r="K11" s="82">
        <v>147336</v>
      </c>
      <c r="L11" s="82">
        <v>136446</v>
      </c>
      <c r="M11" s="82">
        <v>141273</v>
      </c>
      <c r="N11" s="82">
        <v>106205</v>
      </c>
      <c r="O11" s="82">
        <f t="shared" si="1"/>
        <v>94889</v>
      </c>
      <c r="P11" s="82">
        <f t="shared" si="1"/>
        <v>73316</v>
      </c>
      <c r="Q11" s="82">
        <f t="shared" si="1"/>
        <v>27914</v>
      </c>
      <c r="R11" s="82">
        <f t="shared" si="1"/>
        <v>16481</v>
      </c>
    </row>
    <row r="12" spans="1:18" ht="15" customHeight="1">
      <c r="A12" s="68"/>
      <c r="B12" s="87"/>
      <c r="C12" s="87"/>
      <c r="D12" s="86" t="s">
        <v>155</v>
      </c>
      <c r="E12" s="67" t="s">
        <v>160</v>
      </c>
      <c r="F12" s="85">
        <v>366773</v>
      </c>
      <c r="G12" s="85">
        <v>395657</v>
      </c>
      <c r="H12" s="85">
        <v>361221</v>
      </c>
      <c r="I12" s="85">
        <v>341810</v>
      </c>
      <c r="J12" s="85">
        <v>332827</v>
      </c>
      <c r="K12" s="85">
        <v>303757</v>
      </c>
      <c r="L12" s="85">
        <v>295913</v>
      </c>
      <c r="M12" s="85">
        <v>299129</v>
      </c>
      <c r="N12" s="85">
        <v>262213</v>
      </c>
      <c r="O12" s="85">
        <v>247307</v>
      </c>
      <c r="P12" s="85">
        <v>222125</v>
      </c>
      <c r="Q12" s="85">
        <v>167747</v>
      </c>
      <c r="R12" s="85">
        <v>149269</v>
      </c>
    </row>
    <row r="13" spans="1:18" ht="15" customHeight="1">
      <c r="A13" s="68"/>
      <c r="B13" s="87"/>
      <c r="C13" s="87"/>
      <c r="D13" s="86" t="s">
        <v>157</v>
      </c>
      <c r="E13" s="67" t="s">
        <v>161</v>
      </c>
      <c r="F13" s="85">
        <v>149724</v>
      </c>
      <c r="G13" s="85">
        <v>158447</v>
      </c>
      <c r="H13" s="85">
        <v>150149</v>
      </c>
      <c r="I13" s="85">
        <v>149800</v>
      </c>
      <c r="J13" s="85">
        <v>155407</v>
      </c>
      <c r="K13" s="85">
        <v>156421</v>
      </c>
      <c r="L13" s="85">
        <v>159467</v>
      </c>
      <c r="M13" s="85">
        <v>157856</v>
      </c>
      <c r="N13" s="85">
        <v>156008</v>
      </c>
      <c r="O13" s="85">
        <v>152418</v>
      </c>
      <c r="P13" s="85">
        <v>148809</v>
      </c>
      <c r="Q13" s="85">
        <v>139833</v>
      </c>
      <c r="R13" s="85">
        <v>132788</v>
      </c>
    </row>
    <row r="14" spans="1:18" ht="15" customHeight="1">
      <c r="A14" s="51"/>
      <c r="B14" s="62" t="s">
        <v>147</v>
      </c>
      <c r="C14" s="63" t="s">
        <v>162</v>
      </c>
      <c r="D14" s="83"/>
      <c r="E14" s="84"/>
      <c r="F14" s="85">
        <v>-48985</v>
      </c>
      <c r="G14" s="85">
        <v>-50034</v>
      </c>
      <c r="H14" s="85">
        <v>-49360</v>
      </c>
      <c r="I14" s="85">
        <v>-48958</v>
      </c>
      <c r="J14" s="85">
        <v>-57739</v>
      </c>
      <c r="K14" s="85">
        <v>-57593</v>
      </c>
      <c r="L14" s="85">
        <v>-61396</v>
      </c>
      <c r="M14" s="85">
        <v>-59612</v>
      </c>
      <c r="N14" s="85">
        <v>-66209</v>
      </c>
      <c r="O14" s="85">
        <v>-62469</v>
      </c>
      <c r="P14" s="85">
        <v>-67741</v>
      </c>
      <c r="Q14" s="85">
        <v>-62085</v>
      </c>
      <c r="R14" s="85">
        <v>-64225</v>
      </c>
    </row>
    <row r="15" spans="1:18" ht="15" customHeight="1">
      <c r="A15" s="51"/>
      <c r="B15" s="62"/>
      <c r="C15" s="86"/>
      <c r="D15" s="86" t="s">
        <v>155</v>
      </c>
      <c r="E15" s="67" t="s">
        <v>160</v>
      </c>
      <c r="F15" s="85">
        <v>60769</v>
      </c>
      <c r="G15" s="85">
        <v>65274</v>
      </c>
      <c r="H15" s="85">
        <v>65318</v>
      </c>
      <c r="I15" s="85">
        <v>65189</v>
      </c>
      <c r="J15" s="85">
        <v>63313</v>
      </c>
      <c r="K15" s="85">
        <v>66005</v>
      </c>
      <c r="L15" s="85">
        <v>66007</v>
      </c>
      <c r="M15" s="85">
        <v>66887</v>
      </c>
      <c r="N15" s="85">
        <v>60068</v>
      </c>
      <c r="O15" s="85">
        <v>61543</v>
      </c>
      <c r="P15" s="85">
        <v>52210</v>
      </c>
      <c r="Q15" s="85">
        <v>47140</v>
      </c>
      <c r="R15" s="85">
        <v>38000</v>
      </c>
    </row>
    <row r="16" spans="1:18" ht="15" customHeight="1">
      <c r="A16" s="51"/>
      <c r="B16" s="62"/>
      <c r="C16" s="86"/>
      <c r="D16" s="86" t="s">
        <v>157</v>
      </c>
      <c r="E16" s="67" t="s">
        <v>161</v>
      </c>
      <c r="F16" s="85">
        <v>109754</v>
      </c>
      <c r="G16" s="85">
        <v>115309</v>
      </c>
      <c r="H16" s="85">
        <v>114678</v>
      </c>
      <c r="I16" s="85">
        <v>114147</v>
      </c>
      <c r="J16" s="85">
        <v>121052</v>
      </c>
      <c r="K16" s="85">
        <v>123598</v>
      </c>
      <c r="L16" s="85">
        <v>127403</v>
      </c>
      <c r="M16" s="85">
        <v>126499</v>
      </c>
      <c r="N16" s="85">
        <v>126277</v>
      </c>
      <c r="O16" s="85">
        <v>124012</v>
      </c>
      <c r="P16" s="85">
        <v>119951</v>
      </c>
      <c r="Q16" s="85">
        <v>109225</v>
      </c>
      <c r="R16" s="85">
        <v>102225</v>
      </c>
    </row>
    <row r="17" spans="1:18" ht="15" customHeight="1">
      <c r="A17" s="51"/>
      <c r="B17" s="62" t="s">
        <v>88</v>
      </c>
      <c r="C17" s="63" t="s">
        <v>13</v>
      </c>
      <c r="D17" s="83"/>
      <c r="E17" s="84"/>
      <c r="F17" s="85">
        <v>258242</v>
      </c>
      <c r="G17" s="85">
        <v>280348</v>
      </c>
      <c r="H17" s="85">
        <v>255884</v>
      </c>
      <c r="I17" s="85">
        <v>236952</v>
      </c>
      <c r="J17" s="85">
        <v>231447</v>
      </c>
      <c r="K17" s="85">
        <v>201754</v>
      </c>
      <c r="L17" s="85">
        <v>195365</v>
      </c>
      <c r="M17" s="85">
        <v>197844</v>
      </c>
      <c r="N17" s="85">
        <v>170378</v>
      </c>
      <c r="O17" s="85">
        <v>155814</v>
      </c>
      <c r="P17" s="85">
        <v>139689</v>
      </c>
      <c r="Q17" s="85">
        <v>89550</v>
      </c>
      <c r="R17" s="85">
        <v>79793</v>
      </c>
    </row>
    <row r="18" spans="1:18" ht="15" customHeight="1">
      <c r="A18" s="51"/>
      <c r="B18" s="62"/>
      <c r="C18" s="51" t="s">
        <v>148</v>
      </c>
      <c r="D18" s="63" t="s">
        <v>163</v>
      </c>
      <c r="E18" s="84"/>
      <c r="F18" s="85">
        <v>173192</v>
      </c>
      <c r="G18" s="85">
        <v>191575</v>
      </c>
      <c r="H18" s="85">
        <v>168679</v>
      </c>
      <c r="I18" s="85">
        <v>145837</v>
      </c>
      <c r="J18" s="85">
        <v>141104</v>
      </c>
      <c r="K18" s="85">
        <v>107293</v>
      </c>
      <c r="L18" s="85">
        <v>104742</v>
      </c>
      <c r="M18" s="85">
        <v>104471</v>
      </c>
      <c r="N18" s="85">
        <v>77984</v>
      </c>
      <c r="O18" s="85">
        <v>68320</v>
      </c>
      <c r="P18" s="85">
        <v>56620</v>
      </c>
      <c r="Q18" s="85">
        <v>15934</v>
      </c>
      <c r="R18" s="85">
        <v>-176</v>
      </c>
    </row>
    <row r="19" spans="1:18" ht="15" customHeight="1">
      <c r="A19" s="51"/>
      <c r="B19" s="62"/>
      <c r="C19" s="51"/>
      <c r="D19" s="86" t="s">
        <v>155</v>
      </c>
      <c r="E19" s="67" t="s">
        <v>160</v>
      </c>
      <c r="F19" s="85">
        <v>200909</v>
      </c>
      <c r="G19" s="85">
        <v>221964</v>
      </c>
      <c r="H19" s="85">
        <v>192923</v>
      </c>
      <c r="I19" s="85">
        <v>171380</v>
      </c>
      <c r="J19" s="85">
        <v>166709</v>
      </c>
      <c r="K19" s="85">
        <v>132861</v>
      </c>
      <c r="L19" s="85">
        <v>130635</v>
      </c>
      <c r="M19" s="85">
        <v>130100</v>
      </c>
      <c r="N19" s="85">
        <v>102249</v>
      </c>
      <c r="O19" s="85">
        <v>91970</v>
      </c>
      <c r="P19" s="85">
        <v>81021</v>
      </c>
      <c r="Q19" s="85">
        <v>42290</v>
      </c>
      <c r="R19" s="85">
        <v>26806</v>
      </c>
    </row>
    <row r="20" spans="1:18" ht="15" customHeight="1">
      <c r="A20" s="51"/>
      <c r="B20" s="62"/>
      <c r="C20" s="51"/>
      <c r="D20" s="86" t="s">
        <v>157</v>
      </c>
      <c r="E20" s="67" t="s">
        <v>161</v>
      </c>
      <c r="F20" s="85">
        <v>27717</v>
      </c>
      <c r="G20" s="85">
        <v>30390</v>
      </c>
      <c r="H20" s="85">
        <v>24244</v>
      </c>
      <c r="I20" s="85">
        <v>25543</v>
      </c>
      <c r="J20" s="85">
        <v>25604</v>
      </c>
      <c r="K20" s="85">
        <v>25568</v>
      </c>
      <c r="L20" s="85">
        <v>25893</v>
      </c>
      <c r="M20" s="85">
        <v>25629</v>
      </c>
      <c r="N20" s="85">
        <v>24265</v>
      </c>
      <c r="O20" s="85">
        <v>23649</v>
      </c>
      <c r="P20" s="85">
        <v>24401</v>
      </c>
      <c r="Q20" s="85">
        <v>26356</v>
      </c>
      <c r="R20" s="85">
        <v>26982</v>
      </c>
    </row>
    <row r="21" spans="1:18" ht="15" customHeight="1">
      <c r="A21" s="51"/>
      <c r="B21" s="62"/>
      <c r="C21" s="51" t="s">
        <v>149</v>
      </c>
      <c r="D21" s="63" t="s">
        <v>164</v>
      </c>
      <c r="E21" s="84"/>
      <c r="F21" s="85">
        <v>11264</v>
      </c>
      <c r="G21" s="85">
        <v>12625</v>
      </c>
      <c r="H21" s="85">
        <v>11725</v>
      </c>
      <c r="I21" s="85">
        <v>10826</v>
      </c>
      <c r="J21" s="85">
        <v>11271</v>
      </c>
      <c r="K21" s="85">
        <v>12244</v>
      </c>
      <c r="L21" s="85">
        <v>10874</v>
      </c>
      <c r="M21" s="85">
        <v>10419</v>
      </c>
      <c r="N21" s="85">
        <v>12146</v>
      </c>
      <c r="O21" s="85">
        <v>11392</v>
      </c>
      <c r="P21" s="85">
        <v>15018</v>
      </c>
      <c r="Q21" s="85">
        <v>9364</v>
      </c>
      <c r="R21" s="85">
        <v>12666</v>
      </c>
    </row>
    <row r="22" spans="1:18" ht="15" customHeight="1">
      <c r="A22" s="51"/>
      <c r="B22" s="62"/>
      <c r="C22" s="51" t="s">
        <v>150</v>
      </c>
      <c r="D22" s="63" t="s">
        <v>165</v>
      </c>
      <c r="E22" s="84"/>
      <c r="F22" s="85">
        <v>60225</v>
      </c>
      <c r="G22" s="85">
        <v>62554</v>
      </c>
      <c r="H22" s="85">
        <v>62769</v>
      </c>
      <c r="I22" s="85">
        <v>65882</v>
      </c>
      <c r="J22" s="85">
        <v>62991</v>
      </c>
      <c r="K22" s="85">
        <v>67866</v>
      </c>
      <c r="L22" s="85">
        <v>65383</v>
      </c>
      <c r="M22" s="85">
        <v>69124</v>
      </c>
      <c r="N22" s="85">
        <v>66755</v>
      </c>
      <c r="O22" s="85">
        <v>64470</v>
      </c>
      <c r="P22" s="85">
        <v>56336</v>
      </c>
      <c r="Q22" s="85">
        <v>52378</v>
      </c>
      <c r="R22" s="85">
        <v>54257</v>
      </c>
    </row>
    <row r="23" spans="1:18" ht="15" customHeight="1">
      <c r="A23" s="51"/>
      <c r="B23" s="62"/>
      <c r="C23" s="51" t="s">
        <v>166</v>
      </c>
      <c r="D23" s="63" t="s">
        <v>167</v>
      </c>
      <c r="E23" s="84"/>
      <c r="F23" s="85">
        <v>13561</v>
      </c>
      <c r="G23" s="85">
        <v>13594</v>
      </c>
      <c r="H23" s="85">
        <v>12710</v>
      </c>
      <c r="I23" s="85">
        <v>14407</v>
      </c>
      <c r="J23" s="85">
        <v>16081</v>
      </c>
      <c r="K23" s="85">
        <v>14351</v>
      </c>
      <c r="L23" s="85">
        <v>14366</v>
      </c>
      <c r="M23" s="85">
        <v>13830</v>
      </c>
      <c r="N23" s="85">
        <v>13493</v>
      </c>
      <c r="O23" s="85">
        <v>11632</v>
      </c>
      <c r="P23" s="85">
        <v>11715</v>
      </c>
      <c r="Q23" s="85">
        <v>11875</v>
      </c>
      <c r="R23" s="85">
        <v>13045</v>
      </c>
    </row>
    <row r="24" spans="1:18" ht="15" customHeight="1">
      <c r="A24" s="51"/>
      <c r="B24" s="62" t="s">
        <v>90</v>
      </c>
      <c r="C24" s="63" t="s">
        <v>168</v>
      </c>
      <c r="D24" s="83"/>
      <c r="E24" s="84"/>
      <c r="F24" s="85">
        <v>7792</v>
      </c>
      <c r="G24" s="85">
        <v>6897</v>
      </c>
      <c r="H24" s="85">
        <v>4548</v>
      </c>
      <c r="I24" s="85">
        <v>4017</v>
      </c>
      <c r="J24" s="85">
        <v>3712</v>
      </c>
      <c r="K24" s="85">
        <v>3175</v>
      </c>
      <c r="L24" s="85">
        <v>2478</v>
      </c>
      <c r="M24" s="85">
        <v>3041</v>
      </c>
      <c r="N24" s="85">
        <v>2035</v>
      </c>
      <c r="O24" s="85">
        <v>1544</v>
      </c>
      <c r="P24" s="85">
        <v>1368</v>
      </c>
      <c r="Q24" s="85">
        <v>449</v>
      </c>
      <c r="R24" s="85">
        <v>913</v>
      </c>
    </row>
    <row r="25" spans="1:18" ht="15" customHeight="1">
      <c r="A25" s="51"/>
      <c r="B25" s="62"/>
      <c r="C25" s="86"/>
      <c r="D25" s="86" t="s">
        <v>155</v>
      </c>
      <c r="E25" s="67" t="s">
        <v>160</v>
      </c>
      <c r="F25" s="85">
        <v>20045</v>
      </c>
      <c r="G25" s="85">
        <v>19645</v>
      </c>
      <c r="H25" s="85">
        <v>15775</v>
      </c>
      <c r="I25" s="85">
        <v>14127</v>
      </c>
      <c r="J25" s="85">
        <v>12462</v>
      </c>
      <c r="K25" s="85">
        <v>10430</v>
      </c>
      <c r="L25" s="85">
        <v>8648</v>
      </c>
      <c r="M25" s="85">
        <v>8770</v>
      </c>
      <c r="N25" s="85">
        <v>7502</v>
      </c>
      <c r="O25" s="85">
        <v>6301</v>
      </c>
      <c r="P25" s="85">
        <v>5824</v>
      </c>
      <c r="Q25" s="85">
        <v>4701</v>
      </c>
      <c r="R25" s="85">
        <v>4494</v>
      </c>
    </row>
    <row r="26" spans="1:18" ht="15" customHeight="1">
      <c r="A26" s="51"/>
      <c r="B26" s="62"/>
      <c r="C26" s="86"/>
      <c r="D26" s="86" t="s">
        <v>157</v>
      </c>
      <c r="E26" s="67" t="s">
        <v>161</v>
      </c>
      <c r="F26" s="85">
        <v>12253</v>
      </c>
      <c r="G26" s="85">
        <v>12748</v>
      </c>
      <c r="H26" s="85">
        <v>11227</v>
      </c>
      <c r="I26" s="85">
        <v>10110</v>
      </c>
      <c r="J26" s="85">
        <v>8751</v>
      </c>
      <c r="K26" s="85">
        <v>7255</v>
      </c>
      <c r="L26" s="85">
        <v>6171</v>
      </c>
      <c r="M26" s="85">
        <v>5728</v>
      </c>
      <c r="N26" s="85">
        <v>5466</v>
      </c>
      <c r="O26" s="85">
        <v>4757</v>
      </c>
      <c r="P26" s="85">
        <v>4456</v>
      </c>
      <c r="Q26" s="85">
        <v>4252</v>
      </c>
      <c r="R26" s="85">
        <v>3581</v>
      </c>
    </row>
    <row r="27" spans="1:18" s="43" customFormat="1" ht="15" customHeight="1">
      <c r="A27" s="68" t="s">
        <v>132</v>
      </c>
      <c r="B27" s="69" t="s">
        <v>169</v>
      </c>
      <c r="C27" s="69"/>
      <c r="D27" s="69"/>
      <c r="E27" s="70"/>
      <c r="F27" s="82">
        <f>SUM(F28,F31,F34)</f>
        <v>554219</v>
      </c>
      <c r="G27" s="82">
        <f aca="true" t="shared" si="2" ref="G27:R27">SUM(G28,G31,G34)</f>
        <v>550854</v>
      </c>
      <c r="H27" s="82">
        <v>583978</v>
      </c>
      <c r="I27" s="82">
        <v>581646</v>
      </c>
      <c r="J27" s="82">
        <f t="shared" si="2"/>
        <v>599348</v>
      </c>
      <c r="K27" s="82">
        <f t="shared" si="2"/>
        <v>610916</v>
      </c>
      <c r="L27" s="82">
        <f t="shared" si="2"/>
        <v>741086</v>
      </c>
      <c r="M27" s="82">
        <f t="shared" si="2"/>
        <v>681701</v>
      </c>
      <c r="N27" s="82">
        <f t="shared" si="2"/>
        <v>675370</v>
      </c>
      <c r="O27" s="82">
        <f t="shared" si="2"/>
        <v>671528</v>
      </c>
      <c r="P27" s="82">
        <f t="shared" si="2"/>
        <v>719780</v>
      </c>
      <c r="Q27" s="82">
        <f t="shared" si="2"/>
        <v>748068</v>
      </c>
      <c r="R27" s="82">
        <f t="shared" si="2"/>
        <v>777306</v>
      </c>
    </row>
    <row r="28" spans="1:18" ht="15" customHeight="1">
      <c r="A28" s="68"/>
      <c r="B28" s="62" t="s">
        <v>147</v>
      </c>
      <c r="C28" s="63" t="s">
        <v>14</v>
      </c>
      <c r="D28" s="83"/>
      <c r="E28" s="84"/>
      <c r="F28" s="85">
        <v>336389</v>
      </c>
      <c r="G28" s="85">
        <v>333422</v>
      </c>
      <c r="H28" s="85">
        <v>307483</v>
      </c>
      <c r="I28" s="85">
        <v>276919</v>
      </c>
      <c r="J28" s="85">
        <v>287187</v>
      </c>
      <c r="K28" s="85">
        <v>307589</v>
      </c>
      <c r="L28" s="85">
        <v>378935</v>
      </c>
      <c r="M28" s="85">
        <v>358886</v>
      </c>
      <c r="N28" s="85">
        <v>306493</v>
      </c>
      <c r="O28" s="85">
        <v>317121</v>
      </c>
      <c r="P28" s="85">
        <v>371318</v>
      </c>
      <c r="Q28" s="85">
        <v>421406</v>
      </c>
      <c r="R28" s="85">
        <v>450143</v>
      </c>
    </row>
    <row r="29" spans="1:18" ht="15" customHeight="1">
      <c r="A29" s="68"/>
      <c r="B29" s="62"/>
      <c r="C29" s="86"/>
      <c r="D29" s="86" t="s">
        <v>155</v>
      </c>
      <c r="E29" s="67" t="s">
        <v>170</v>
      </c>
      <c r="F29" s="85">
        <v>297026</v>
      </c>
      <c r="G29" s="85">
        <v>289633</v>
      </c>
      <c r="H29" s="85">
        <v>257171</v>
      </c>
      <c r="I29" s="85">
        <v>232141</v>
      </c>
      <c r="J29" s="85">
        <v>225092</v>
      </c>
      <c r="K29" s="85">
        <v>248819</v>
      </c>
      <c r="L29" s="85">
        <v>301197</v>
      </c>
      <c r="M29" s="85">
        <v>280449</v>
      </c>
      <c r="N29" s="85">
        <v>231300</v>
      </c>
      <c r="O29" s="85">
        <v>240537</v>
      </c>
      <c r="P29" s="85">
        <v>289402</v>
      </c>
      <c r="Q29" s="85">
        <v>327311</v>
      </c>
      <c r="R29" s="85">
        <v>358996</v>
      </c>
    </row>
    <row r="30" spans="1:18" ht="15" customHeight="1">
      <c r="A30" s="68"/>
      <c r="B30" s="62"/>
      <c r="C30" s="86"/>
      <c r="D30" s="86" t="s">
        <v>157</v>
      </c>
      <c r="E30" s="67" t="s">
        <v>171</v>
      </c>
      <c r="F30" s="85">
        <v>39363</v>
      </c>
      <c r="G30" s="85">
        <v>43788</v>
      </c>
      <c r="H30" s="85">
        <v>50313</v>
      </c>
      <c r="I30" s="85">
        <v>44778</v>
      </c>
      <c r="J30" s="85">
        <v>62095</v>
      </c>
      <c r="K30" s="85">
        <v>58770</v>
      </c>
      <c r="L30" s="85">
        <v>77738</v>
      </c>
      <c r="M30" s="85">
        <v>78437</v>
      </c>
      <c r="N30" s="85">
        <v>75194</v>
      </c>
      <c r="O30" s="85">
        <v>76585</v>
      </c>
      <c r="P30" s="85">
        <v>81916</v>
      </c>
      <c r="Q30" s="85">
        <v>94095</v>
      </c>
      <c r="R30" s="85">
        <v>91147</v>
      </c>
    </row>
    <row r="31" spans="1:18" ht="15" customHeight="1">
      <c r="A31" s="68"/>
      <c r="B31" s="62" t="s">
        <v>88</v>
      </c>
      <c r="C31" s="63" t="s">
        <v>15</v>
      </c>
      <c r="D31" s="83"/>
      <c r="E31" s="84"/>
      <c r="F31" s="85">
        <v>10324</v>
      </c>
      <c r="G31" s="85">
        <v>9439</v>
      </c>
      <c r="H31" s="85">
        <v>8829</v>
      </c>
      <c r="I31" s="85">
        <v>5800</v>
      </c>
      <c r="J31" s="85">
        <v>5174</v>
      </c>
      <c r="K31" s="85">
        <v>6478</v>
      </c>
      <c r="L31" s="85">
        <v>7456</v>
      </c>
      <c r="M31" s="85">
        <v>5543</v>
      </c>
      <c r="N31" s="85">
        <v>4519</v>
      </c>
      <c r="O31" s="85">
        <v>4354</v>
      </c>
      <c r="P31" s="85">
        <v>10522</v>
      </c>
      <c r="Q31" s="85">
        <v>24316</v>
      </c>
      <c r="R31" s="85">
        <v>27941</v>
      </c>
    </row>
    <row r="32" spans="1:18" ht="15" customHeight="1">
      <c r="A32" s="68"/>
      <c r="B32" s="62"/>
      <c r="C32" s="51"/>
      <c r="D32" s="86" t="s">
        <v>155</v>
      </c>
      <c r="E32" s="67" t="s">
        <v>172</v>
      </c>
      <c r="F32" s="85">
        <v>-281</v>
      </c>
      <c r="G32" s="85">
        <v>-1248</v>
      </c>
      <c r="H32" s="85">
        <v>913</v>
      </c>
      <c r="I32" s="85">
        <v>-133</v>
      </c>
      <c r="J32" s="85">
        <v>-1837</v>
      </c>
      <c r="K32" s="85">
        <v>-1303</v>
      </c>
      <c r="L32" s="85">
        <v>-2751</v>
      </c>
      <c r="M32" s="85">
        <v>-3246</v>
      </c>
      <c r="N32" s="85">
        <v>-2892</v>
      </c>
      <c r="O32" s="85">
        <v>-2351</v>
      </c>
      <c r="P32" s="85">
        <v>-319</v>
      </c>
      <c r="Q32" s="85">
        <v>-571</v>
      </c>
      <c r="R32" s="85">
        <v>1709</v>
      </c>
    </row>
    <row r="33" spans="1:18" ht="15" customHeight="1">
      <c r="A33" s="68"/>
      <c r="B33" s="62"/>
      <c r="C33" s="51"/>
      <c r="D33" s="86" t="s">
        <v>157</v>
      </c>
      <c r="E33" s="67" t="s">
        <v>171</v>
      </c>
      <c r="F33" s="85">
        <v>10605</v>
      </c>
      <c r="G33" s="85">
        <v>10687</v>
      </c>
      <c r="H33" s="85">
        <v>7916</v>
      </c>
      <c r="I33" s="85">
        <v>5933</v>
      </c>
      <c r="J33" s="85">
        <v>7011</v>
      </c>
      <c r="K33" s="85">
        <v>7781</v>
      </c>
      <c r="L33" s="85">
        <v>10208</v>
      </c>
      <c r="M33" s="85">
        <v>8789</v>
      </c>
      <c r="N33" s="85">
        <v>7411</v>
      </c>
      <c r="O33" s="85">
        <v>6705</v>
      </c>
      <c r="P33" s="85">
        <v>10841</v>
      </c>
      <c r="Q33" s="85">
        <v>24887</v>
      </c>
      <c r="R33" s="85">
        <v>26232</v>
      </c>
    </row>
    <row r="34" spans="1:18" ht="15" customHeight="1">
      <c r="A34" s="68"/>
      <c r="B34" s="62" t="s">
        <v>90</v>
      </c>
      <c r="C34" s="63" t="s">
        <v>16</v>
      </c>
      <c r="D34" s="83"/>
      <c r="E34" s="84"/>
      <c r="F34" s="85">
        <v>207506</v>
      </c>
      <c r="G34" s="85">
        <v>207993</v>
      </c>
      <c r="H34" s="85">
        <v>267665</v>
      </c>
      <c r="I34" s="85">
        <v>298928</v>
      </c>
      <c r="J34" s="85">
        <v>306987</v>
      </c>
      <c r="K34" s="85">
        <v>296849</v>
      </c>
      <c r="L34" s="85">
        <v>354695</v>
      </c>
      <c r="M34" s="85">
        <v>317272</v>
      </c>
      <c r="N34" s="85">
        <v>364358</v>
      </c>
      <c r="O34" s="85">
        <v>350053</v>
      </c>
      <c r="P34" s="85">
        <v>337940</v>
      </c>
      <c r="Q34" s="85">
        <v>302346</v>
      </c>
      <c r="R34" s="85">
        <v>299222</v>
      </c>
    </row>
    <row r="35" spans="1:18" ht="15" customHeight="1">
      <c r="A35" s="68"/>
      <c r="B35" s="62"/>
      <c r="C35" s="86"/>
      <c r="D35" s="86" t="s">
        <v>155</v>
      </c>
      <c r="E35" s="67" t="s">
        <v>173</v>
      </c>
      <c r="F35" s="85">
        <v>29349</v>
      </c>
      <c r="G35" s="85">
        <v>26256</v>
      </c>
      <c r="H35" s="85">
        <v>40698</v>
      </c>
      <c r="I35" s="85">
        <v>43757</v>
      </c>
      <c r="J35" s="85">
        <v>47436</v>
      </c>
      <c r="K35" s="85">
        <v>34641</v>
      </c>
      <c r="L35" s="85">
        <v>43134</v>
      </c>
      <c r="M35" s="85">
        <v>25372</v>
      </c>
      <c r="N35" s="85">
        <v>33314</v>
      </c>
      <c r="O35" s="85">
        <v>25231</v>
      </c>
      <c r="P35" s="85">
        <v>22656</v>
      </c>
      <c r="Q35" s="85">
        <v>24431</v>
      </c>
      <c r="R35" s="85">
        <v>20737</v>
      </c>
    </row>
    <row r="36" spans="1:18" ht="15" customHeight="1">
      <c r="A36" s="68"/>
      <c r="B36" s="62"/>
      <c r="C36" s="86"/>
      <c r="D36" s="86" t="s">
        <v>157</v>
      </c>
      <c r="E36" s="67" t="s">
        <v>174</v>
      </c>
      <c r="F36" s="85">
        <v>94621</v>
      </c>
      <c r="G36" s="85">
        <v>92293</v>
      </c>
      <c r="H36" s="85">
        <v>125339</v>
      </c>
      <c r="I36" s="85">
        <v>138919</v>
      </c>
      <c r="J36" s="85">
        <v>134306</v>
      </c>
      <c r="K36" s="85">
        <v>131131</v>
      </c>
      <c r="L36" s="85">
        <v>175443</v>
      </c>
      <c r="M36" s="85">
        <v>153514</v>
      </c>
      <c r="N36" s="85">
        <v>190107</v>
      </c>
      <c r="O36" s="85">
        <v>179494</v>
      </c>
      <c r="P36" s="85">
        <v>165506</v>
      </c>
      <c r="Q36" s="85">
        <v>122663</v>
      </c>
      <c r="R36" s="85">
        <v>117119</v>
      </c>
    </row>
    <row r="37" spans="1:18" ht="15" customHeight="1">
      <c r="A37" s="68"/>
      <c r="B37" s="62"/>
      <c r="C37" s="86"/>
      <c r="D37" s="86" t="s">
        <v>175</v>
      </c>
      <c r="E37" s="67" t="s">
        <v>176</v>
      </c>
      <c r="F37" s="85">
        <v>83536</v>
      </c>
      <c r="G37" s="85">
        <v>89444</v>
      </c>
      <c r="H37" s="85">
        <v>101628</v>
      </c>
      <c r="I37" s="85">
        <v>116252</v>
      </c>
      <c r="J37" s="85">
        <v>125245</v>
      </c>
      <c r="K37" s="85">
        <v>131078</v>
      </c>
      <c r="L37" s="85">
        <v>136118</v>
      </c>
      <c r="M37" s="85">
        <v>138387</v>
      </c>
      <c r="N37" s="85">
        <v>140937</v>
      </c>
      <c r="O37" s="85">
        <v>145328</v>
      </c>
      <c r="P37" s="85">
        <v>149778</v>
      </c>
      <c r="Q37" s="85">
        <v>155251</v>
      </c>
      <c r="R37" s="85">
        <v>161365</v>
      </c>
    </row>
    <row r="38" spans="1:18" s="43" customFormat="1" ht="15" customHeight="1">
      <c r="A38" s="73" t="s">
        <v>134</v>
      </c>
      <c r="B38" s="74" t="s">
        <v>177</v>
      </c>
      <c r="C38" s="74"/>
      <c r="D38" s="74"/>
      <c r="E38" s="75"/>
      <c r="F38" s="88">
        <f>SUM(F6,F11,F27)</f>
        <v>2171482</v>
      </c>
      <c r="G38" s="89">
        <f aca="true" t="shared" si="3" ref="G38:Q38">SUM(G6,G11,G27)</f>
        <v>2254028</v>
      </c>
      <c r="H38" s="89">
        <f t="shared" si="3"/>
        <v>2328650</v>
      </c>
      <c r="I38" s="89">
        <f t="shared" si="3"/>
        <v>2323541</v>
      </c>
      <c r="J38" s="89">
        <f t="shared" si="3"/>
        <v>2392701</v>
      </c>
      <c r="K38" s="89">
        <f t="shared" si="3"/>
        <v>2396708</v>
      </c>
      <c r="L38" s="89">
        <f t="shared" si="3"/>
        <v>2518656</v>
      </c>
      <c r="M38" s="89">
        <v>2505786</v>
      </c>
      <c r="N38" s="89">
        <f t="shared" si="3"/>
        <v>2475245</v>
      </c>
      <c r="O38" s="89">
        <f t="shared" si="3"/>
        <v>2412191</v>
      </c>
      <c r="P38" s="89">
        <v>2472673</v>
      </c>
      <c r="Q38" s="89">
        <f t="shared" si="3"/>
        <v>2413638</v>
      </c>
      <c r="R38" s="89">
        <v>2396151</v>
      </c>
    </row>
    <row r="39" spans="1:18" s="43" customFormat="1" ht="15" customHeight="1">
      <c r="A39" s="68" t="s">
        <v>136</v>
      </c>
      <c r="B39" s="69" t="s">
        <v>178</v>
      </c>
      <c r="C39" s="69"/>
      <c r="D39" s="69"/>
      <c r="E39" s="70"/>
      <c r="F39" s="82">
        <v>162227</v>
      </c>
      <c r="G39" s="82">
        <v>181306</v>
      </c>
      <c r="H39" s="82">
        <v>199679</v>
      </c>
      <c r="I39" s="82">
        <v>192569</v>
      </c>
      <c r="J39" s="82">
        <v>205339</v>
      </c>
      <c r="K39" s="82">
        <v>214582</v>
      </c>
      <c r="L39" s="82">
        <v>218228</v>
      </c>
      <c r="M39" s="82">
        <v>226607</v>
      </c>
      <c r="N39" s="82">
        <v>234141</v>
      </c>
      <c r="O39" s="82">
        <v>225755</v>
      </c>
      <c r="P39" s="82">
        <v>216206</v>
      </c>
      <c r="Q39" s="82">
        <v>221738</v>
      </c>
      <c r="R39" s="82">
        <v>211032</v>
      </c>
    </row>
    <row r="40" spans="1:18" s="43" customFormat="1" ht="15" customHeight="1">
      <c r="A40" s="68" t="s">
        <v>138</v>
      </c>
      <c r="B40" s="69" t="s">
        <v>179</v>
      </c>
      <c r="C40" s="69"/>
      <c r="D40" s="69"/>
      <c r="E40" s="70"/>
      <c r="F40" s="82">
        <f>SUM(F38:F39)</f>
        <v>2333709</v>
      </c>
      <c r="G40" s="82">
        <f aca="true" t="shared" si="4" ref="G40:R40">SUM(G38:G39)</f>
        <v>2435334</v>
      </c>
      <c r="H40" s="82">
        <f t="shared" si="4"/>
        <v>2528329</v>
      </c>
      <c r="I40" s="82">
        <f t="shared" si="4"/>
        <v>2516110</v>
      </c>
      <c r="J40" s="82">
        <f t="shared" si="4"/>
        <v>2598040</v>
      </c>
      <c r="K40" s="82">
        <v>2611290</v>
      </c>
      <c r="L40" s="82">
        <f t="shared" si="4"/>
        <v>2736884</v>
      </c>
      <c r="M40" s="82">
        <f t="shared" si="4"/>
        <v>2732393</v>
      </c>
      <c r="N40" s="82">
        <f t="shared" si="4"/>
        <v>2709386</v>
      </c>
      <c r="O40" s="82">
        <f t="shared" si="4"/>
        <v>2637946</v>
      </c>
      <c r="P40" s="82">
        <f t="shared" si="4"/>
        <v>2688879</v>
      </c>
      <c r="Q40" s="82">
        <f t="shared" si="4"/>
        <v>2635376</v>
      </c>
      <c r="R40" s="82">
        <f t="shared" si="4"/>
        <v>2607183</v>
      </c>
    </row>
    <row r="41" spans="1:18" s="43" customFormat="1" ht="15" customHeight="1">
      <c r="A41" s="68" t="s">
        <v>140</v>
      </c>
      <c r="B41" s="69" t="s">
        <v>180</v>
      </c>
      <c r="C41" s="69"/>
      <c r="D41" s="69"/>
      <c r="E41" s="70"/>
      <c r="F41" s="82">
        <v>73024</v>
      </c>
      <c r="G41" s="82">
        <v>68563</v>
      </c>
      <c r="H41" s="82">
        <v>127921</v>
      </c>
      <c r="I41" s="82">
        <v>113011</v>
      </c>
      <c r="J41" s="82">
        <v>116169</v>
      </c>
      <c r="K41" s="82">
        <v>141827</v>
      </c>
      <c r="L41" s="82">
        <v>199388</v>
      </c>
      <c r="M41" s="82">
        <v>190766</v>
      </c>
      <c r="N41" s="82">
        <v>234082</v>
      </c>
      <c r="O41" s="82">
        <v>279607</v>
      </c>
      <c r="P41" s="82">
        <v>290004</v>
      </c>
      <c r="Q41" s="82">
        <v>286955</v>
      </c>
      <c r="R41" s="82">
        <v>294158</v>
      </c>
    </row>
    <row r="42" spans="1:18" ht="15" customHeight="1">
      <c r="A42" s="68"/>
      <c r="B42" s="62" t="s">
        <v>147</v>
      </c>
      <c r="C42" s="63" t="s">
        <v>181</v>
      </c>
      <c r="D42" s="83"/>
      <c r="E42" s="84"/>
      <c r="F42" s="85">
        <v>-133890</v>
      </c>
      <c r="G42" s="85">
        <v>-133369</v>
      </c>
      <c r="H42" s="85">
        <v>-101339</v>
      </c>
      <c r="I42" s="85">
        <v>-86735</v>
      </c>
      <c r="J42" s="85">
        <v>-73269</v>
      </c>
      <c r="K42" s="85">
        <v>-75975</v>
      </c>
      <c r="L42" s="85">
        <v>-75615</v>
      </c>
      <c r="M42" s="85">
        <v>-72648</v>
      </c>
      <c r="N42" s="85">
        <v>-56036</v>
      </c>
      <c r="O42" s="85">
        <v>-59544</v>
      </c>
      <c r="P42" s="85">
        <v>-63755</v>
      </c>
      <c r="Q42" s="85">
        <v>-56235</v>
      </c>
      <c r="R42" s="85">
        <v>-46455</v>
      </c>
    </row>
    <row r="43" spans="1:18" ht="15" customHeight="1">
      <c r="A43" s="68"/>
      <c r="B43" s="62" t="s">
        <v>88</v>
      </c>
      <c r="C43" s="63" t="s">
        <v>162</v>
      </c>
      <c r="D43" s="83"/>
      <c r="E43" s="84"/>
      <c r="F43" s="85">
        <v>411228</v>
      </c>
      <c r="G43" s="85">
        <v>394321</v>
      </c>
      <c r="H43" s="85">
        <v>387144</v>
      </c>
      <c r="I43" s="85">
        <v>376013</v>
      </c>
      <c r="J43" s="85">
        <v>360569</v>
      </c>
      <c r="K43" s="85">
        <v>383548</v>
      </c>
      <c r="L43" s="85">
        <v>434943</v>
      </c>
      <c r="M43" s="85">
        <v>431620</v>
      </c>
      <c r="N43" s="85">
        <v>407079</v>
      </c>
      <c r="O43" s="85">
        <v>433085</v>
      </c>
      <c r="P43" s="85">
        <v>459366</v>
      </c>
      <c r="Q43" s="85">
        <v>405493</v>
      </c>
      <c r="R43" s="85">
        <v>367846</v>
      </c>
    </row>
    <row r="44" spans="1:18" ht="15" customHeight="1">
      <c r="A44" s="68"/>
      <c r="B44" s="62" t="s">
        <v>90</v>
      </c>
      <c r="C44" s="63" t="s">
        <v>182</v>
      </c>
      <c r="D44" s="83"/>
      <c r="E44" s="84"/>
      <c r="F44" s="85">
        <v>-253499</v>
      </c>
      <c r="G44" s="85">
        <v>-242640</v>
      </c>
      <c r="H44" s="85">
        <v>-210484</v>
      </c>
      <c r="I44" s="85">
        <v>-229873</v>
      </c>
      <c r="J44" s="85">
        <v>-225641</v>
      </c>
      <c r="K44" s="85">
        <v>-224165</v>
      </c>
      <c r="L44" s="85">
        <v>-219275</v>
      </c>
      <c r="M44" s="85">
        <v>-225672</v>
      </c>
      <c r="N44" s="85">
        <v>-172619</v>
      </c>
      <c r="O44" s="85">
        <v>-150334</v>
      </c>
      <c r="P44" s="85">
        <v>-152901</v>
      </c>
      <c r="Q44" s="85">
        <v>-111903</v>
      </c>
      <c r="R44" s="85">
        <v>-76994</v>
      </c>
    </row>
    <row r="45" spans="1:18" ht="15" customHeight="1">
      <c r="A45" s="68"/>
      <c r="B45" s="62" t="s">
        <v>183</v>
      </c>
      <c r="C45" s="63" t="s">
        <v>168</v>
      </c>
      <c r="D45" s="90"/>
      <c r="E45" s="84"/>
      <c r="F45" s="85">
        <v>49184</v>
      </c>
      <c r="G45" s="85">
        <v>50251</v>
      </c>
      <c r="H45" s="85">
        <v>52600</v>
      </c>
      <c r="I45" s="85">
        <v>53605</v>
      </c>
      <c r="J45" s="85">
        <v>54510</v>
      </c>
      <c r="K45" s="85">
        <v>58419</v>
      </c>
      <c r="L45" s="85">
        <v>59334</v>
      </c>
      <c r="M45" s="85">
        <v>57466</v>
      </c>
      <c r="N45" s="85">
        <v>55658</v>
      </c>
      <c r="O45" s="85">
        <v>56400</v>
      </c>
      <c r="P45" s="85">
        <v>47295</v>
      </c>
      <c r="Q45" s="85">
        <v>49601</v>
      </c>
      <c r="R45" s="85">
        <v>49760</v>
      </c>
    </row>
    <row r="46" spans="1:18" s="43" customFormat="1" ht="15" customHeight="1">
      <c r="A46" s="68" t="s">
        <v>142</v>
      </c>
      <c r="B46" s="69" t="s">
        <v>184</v>
      </c>
      <c r="C46" s="69"/>
      <c r="D46" s="69"/>
      <c r="E46" s="70"/>
      <c r="F46" s="82">
        <f>SUM(F40:F41)</f>
        <v>2406733</v>
      </c>
      <c r="G46" s="82">
        <v>2503896</v>
      </c>
      <c r="H46" s="82">
        <f aca="true" t="shared" si="5" ref="H46:Q46">SUM(H40:H41)</f>
        <v>2656250</v>
      </c>
      <c r="I46" s="82">
        <f t="shared" si="5"/>
        <v>2629121</v>
      </c>
      <c r="J46" s="82">
        <f t="shared" si="5"/>
        <v>2714209</v>
      </c>
      <c r="K46" s="82">
        <f t="shared" si="5"/>
        <v>2753117</v>
      </c>
      <c r="L46" s="82">
        <f t="shared" si="5"/>
        <v>2936272</v>
      </c>
      <c r="M46" s="82">
        <v>2923159</v>
      </c>
      <c r="N46" s="82">
        <f t="shared" si="5"/>
        <v>2943468</v>
      </c>
      <c r="O46" s="82">
        <v>2917553</v>
      </c>
      <c r="P46" s="82">
        <f t="shared" si="5"/>
        <v>2978883</v>
      </c>
      <c r="Q46" s="82">
        <f t="shared" si="5"/>
        <v>2922331</v>
      </c>
      <c r="R46" s="82">
        <v>2901341</v>
      </c>
    </row>
    <row r="47" spans="1:18" ht="15" customHeight="1">
      <c r="A47" s="68"/>
      <c r="B47" s="62" t="s">
        <v>147</v>
      </c>
      <c r="C47" s="63" t="s">
        <v>181</v>
      </c>
      <c r="D47" s="83"/>
      <c r="E47" s="84"/>
      <c r="F47" s="85">
        <v>212824</v>
      </c>
      <c r="G47" s="85">
        <v>209491</v>
      </c>
      <c r="H47" s="85">
        <v>214973</v>
      </c>
      <c r="I47" s="85">
        <v>195984</v>
      </c>
      <c r="J47" s="85">
        <v>219092</v>
      </c>
      <c r="K47" s="85">
        <v>238092</v>
      </c>
      <c r="L47" s="85">
        <v>310777</v>
      </c>
      <c r="M47" s="85">
        <v>291781</v>
      </c>
      <c r="N47" s="85">
        <v>254977</v>
      </c>
      <c r="O47" s="85">
        <v>261931</v>
      </c>
      <c r="P47" s="85">
        <v>318085</v>
      </c>
      <c r="Q47" s="85">
        <v>389486</v>
      </c>
      <c r="R47" s="85">
        <v>431630</v>
      </c>
    </row>
    <row r="48" spans="1:18" ht="15" customHeight="1">
      <c r="A48" s="68"/>
      <c r="B48" s="62" t="s">
        <v>88</v>
      </c>
      <c r="C48" s="63" t="s">
        <v>162</v>
      </c>
      <c r="D48" s="90"/>
      <c r="E48" s="84"/>
      <c r="F48" s="85">
        <v>524470</v>
      </c>
      <c r="G48" s="85">
        <v>525593</v>
      </c>
      <c r="H48" s="85">
        <v>537464</v>
      </c>
      <c r="I48" s="85">
        <v>519624</v>
      </c>
      <c r="J48" s="85">
        <v>508169</v>
      </c>
      <c r="K48" s="85">
        <v>540537</v>
      </c>
      <c r="L48" s="85">
        <v>591775</v>
      </c>
      <c r="M48" s="85">
        <v>598615</v>
      </c>
      <c r="N48" s="85">
        <v>575010</v>
      </c>
      <c r="O48" s="85">
        <v>596370</v>
      </c>
      <c r="P48" s="85">
        <v>607831</v>
      </c>
      <c r="Q48" s="85">
        <v>565146</v>
      </c>
      <c r="R48" s="85">
        <v>514654</v>
      </c>
    </row>
    <row r="49" spans="1:18" ht="15" customHeight="1">
      <c r="A49" s="68"/>
      <c r="B49" s="62" t="s">
        <v>90</v>
      </c>
      <c r="C49" s="63" t="s">
        <v>182</v>
      </c>
      <c r="D49" s="90"/>
      <c r="E49" s="84"/>
      <c r="F49" s="85">
        <v>1612463</v>
      </c>
      <c r="G49" s="85">
        <v>1711665</v>
      </c>
      <c r="H49" s="85">
        <v>1846666</v>
      </c>
      <c r="I49" s="85">
        <v>1855892</v>
      </c>
      <c r="J49" s="85">
        <v>1928726</v>
      </c>
      <c r="K49" s="85">
        <v>1912894</v>
      </c>
      <c r="L49" s="85">
        <v>1971909</v>
      </c>
      <c r="M49" s="85">
        <v>1972255</v>
      </c>
      <c r="N49" s="85">
        <v>2055787</v>
      </c>
      <c r="O49" s="85">
        <v>2001307</v>
      </c>
      <c r="P49" s="85">
        <v>2004305</v>
      </c>
      <c r="Q49" s="85">
        <v>1917649</v>
      </c>
      <c r="R49" s="85">
        <v>1904385</v>
      </c>
    </row>
    <row r="50" spans="1:18" ht="15" customHeight="1">
      <c r="A50" s="91"/>
      <c r="B50" s="92" t="s">
        <v>183</v>
      </c>
      <c r="C50" s="93" t="s">
        <v>168</v>
      </c>
      <c r="D50" s="94"/>
      <c r="E50" s="95"/>
      <c r="F50" s="96">
        <v>56976</v>
      </c>
      <c r="G50" s="97">
        <v>57148</v>
      </c>
      <c r="H50" s="97">
        <v>57147</v>
      </c>
      <c r="I50" s="97">
        <v>57622</v>
      </c>
      <c r="J50" s="97">
        <v>58222</v>
      </c>
      <c r="K50" s="97">
        <v>61594</v>
      </c>
      <c r="L50" s="97">
        <v>61812</v>
      </c>
      <c r="M50" s="97">
        <v>60508</v>
      </c>
      <c r="N50" s="97">
        <v>57694</v>
      </c>
      <c r="O50" s="97">
        <v>57944</v>
      </c>
      <c r="P50" s="97">
        <v>48663</v>
      </c>
      <c r="Q50" s="97">
        <v>50050</v>
      </c>
      <c r="R50" s="97">
        <v>50673</v>
      </c>
    </row>
    <row r="51" ht="15" customHeight="1">
      <c r="A51" s="44" t="s">
        <v>144</v>
      </c>
    </row>
  </sheetData>
  <sheetProtection/>
  <mergeCells count="32">
    <mergeCell ref="C50:E50"/>
    <mergeCell ref="A1:E1"/>
    <mergeCell ref="C44:E44"/>
    <mergeCell ref="C45:E45"/>
    <mergeCell ref="B46:E46"/>
    <mergeCell ref="C47:E47"/>
    <mergeCell ref="C48:E48"/>
    <mergeCell ref="C49:E49"/>
    <mergeCell ref="B38:E38"/>
    <mergeCell ref="B39:E39"/>
    <mergeCell ref="B40:E40"/>
    <mergeCell ref="B41:E41"/>
    <mergeCell ref="C42:E42"/>
    <mergeCell ref="C43:E43"/>
    <mergeCell ref="D23:E23"/>
    <mergeCell ref="C24:E24"/>
    <mergeCell ref="B27:E27"/>
    <mergeCell ref="C28:E28"/>
    <mergeCell ref="C31:E31"/>
    <mergeCell ref="C34:E34"/>
    <mergeCell ref="B11:E11"/>
    <mergeCell ref="C14:E14"/>
    <mergeCell ref="C17:E17"/>
    <mergeCell ref="D18:E18"/>
    <mergeCell ref="D21:E21"/>
    <mergeCell ref="D22:E22"/>
    <mergeCell ref="A2:R2"/>
    <mergeCell ref="A4:E5"/>
    <mergeCell ref="F4:R4"/>
    <mergeCell ref="B6:E6"/>
    <mergeCell ref="C7:E7"/>
    <mergeCell ref="C8:E8"/>
  </mergeCells>
  <hyperlinks>
    <hyperlink ref="A1:E1" location="'17県民経済計算'!A1" display="17　県民経済計算"/>
  </hyperlinks>
  <printOptions/>
  <pageMargins left="0.3937007874015748" right="0.3937007874015748" top="0.5905511811023623" bottom="0.3937007874015748" header="0.31496062992125984" footer="0.31496062992125984"/>
  <pageSetup blackAndWhite="1"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showGridLines="0" zoomScale="85" zoomScaleNormal="85" zoomScalePageLayoutView="0" workbookViewId="0" topLeftCell="A1">
      <pane xSplit="5" ySplit="5" topLeftCell="F6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D14" sqref="D14:E14"/>
    </sheetView>
  </sheetViews>
  <sheetFormatPr defaultColWidth="9.140625" defaultRowHeight="15"/>
  <cols>
    <col min="1" max="1" width="3.140625" style="44" customWidth="1"/>
    <col min="2" max="2" width="4.28125" style="44" customWidth="1"/>
    <col min="3" max="3" width="2.421875" style="44" customWidth="1"/>
    <col min="4" max="4" width="3.8515625" style="44" customWidth="1"/>
    <col min="5" max="5" width="30.8515625" style="44" customWidth="1"/>
    <col min="6" max="18" width="10.7109375" style="44" customWidth="1"/>
    <col min="19" max="16384" width="9.00390625" style="44" customWidth="1"/>
  </cols>
  <sheetData>
    <row r="1" spans="1:5" ht="13.5">
      <c r="A1" s="180" t="s">
        <v>0</v>
      </c>
      <c r="B1" s="180"/>
      <c r="C1" s="180"/>
      <c r="D1" s="180"/>
      <c r="E1" s="180"/>
    </row>
    <row r="2" spans="1:18" ht="17.25">
      <c r="A2" s="45" t="s">
        <v>185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s="78" customFormat="1" ht="15" thickBo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1:18" ht="14.25" thickTop="1">
      <c r="A4" s="47" t="s">
        <v>63</v>
      </c>
      <c r="B4" s="47"/>
      <c r="C4" s="47"/>
      <c r="D4" s="47"/>
      <c r="E4" s="98"/>
      <c r="F4" s="49" t="s">
        <v>64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50"/>
    </row>
    <row r="5" spans="1:18" ht="27">
      <c r="A5" s="52"/>
      <c r="B5" s="52"/>
      <c r="C5" s="52"/>
      <c r="D5" s="52"/>
      <c r="E5" s="99"/>
      <c r="F5" s="54" t="s">
        <v>65</v>
      </c>
      <c r="G5" s="54" t="s">
        <v>66</v>
      </c>
      <c r="H5" s="54" t="s">
        <v>67</v>
      </c>
      <c r="I5" s="54" t="s">
        <v>68</v>
      </c>
      <c r="J5" s="54" t="s">
        <v>69</v>
      </c>
      <c r="K5" s="54" t="s">
        <v>70</v>
      </c>
      <c r="L5" s="54" t="s">
        <v>71</v>
      </c>
      <c r="M5" s="54" t="s">
        <v>72</v>
      </c>
      <c r="N5" s="54" t="s">
        <v>73</v>
      </c>
      <c r="O5" s="54" t="s">
        <v>74</v>
      </c>
      <c r="P5" s="54" t="s">
        <v>75</v>
      </c>
      <c r="Q5" s="54" t="s">
        <v>76</v>
      </c>
      <c r="R5" s="55" t="s">
        <v>77</v>
      </c>
    </row>
    <row r="6" spans="1:18" s="43" customFormat="1" ht="15" customHeight="1">
      <c r="A6" s="56" t="s">
        <v>146</v>
      </c>
      <c r="B6" s="57" t="s">
        <v>186</v>
      </c>
      <c r="C6" s="57"/>
      <c r="D6" s="57"/>
      <c r="E6" s="58"/>
      <c r="F6" s="82">
        <f>SUM(F7,F18)</f>
        <v>1351460</v>
      </c>
      <c r="G6" s="82">
        <f aca="true" t="shared" si="0" ref="G6:R6">SUM(G7,G18)</f>
        <v>1452146</v>
      </c>
      <c r="H6" s="82">
        <f t="shared" si="0"/>
        <v>1482854</v>
      </c>
      <c r="I6" s="82">
        <f t="shared" si="0"/>
        <v>1505096</v>
      </c>
      <c r="J6" s="82">
        <f t="shared" si="0"/>
        <v>1511449</v>
      </c>
      <c r="K6" s="82">
        <v>1531625</v>
      </c>
      <c r="L6" s="82">
        <v>1569292</v>
      </c>
      <c r="M6" s="82">
        <f t="shared" si="0"/>
        <v>1578619</v>
      </c>
      <c r="N6" s="82">
        <f t="shared" si="0"/>
        <v>1571390</v>
      </c>
      <c r="O6" s="82">
        <f t="shared" si="0"/>
        <v>1596442</v>
      </c>
      <c r="P6" s="82">
        <f t="shared" si="0"/>
        <v>1599276</v>
      </c>
      <c r="Q6" s="82">
        <v>1598872</v>
      </c>
      <c r="R6" s="82">
        <f t="shared" si="0"/>
        <v>1608506</v>
      </c>
    </row>
    <row r="7" spans="1:18" ht="15" customHeight="1">
      <c r="A7" s="51"/>
      <c r="B7" s="62" t="s">
        <v>147</v>
      </c>
      <c r="C7" s="63" t="s">
        <v>187</v>
      </c>
      <c r="D7" s="100"/>
      <c r="E7" s="64"/>
      <c r="F7" s="85">
        <v>1317364</v>
      </c>
      <c r="G7" s="85">
        <v>1414058</v>
      </c>
      <c r="H7" s="85">
        <v>1442143</v>
      </c>
      <c r="I7" s="85">
        <v>1463135</v>
      </c>
      <c r="J7" s="85">
        <v>1470007</v>
      </c>
      <c r="K7" s="85">
        <v>1488864</v>
      </c>
      <c r="L7" s="85">
        <v>1525934</v>
      </c>
      <c r="M7" s="85">
        <v>1535131</v>
      </c>
      <c r="N7" s="85">
        <v>1520074</v>
      </c>
      <c r="O7" s="85">
        <v>1544182</v>
      </c>
      <c r="P7" s="85">
        <v>1553048</v>
      </c>
      <c r="Q7" s="85">
        <v>1549657</v>
      </c>
      <c r="R7" s="85">
        <v>1560123</v>
      </c>
    </row>
    <row r="8" spans="1:18" ht="15" customHeight="1">
      <c r="A8" s="51"/>
      <c r="B8" s="62"/>
      <c r="C8" s="86" t="s">
        <v>188</v>
      </c>
      <c r="D8" s="100" t="s">
        <v>189</v>
      </c>
      <c r="E8" s="64"/>
      <c r="F8" s="85">
        <v>330676</v>
      </c>
      <c r="G8" s="85">
        <v>344811</v>
      </c>
      <c r="H8" s="85">
        <v>346469</v>
      </c>
      <c r="I8" s="85">
        <v>350890</v>
      </c>
      <c r="J8" s="85">
        <v>343322</v>
      </c>
      <c r="K8" s="85">
        <v>344373</v>
      </c>
      <c r="L8" s="85">
        <v>346807</v>
      </c>
      <c r="M8" s="85">
        <v>352819</v>
      </c>
      <c r="N8" s="85">
        <v>351970</v>
      </c>
      <c r="O8" s="85">
        <v>352889</v>
      </c>
      <c r="P8" s="85">
        <v>345161</v>
      </c>
      <c r="Q8" s="85">
        <v>341928</v>
      </c>
      <c r="R8" s="85">
        <v>344744</v>
      </c>
    </row>
    <row r="9" spans="1:18" ht="15" customHeight="1">
      <c r="A9" s="51"/>
      <c r="B9" s="62"/>
      <c r="C9" s="86" t="s">
        <v>190</v>
      </c>
      <c r="D9" s="100" t="s">
        <v>191</v>
      </c>
      <c r="E9" s="64"/>
      <c r="F9" s="85">
        <v>225201</v>
      </c>
      <c r="G9" s="85">
        <v>240465</v>
      </c>
      <c r="H9" s="85">
        <v>255933</v>
      </c>
      <c r="I9" s="85">
        <v>271940</v>
      </c>
      <c r="J9" s="85">
        <v>286594</v>
      </c>
      <c r="K9" s="85">
        <v>301805</v>
      </c>
      <c r="L9" s="85">
        <v>317831</v>
      </c>
      <c r="M9" s="85">
        <v>331122</v>
      </c>
      <c r="N9" s="85">
        <v>340036</v>
      </c>
      <c r="O9" s="85">
        <v>355532</v>
      </c>
      <c r="P9" s="85">
        <v>371881</v>
      </c>
      <c r="Q9" s="85">
        <v>387026</v>
      </c>
      <c r="R9" s="85">
        <v>400687</v>
      </c>
    </row>
    <row r="10" spans="1:18" ht="15" customHeight="1">
      <c r="A10" s="51"/>
      <c r="B10" s="62"/>
      <c r="C10" s="86" t="s">
        <v>192</v>
      </c>
      <c r="D10" s="100" t="s">
        <v>193</v>
      </c>
      <c r="E10" s="64"/>
      <c r="F10" s="85">
        <v>51214</v>
      </c>
      <c r="G10" s="85">
        <v>54287</v>
      </c>
      <c r="H10" s="85">
        <v>56842</v>
      </c>
      <c r="I10" s="85">
        <v>60427</v>
      </c>
      <c r="J10" s="85">
        <v>62912</v>
      </c>
      <c r="K10" s="85">
        <v>66005</v>
      </c>
      <c r="L10" s="85">
        <v>67920</v>
      </c>
      <c r="M10" s="85">
        <v>70324</v>
      </c>
      <c r="N10" s="85">
        <v>69663</v>
      </c>
      <c r="O10" s="85">
        <v>70536</v>
      </c>
      <c r="P10" s="85">
        <v>73350</v>
      </c>
      <c r="Q10" s="85">
        <v>72397</v>
      </c>
      <c r="R10" s="85">
        <v>72419</v>
      </c>
    </row>
    <row r="11" spans="1:18" ht="15" customHeight="1">
      <c r="A11" s="51"/>
      <c r="B11" s="62"/>
      <c r="C11" s="86" t="s">
        <v>194</v>
      </c>
      <c r="D11" s="100" t="s">
        <v>195</v>
      </c>
      <c r="E11" s="64"/>
      <c r="F11" s="85">
        <v>45449</v>
      </c>
      <c r="G11" s="85">
        <v>49635</v>
      </c>
      <c r="H11" s="85">
        <v>45944</v>
      </c>
      <c r="I11" s="85">
        <v>45029</v>
      </c>
      <c r="J11" s="85">
        <v>42999</v>
      </c>
      <c r="K11" s="85">
        <v>44296</v>
      </c>
      <c r="L11" s="85">
        <v>43164</v>
      </c>
      <c r="M11" s="85">
        <v>39857</v>
      </c>
      <c r="N11" s="85">
        <v>41679</v>
      </c>
      <c r="O11" s="85">
        <v>43106</v>
      </c>
      <c r="P11" s="85">
        <v>41544</v>
      </c>
      <c r="Q11" s="85">
        <v>40710</v>
      </c>
      <c r="R11" s="85">
        <v>38827</v>
      </c>
    </row>
    <row r="12" spans="1:18" ht="15" customHeight="1">
      <c r="A12" s="51"/>
      <c r="B12" s="62"/>
      <c r="C12" s="86" t="s">
        <v>196</v>
      </c>
      <c r="D12" s="100" t="s">
        <v>197</v>
      </c>
      <c r="E12" s="64"/>
      <c r="F12" s="85">
        <v>97019</v>
      </c>
      <c r="G12" s="85">
        <v>97819</v>
      </c>
      <c r="H12" s="85">
        <v>97244</v>
      </c>
      <c r="I12" s="85">
        <v>92147</v>
      </c>
      <c r="J12" s="85">
        <v>81090</v>
      </c>
      <c r="K12" s="85">
        <v>80348</v>
      </c>
      <c r="L12" s="85">
        <v>76245</v>
      </c>
      <c r="M12" s="85">
        <v>74047</v>
      </c>
      <c r="N12" s="85">
        <v>70454</v>
      </c>
      <c r="O12" s="85">
        <v>70990</v>
      </c>
      <c r="P12" s="85">
        <v>65081</v>
      </c>
      <c r="Q12" s="85">
        <v>62655</v>
      </c>
      <c r="R12" s="85">
        <v>60278</v>
      </c>
    </row>
    <row r="13" spans="1:18" ht="15" customHeight="1">
      <c r="A13" s="51"/>
      <c r="B13" s="62"/>
      <c r="C13" s="86" t="s">
        <v>198</v>
      </c>
      <c r="D13" s="100" t="s">
        <v>199</v>
      </c>
      <c r="E13" s="64"/>
      <c r="F13" s="85">
        <v>96445</v>
      </c>
      <c r="G13" s="85">
        <v>101451</v>
      </c>
      <c r="H13" s="85">
        <v>110196</v>
      </c>
      <c r="I13" s="85">
        <v>113454</v>
      </c>
      <c r="J13" s="85">
        <v>120182</v>
      </c>
      <c r="K13" s="85">
        <v>124536</v>
      </c>
      <c r="L13" s="85">
        <v>129393</v>
      </c>
      <c r="M13" s="85">
        <v>131066</v>
      </c>
      <c r="N13" s="85">
        <v>127611</v>
      </c>
      <c r="O13" s="85">
        <v>129027</v>
      </c>
      <c r="P13" s="85">
        <v>128351</v>
      </c>
      <c r="Q13" s="85">
        <v>130541</v>
      </c>
      <c r="R13" s="85">
        <v>126198</v>
      </c>
    </row>
    <row r="14" spans="1:18" ht="15" customHeight="1">
      <c r="A14" s="51"/>
      <c r="B14" s="62"/>
      <c r="C14" s="86" t="s">
        <v>200</v>
      </c>
      <c r="D14" s="100" t="s">
        <v>201</v>
      </c>
      <c r="E14" s="64"/>
      <c r="F14" s="85">
        <v>151726</v>
      </c>
      <c r="G14" s="85">
        <v>160440</v>
      </c>
      <c r="H14" s="85">
        <v>163827</v>
      </c>
      <c r="I14" s="85">
        <v>163781</v>
      </c>
      <c r="J14" s="85">
        <v>171410</v>
      </c>
      <c r="K14" s="85">
        <v>179601</v>
      </c>
      <c r="L14" s="85">
        <v>186659</v>
      </c>
      <c r="M14" s="85">
        <v>177649</v>
      </c>
      <c r="N14" s="85">
        <v>167806</v>
      </c>
      <c r="O14" s="85">
        <v>169930</v>
      </c>
      <c r="P14" s="85">
        <v>175945</v>
      </c>
      <c r="Q14" s="85">
        <v>169074</v>
      </c>
      <c r="R14" s="85">
        <v>174798</v>
      </c>
    </row>
    <row r="15" spans="1:18" ht="15" customHeight="1">
      <c r="A15" s="51"/>
      <c r="B15" s="62"/>
      <c r="C15" s="86" t="s">
        <v>202</v>
      </c>
      <c r="D15" s="100" t="s">
        <v>203</v>
      </c>
      <c r="E15" s="64"/>
      <c r="F15" s="85">
        <v>37435</v>
      </c>
      <c r="G15" s="85">
        <v>38256</v>
      </c>
      <c r="H15" s="85">
        <v>40090</v>
      </c>
      <c r="I15" s="85">
        <v>41758</v>
      </c>
      <c r="J15" s="85">
        <v>40551</v>
      </c>
      <c r="K15" s="85">
        <v>39985</v>
      </c>
      <c r="L15" s="85">
        <v>41899</v>
      </c>
      <c r="M15" s="85">
        <v>42123</v>
      </c>
      <c r="N15" s="85">
        <v>36404</v>
      </c>
      <c r="O15" s="85">
        <v>34866</v>
      </c>
      <c r="P15" s="85">
        <v>35961</v>
      </c>
      <c r="Q15" s="85">
        <v>30235</v>
      </c>
      <c r="R15" s="85">
        <v>32108</v>
      </c>
    </row>
    <row r="16" spans="1:18" ht="15" customHeight="1">
      <c r="A16" s="51"/>
      <c r="B16" s="62"/>
      <c r="C16" s="86" t="s">
        <v>204</v>
      </c>
      <c r="D16" s="100" t="s">
        <v>205</v>
      </c>
      <c r="E16" s="64"/>
      <c r="F16" s="85">
        <v>137043</v>
      </c>
      <c r="G16" s="85">
        <v>145131</v>
      </c>
      <c r="H16" s="85">
        <v>148691</v>
      </c>
      <c r="I16" s="85">
        <v>154625</v>
      </c>
      <c r="J16" s="85">
        <v>157352</v>
      </c>
      <c r="K16" s="85">
        <v>154266</v>
      </c>
      <c r="L16" s="85">
        <v>159439</v>
      </c>
      <c r="M16" s="85">
        <v>158235</v>
      </c>
      <c r="N16" s="85">
        <v>157244</v>
      </c>
      <c r="O16" s="85">
        <v>158501</v>
      </c>
      <c r="P16" s="85">
        <v>154784</v>
      </c>
      <c r="Q16" s="85">
        <v>153487</v>
      </c>
      <c r="R16" s="85">
        <v>153060</v>
      </c>
    </row>
    <row r="17" spans="1:18" ht="15" customHeight="1">
      <c r="A17" s="51"/>
      <c r="B17" s="62"/>
      <c r="C17" s="86" t="s">
        <v>206</v>
      </c>
      <c r="D17" s="100" t="s">
        <v>207</v>
      </c>
      <c r="E17" s="64"/>
      <c r="F17" s="85">
        <v>145154</v>
      </c>
      <c r="G17" s="85">
        <v>181763</v>
      </c>
      <c r="H17" s="85">
        <v>176908</v>
      </c>
      <c r="I17" s="85">
        <v>169085</v>
      </c>
      <c r="J17" s="85">
        <v>163595</v>
      </c>
      <c r="K17" s="85">
        <v>153649</v>
      </c>
      <c r="L17" s="85">
        <v>156578</v>
      </c>
      <c r="M17" s="85">
        <v>157889</v>
      </c>
      <c r="N17" s="85">
        <v>157208</v>
      </c>
      <c r="O17" s="85">
        <v>158805</v>
      </c>
      <c r="P17" s="85">
        <v>160992</v>
      </c>
      <c r="Q17" s="85">
        <v>161604</v>
      </c>
      <c r="R17" s="85">
        <v>157003</v>
      </c>
    </row>
    <row r="18" spans="1:18" ht="15" customHeight="1">
      <c r="A18" s="51"/>
      <c r="B18" s="62" t="s">
        <v>88</v>
      </c>
      <c r="C18" s="63" t="s">
        <v>208</v>
      </c>
      <c r="D18" s="100"/>
      <c r="E18" s="64"/>
      <c r="F18" s="85">
        <v>34096</v>
      </c>
      <c r="G18" s="85">
        <v>38088</v>
      </c>
      <c r="H18" s="85">
        <v>40711</v>
      </c>
      <c r="I18" s="85">
        <v>41961</v>
      </c>
      <c r="J18" s="85">
        <v>41442</v>
      </c>
      <c r="K18" s="85">
        <v>42760</v>
      </c>
      <c r="L18" s="85">
        <v>43357</v>
      </c>
      <c r="M18" s="85">
        <v>43488</v>
      </c>
      <c r="N18" s="85">
        <v>51316</v>
      </c>
      <c r="O18" s="85">
        <v>52260</v>
      </c>
      <c r="P18" s="85">
        <v>46228</v>
      </c>
      <c r="Q18" s="85">
        <v>49214</v>
      </c>
      <c r="R18" s="85">
        <v>48383</v>
      </c>
    </row>
    <row r="19" spans="1:18" s="43" customFormat="1" ht="15" customHeight="1">
      <c r="A19" s="68" t="s">
        <v>129</v>
      </c>
      <c r="B19" s="69" t="s">
        <v>209</v>
      </c>
      <c r="C19" s="69"/>
      <c r="D19" s="69"/>
      <c r="E19" s="70"/>
      <c r="F19" s="82">
        <v>383674</v>
      </c>
      <c r="G19" s="82">
        <f aca="true" t="shared" si="1" ref="G19:O19">SUM(G20:G23)</f>
        <v>411215</v>
      </c>
      <c r="H19" s="82">
        <f t="shared" si="1"/>
        <v>438094</v>
      </c>
      <c r="I19" s="82">
        <f t="shared" si="1"/>
        <v>452272</v>
      </c>
      <c r="J19" s="82">
        <v>468852</v>
      </c>
      <c r="K19" s="82">
        <f t="shared" si="1"/>
        <v>501083</v>
      </c>
      <c r="L19" s="82">
        <f t="shared" si="1"/>
        <v>550661</v>
      </c>
      <c r="M19" s="82">
        <f t="shared" si="1"/>
        <v>538832</v>
      </c>
      <c r="N19" s="82">
        <v>531190</v>
      </c>
      <c r="O19" s="82">
        <f t="shared" si="1"/>
        <v>553820</v>
      </c>
      <c r="P19" s="82">
        <v>588370</v>
      </c>
      <c r="Q19" s="82">
        <v>607392</v>
      </c>
      <c r="R19" s="82">
        <v>592484</v>
      </c>
    </row>
    <row r="20" spans="1:18" ht="15" customHeight="1">
      <c r="A20" s="51"/>
      <c r="B20" s="62" t="s">
        <v>147</v>
      </c>
      <c r="C20" s="63" t="s">
        <v>210</v>
      </c>
      <c r="D20" s="100"/>
      <c r="E20" s="64"/>
      <c r="F20" s="85">
        <v>45131</v>
      </c>
      <c r="G20" s="85">
        <v>49679</v>
      </c>
      <c r="H20" s="85">
        <v>53096</v>
      </c>
      <c r="I20" s="85">
        <v>51328</v>
      </c>
      <c r="J20" s="85">
        <v>50553</v>
      </c>
      <c r="K20" s="85">
        <v>61341</v>
      </c>
      <c r="L20" s="85">
        <v>95108</v>
      </c>
      <c r="M20" s="85">
        <v>79398</v>
      </c>
      <c r="N20" s="85">
        <v>68265</v>
      </c>
      <c r="O20" s="85">
        <v>76709</v>
      </c>
      <c r="P20" s="85">
        <v>79150</v>
      </c>
      <c r="Q20" s="85">
        <v>78701</v>
      </c>
      <c r="R20" s="85">
        <v>68223</v>
      </c>
    </row>
    <row r="21" spans="1:18" ht="15" customHeight="1">
      <c r="A21" s="51"/>
      <c r="B21" s="62" t="s">
        <v>88</v>
      </c>
      <c r="C21" s="63" t="s">
        <v>211</v>
      </c>
      <c r="D21" s="100"/>
      <c r="E21" s="64"/>
      <c r="F21" s="85">
        <v>148752</v>
      </c>
      <c r="G21" s="85">
        <v>157265</v>
      </c>
      <c r="H21" s="85">
        <v>164360</v>
      </c>
      <c r="I21" s="85">
        <v>169320</v>
      </c>
      <c r="J21" s="85">
        <v>174842</v>
      </c>
      <c r="K21" s="85">
        <v>183031</v>
      </c>
      <c r="L21" s="85">
        <v>192401</v>
      </c>
      <c r="M21" s="85">
        <v>197616</v>
      </c>
      <c r="N21" s="85">
        <v>198986</v>
      </c>
      <c r="O21" s="85">
        <v>205998</v>
      </c>
      <c r="P21" s="85">
        <v>212027</v>
      </c>
      <c r="Q21" s="85">
        <v>217132</v>
      </c>
      <c r="R21" s="85">
        <v>217976</v>
      </c>
    </row>
    <row r="22" spans="1:18" ht="15" customHeight="1">
      <c r="A22" s="51"/>
      <c r="B22" s="62" t="s">
        <v>90</v>
      </c>
      <c r="C22" s="63" t="s">
        <v>212</v>
      </c>
      <c r="D22" s="100"/>
      <c r="E22" s="64"/>
      <c r="F22" s="85">
        <v>108474</v>
      </c>
      <c r="G22" s="85">
        <v>117569</v>
      </c>
      <c r="H22" s="85">
        <v>126559</v>
      </c>
      <c r="I22" s="85">
        <v>134049</v>
      </c>
      <c r="J22" s="85">
        <v>140412</v>
      </c>
      <c r="K22" s="85">
        <v>149399</v>
      </c>
      <c r="L22" s="85">
        <v>151243</v>
      </c>
      <c r="M22" s="85">
        <v>153155</v>
      </c>
      <c r="N22" s="85">
        <v>156846</v>
      </c>
      <c r="O22" s="85">
        <v>163220</v>
      </c>
      <c r="P22" s="85">
        <v>162690</v>
      </c>
      <c r="Q22" s="85">
        <v>170396</v>
      </c>
      <c r="R22" s="85">
        <v>172118</v>
      </c>
    </row>
    <row r="23" spans="1:18" ht="15" customHeight="1">
      <c r="A23" s="51"/>
      <c r="B23" s="62" t="s">
        <v>115</v>
      </c>
      <c r="C23" s="63" t="s">
        <v>213</v>
      </c>
      <c r="D23" s="100"/>
      <c r="E23" s="64"/>
      <c r="F23" s="85">
        <v>81316</v>
      </c>
      <c r="G23" s="85">
        <v>86702</v>
      </c>
      <c r="H23" s="85">
        <v>94079</v>
      </c>
      <c r="I23" s="85">
        <v>97575</v>
      </c>
      <c r="J23" s="85">
        <v>103044</v>
      </c>
      <c r="K23" s="85">
        <v>107312</v>
      </c>
      <c r="L23" s="85">
        <v>111909</v>
      </c>
      <c r="M23" s="85">
        <v>108663</v>
      </c>
      <c r="N23" s="85">
        <v>107094</v>
      </c>
      <c r="O23" s="85">
        <v>107893</v>
      </c>
      <c r="P23" s="85">
        <v>134502</v>
      </c>
      <c r="Q23" s="85">
        <v>141164</v>
      </c>
      <c r="R23" s="85">
        <v>134168</v>
      </c>
    </row>
    <row r="24" spans="1:18" s="43" customFormat="1" ht="15" customHeight="1">
      <c r="A24" s="68" t="s">
        <v>132</v>
      </c>
      <c r="B24" s="69" t="s">
        <v>214</v>
      </c>
      <c r="C24" s="69"/>
      <c r="D24" s="69"/>
      <c r="E24" s="70"/>
      <c r="F24" s="82">
        <f>SUM(F25,F33)</f>
        <v>1195779</v>
      </c>
      <c r="G24" s="82">
        <f aca="true" t="shared" si="2" ref="G24:R24">SUM(G25,G33)</f>
        <v>1265888</v>
      </c>
      <c r="H24" s="82">
        <f t="shared" si="2"/>
        <v>1079458</v>
      </c>
      <c r="I24" s="82">
        <v>1076009</v>
      </c>
      <c r="J24" s="82">
        <f t="shared" si="2"/>
        <v>1028758</v>
      </c>
      <c r="K24" s="82">
        <f t="shared" si="2"/>
        <v>1034796</v>
      </c>
      <c r="L24" s="82">
        <f t="shared" si="2"/>
        <v>1109607</v>
      </c>
      <c r="M24" s="82">
        <f t="shared" si="2"/>
        <v>1106476</v>
      </c>
      <c r="N24" s="82">
        <f t="shared" si="2"/>
        <v>978701</v>
      </c>
      <c r="O24" s="82">
        <f t="shared" si="2"/>
        <v>944594</v>
      </c>
      <c r="P24" s="82">
        <v>920332</v>
      </c>
      <c r="Q24" s="82">
        <v>835515</v>
      </c>
      <c r="R24" s="82">
        <f t="shared" si="2"/>
        <v>793116</v>
      </c>
    </row>
    <row r="25" spans="1:18" ht="15" customHeight="1">
      <c r="A25" s="62"/>
      <c r="B25" s="62" t="s">
        <v>147</v>
      </c>
      <c r="C25" s="63" t="s">
        <v>215</v>
      </c>
      <c r="D25" s="100"/>
      <c r="E25" s="64"/>
      <c r="F25" s="85">
        <v>1159709</v>
      </c>
      <c r="G25" s="85">
        <v>1226624</v>
      </c>
      <c r="H25" s="85">
        <v>1074592</v>
      </c>
      <c r="I25" s="85">
        <v>1071432</v>
      </c>
      <c r="J25" s="85">
        <v>1038955</v>
      </c>
      <c r="K25" s="85">
        <v>1002759</v>
      </c>
      <c r="L25" s="85">
        <v>1069065</v>
      </c>
      <c r="M25" s="85">
        <v>1088973</v>
      </c>
      <c r="N25" s="85">
        <v>977104</v>
      </c>
      <c r="O25" s="85">
        <v>961500</v>
      </c>
      <c r="P25" s="85">
        <v>925494</v>
      </c>
      <c r="Q25" s="85">
        <v>842641</v>
      </c>
      <c r="R25" s="85">
        <v>798868</v>
      </c>
    </row>
    <row r="26" spans="1:18" ht="15" customHeight="1">
      <c r="A26" s="62"/>
      <c r="B26" s="62"/>
      <c r="C26" s="86" t="s">
        <v>188</v>
      </c>
      <c r="D26" s="100" t="s">
        <v>216</v>
      </c>
      <c r="E26" s="64"/>
      <c r="F26" s="85">
        <v>839378</v>
      </c>
      <c r="G26" s="85">
        <v>896996</v>
      </c>
      <c r="H26" s="85">
        <v>716208</v>
      </c>
      <c r="I26" s="85">
        <v>670523</v>
      </c>
      <c r="J26" s="85">
        <v>634170</v>
      </c>
      <c r="K26" s="85">
        <v>645112</v>
      </c>
      <c r="L26" s="85">
        <v>692698</v>
      </c>
      <c r="M26" s="85">
        <v>740930</v>
      </c>
      <c r="N26" s="85">
        <v>605402</v>
      </c>
      <c r="O26" s="85">
        <v>612054</v>
      </c>
      <c r="P26" s="85">
        <v>616869</v>
      </c>
      <c r="Q26" s="85">
        <v>540370</v>
      </c>
      <c r="R26" s="85">
        <v>508941</v>
      </c>
    </row>
    <row r="27" spans="1:18" ht="15" customHeight="1">
      <c r="A27" s="62"/>
      <c r="B27" s="62"/>
      <c r="C27" s="86"/>
      <c r="D27" s="86" t="s">
        <v>217</v>
      </c>
      <c r="E27" s="67" t="s">
        <v>218</v>
      </c>
      <c r="F27" s="85">
        <v>130729</v>
      </c>
      <c r="G27" s="85">
        <v>113027</v>
      </c>
      <c r="H27" s="85">
        <v>123354</v>
      </c>
      <c r="I27" s="85">
        <v>149799</v>
      </c>
      <c r="J27" s="85">
        <v>170610</v>
      </c>
      <c r="K27" s="85">
        <v>156766</v>
      </c>
      <c r="L27" s="85">
        <v>189745</v>
      </c>
      <c r="M27" s="85">
        <v>147841</v>
      </c>
      <c r="N27" s="85">
        <v>129802</v>
      </c>
      <c r="O27" s="85">
        <v>144057</v>
      </c>
      <c r="P27" s="85">
        <v>143802</v>
      </c>
      <c r="Q27" s="85">
        <v>121093</v>
      </c>
      <c r="R27" s="85">
        <v>108124</v>
      </c>
    </row>
    <row r="28" spans="1:18" ht="15" customHeight="1">
      <c r="A28" s="62"/>
      <c r="B28" s="62"/>
      <c r="C28" s="86"/>
      <c r="D28" s="86" t="s">
        <v>219</v>
      </c>
      <c r="E28" s="67" t="s">
        <v>220</v>
      </c>
      <c r="F28" s="85">
        <v>708649</v>
      </c>
      <c r="G28" s="85">
        <v>783968</v>
      </c>
      <c r="H28" s="85">
        <v>592853</v>
      </c>
      <c r="I28" s="85">
        <v>520724</v>
      </c>
      <c r="J28" s="85">
        <v>463560</v>
      </c>
      <c r="K28" s="85">
        <v>488346</v>
      </c>
      <c r="L28" s="85">
        <v>502953</v>
      </c>
      <c r="M28" s="85">
        <v>593089</v>
      </c>
      <c r="N28" s="85">
        <v>475600</v>
      </c>
      <c r="O28" s="85">
        <v>467997</v>
      </c>
      <c r="P28" s="85">
        <v>473068</v>
      </c>
      <c r="Q28" s="85">
        <v>419278</v>
      </c>
      <c r="R28" s="85">
        <v>400817</v>
      </c>
    </row>
    <row r="29" spans="1:18" ht="15" customHeight="1">
      <c r="A29" s="62"/>
      <c r="B29" s="62"/>
      <c r="C29" s="86" t="s">
        <v>190</v>
      </c>
      <c r="D29" s="100" t="s">
        <v>221</v>
      </c>
      <c r="E29" s="64"/>
      <c r="F29" s="85">
        <v>320331</v>
      </c>
      <c r="G29" s="85">
        <v>329629</v>
      </c>
      <c r="H29" s="85">
        <v>358384</v>
      </c>
      <c r="I29" s="85">
        <v>400910</v>
      </c>
      <c r="J29" s="85">
        <v>404785</v>
      </c>
      <c r="K29" s="85">
        <v>357647</v>
      </c>
      <c r="L29" s="85">
        <v>376367</v>
      </c>
      <c r="M29" s="85">
        <v>348043</v>
      </c>
      <c r="N29" s="85">
        <v>371702</v>
      </c>
      <c r="O29" s="85">
        <v>349445</v>
      </c>
      <c r="P29" s="85">
        <v>308625</v>
      </c>
      <c r="Q29" s="85">
        <v>302271</v>
      </c>
      <c r="R29" s="85">
        <v>289927</v>
      </c>
    </row>
    <row r="30" spans="1:18" ht="15" customHeight="1">
      <c r="A30" s="62"/>
      <c r="B30" s="62"/>
      <c r="C30" s="86"/>
      <c r="D30" s="86" t="s">
        <v>217</v>
      </c>
      <c r="E30" s="67" t="s">
        <v>218</v>
      </c>
      <c r="F30" s="85">
        <v>3130</v>
      </c>
      <c r="G30" s="85">
        <v>2968</v>
      </c>
      <c r="H30" s="85">
        <v>3133</v>
      </c>
      <c r="I30" s="85">
        <v>4007</v>
      </c>
      <c r="J30" s="85">
        <v>3198</v>
      </c>
      <c r="K30" s="85">
        <v>3168</v>
      </c>
      <c r="L30" s="85">
        <v>4460</v>
      </c>
      <c r="M30" s="85">
        <v>3825</v>
      </c>
      <c r="N30" s="85">
        <v>3522</v>
      </c>
      <c r="O30" s="85">
        <v>3088</v>
      </c>
      <c r="P30" s="85">
        <v>1877</v>
      </c>
      <c r="Q30" s="85">
        <v>2263</v>
      </c>
      <c r="R30" s="85">
        <v>3024</v>
      </c>
    </row>
    <row r="31" spans="1:18" ht="15" customHeight="1">
      <c r="A31" s="62"/>
      <c r="B31" s="62"/>
      <c r="C31" s="86"/>
      <c r="D31" s="86" t="s">
        <v>219</v>
      </c>
      <c r="E31" s="67" t="s">
        <v>220</v>
      </c>
      <c r="F31" s="85">
        <v>84074</v>
      </c>
      <c r="G31" s="85">
        <v>80472</v>
      </c>
      <c r="H31" s="85">
        <v>81068</v>
      </c>
      <c r="I31" s="85">
        <v>78862</v>
      </c>
      <c r="J31" s="85">
        <v>68769</v>
      </c>
      <c r="K31" s="85">
        <v>32371</v>
      </c>
      <c r="L31" s="85">
        <v>46512</v>
      </c>
      <c r="M31" s="85">
        <v>31236</v>
      </c>
      <c r="N31" s="85">
        <v>36075</v>
      </c>
      <c r="O31" s="85">
        <v>46206</v>
      </c>
      <c r="P31" s="85">
        <v>49466</v>
      </c>
      <c r="Q31" s="85">
        <v>60399</v>
      </c>
      <c r="R31" s="85">
        <v>49505</v>
      </c>
    </row>
    <row r="32" spans="1:18" ht="15" customHeight="1">
      <c r="A32" s="62"/>
      <c r="B32" s="62"/>
      <c r="C32" s="86"/>
      <c r="D32" s="86" t="s">
        <v>222</v>
      </c>
      <c r="E32" s="67" t="s">
        <v>162</v>
      </c>
      <c r="F32" s="85">
        <v>233126</v>
      </c>
      <c r="G32" s="85">
        <v>246189</v>
      </c>
      <c r="H32" s="85">
        <v>274183</v>
      </c>
      <c r="I32" s="85">
        <v>318040</v>
      </c>
      <c r="J32" s="85">
        <v>332817</v>
      </c>
      <c r="K32" s="85">
        <v>322108</v>
      </c>
      <c r="L32" s="85">
        <v>325395</v>
      </c>
      <c r="M32" s="85">
        <v>312982</v>
      </c>
      <c r="N32" s="85">
        <v>332105</v>
      </c>
      <c r="O32" s="85">
        <v>300152</v>
      </c>
      <c r="P32" s="85">
        <v>257282</v>
      </c>
      <c r="Q32" s="85">
        <v>239608</v>
      </c>
      <c r="R32" s="85">
        <v>237397</v>
      </c>
    </row>
    <row r="33" spans="1:18" ht="15" customHeight="1">
      <c r="A33" s="62"/>
      <c r="B33" s="62" t="s">
        <v>88</v>
      </c>
      <c r="C33" s="63" t="s">
        <v>223</v>
      </c>
      <c r="D33" s="100"/>
      <c r="E33" s="64"/>
      <c r="F33" s="85">
        <v>36070</v>
      </c>
      <c r="G33" s="85">
        <v>39264</v>
      </c>
      <c r="H33" s="85">
        <v>4866</v>
      </c>
      <c r="I33" s="85">
        <v>4576</v>
      </c>
      <c r="J33" s="85">
        <v>-10197</v>
      </c>
      <c r="K33" s="85">
        <v>32037</v>
      </c>
      <c r="L33" s="85">
        <v>40542</v>
      </c>
      <c r="M33" s="85">
        <v>17503</v>
      </c>
      <c r="N33" s="85">
        <v>1597</v>
      </c>
      <c r="O33" s="85">
        <v>-16906</v>
      </c>
      <c r="P33" s="85">
        <v>-5163</v>
      </c>
      <c r="Q33" s="85">
        <v>-7127</v>
      </c>
      <c r="R33" s="85">
        <v>-5752</v>
      </c>
    </row>
    <row r="34" spans="1:18" ht="15" customHeight="1">
      <c r="A34" s="62"/>
      <c r="B34" s="62"/>
      <c r="C34" s="51" t="s">
        <v>188</v>
      </c>
      <c r="D34" s="100" t="s">
        <v>224</v>
      </c>
      <c r="E34" s="64"/>
      <c r="F34" s="85">
        <v>37236</v>
      </c>
      <c r="G34" s="85">
        <v>38406</v>
      </c>
      <c r="H34" s="85">
        <v>4541</v>
      </c>
      <c r="I34" s="85">
        <v>4418</v>
      </c>
      <c r="J34" s="85">
        <v>-7906</v>
      </c>
      <c r="K34" s="85">
        <v>30694</v>
      </c>
      <c r="L34" s="85">
        <v>38046</v>
      </c>
      <c r="M34" s="85">
        <v>17378</v>
      </c>
      <c r="N34" s="85">
        <v>469</v>
      </c>
      <c r="O34" s="85">
        <v>-15255</v>
      </c>
      <c r="P34" s="85">
        <v>-7415</v>
      </c>
      <c r="Q34" s="85">
        <v>-7232</v>
      </c>
      <c r="R34" s="85">
        <v>-6293</v>
      </c>
    </row>
    <row r="35" spans="1:18" ht="15" customHeight="1">
      <c r="A35" s="62"/>
      <c r="B35" s="62"/>
      <c r="C35" s="51" t="s">
        <v>190</v>
      </c>
      <c r="D35" s="63" t="s">
        <v>15</v>
      </c>
      <c r="E35" s="63"/>
      <c r="F35" s="101">
        <v>-1166</v>
      </c>
      <c r="G35" s="101">
        <v>858</v>
      </c>
      <c r="H35" s="101">
        <v>325</v>
      </c>
      <c r="I35" s="101">
        <v>158</v>
      </c>
      <c r="J35" s="101">
        <v>-2291</v>
      </c>
      <c r="K35" s="101">
        <v>1343</v>
      </c>
      <c r="L35" s="101">
        <v>2497</v>
      </c>
      <c r="M35" s="101">
        <v>125</v>
      </c>
      <c r="N35" s="101">
        <v>1128</v>
      </c>
      <c r="O35" s="101">
        <v>-1651</v>
      </c>
      <c r="P35" s="101">
        <v>2253</v>
      </c>
      <c r="Q35" s="101">
        <v>105</v>
      </c>
      <c r="R35" s="101">
        <v>541</v>
      </c>
    </row>
    <row r="36" spans="1:18" s="43" customFormat="1" ht="15" customHeight="1">
      <c r="A36" s="68" t="s">
        <v>134</v>
      </c>
      <c r="B36" s="69" t="s">
        <v>225</v>
      </c>
      <c r="C36" s="69"/>
      <c r="D36" s="69"/>
      <c r="E36" s="70"/>
      <c r="F36" s="102">
        <f>F37-F38+F39</f>
        <v>-12445</v>
      </c>
      <c r="G36" s="103">
        <f aca="true" t="shared" si="3" ref="G36:Q36">G37-G38+G39</f>
        <v>-40116</v>
      </c>
      <c r="H36" s="103">
        <f t="shared" si="3"/>
        <v>197134</v>
      </c>
      <c r="I36" s="103">
        <f t="shared" si="3"/>
        <v>191203</v>
      </c>
      <c r="J36" s="103">
        <f t="shared" si="3"/>
        <v>266797</v>
      </c>
      <c r="K36" s="103">
        <f t="shared" si="3"/>
        <v>203191</v>
      </c>
      <c r="L36" s="103">
        <f t="shared" si="3"/>
        <v>139147</v>
      </c>
      <c r="M36" s="103">
        <f t="shared" si="3"/>
        <v>147031</v>
      </c>
      <c r="N36" s="103">
        <f t="shared" si="3"/>
        <v>283817</v>
      </c>
      <c r="O36" s="103">
        <v>193805</v>
      </c>
      <c r="P36" s="103">
        <f t="shared" si="3"/>
        <v>252631</v>
      </c>
      <c r="Q36" s="103">
        <f t="shared" si="3"/>
        <v>266803</v>
      </c>
      <c r="R36" s="103">
        <v>293054</v>
      </c>
    </row>
    <row r="37" spans="1:18" ht="15" customHeight="1">
      <c r="A37" s="62"/>
      <c r="B37" s="62" t="s">
        <v>147</v>
      </c>
      <c r="C37" s="63" t="s">
        <v>226</v>
      </c>
      <c r="D37" s="100"/>
      <c r="E37" s="64"/>
      <c r="F37" s="101">
        <v>2384647</v>
      </c>
      <c r="G37" s="101">
        <v>2397562</v>
      </c>
      <c r="H37" s="101">
        <v>2453332</v>
      </c>
      <c r="I37" s="101">
        <v>2353661</v>
      </c>
      <c r="J37" s="101">
        <v>2335577</v>
      </c>
      <c r="K37" s="101">
        <v>2271804</v>
      </c>
      <c r="L37" s="101">
        <v>2341264</v>
      </c>
      <c r="M37" s="101">
        <v>2358575</v>
      </c>
      <c r="N37" s="101">
        <v>2264236</v>
      </c>
      <c r="O37" s="101">
        <v>2286027</v>
      </c>
      <c r="P37" s="101">
        <v>2300538</v>
      </c>
      <c r="Q37" s="101">
        <v>2136121</v>
      </c>
      <c r="R37" s="101">
        <v>2101666</v>
      </c>
    </row>
    <row r="38" spans="1:18" ht="15" customHeight="1">
      <c r="A38" s="62"/>
      <c r="B38" s="62" t="s">
        <v>88</v>
      </c>
      <c r="C38" s="63" t="s">
        <v>227</v>
      </c>
      <c r="D38" s="100"/>
      <c r="E38" s="64"/>
      <c r="F38" s="101">
        <v>2400066</v>
      </c>
      <c r="G38" s="101">
        <v>2465285</v>
      </c>
      <c r="H38" s="101">
        <v>2274128</v>
      </c>
      <c r="I38" s="101">
        <v>2211908</v>
      </c>
      <c r="J38" s="101">
        <v>2110945</v>
      </c>
      <c r="K38" s="101">
        <v>2070351</v>
      </c>
      <c r="L38" s="101">
        <v>2179727</v>
      </c>
      <c r="M38" s="101">
        <v>2175925</v>
      </c>
      <c r="N38" s="101">
        <v>2079649</v>
      </c>
      <c r="O38" s="101">
        <v>2088811</v>
      </c>
      <c r="P38" s="101">
        <v>2097667</v>
      </c>
      <c r="Q38" s="101">
        <v>2052988</v>
      </c>
      <c r="R38" s="101">
        <v>2020813</v>
      </c>
    </row>
    <row r="39" spans="1:18" ht="15" customHeight="1">
      <c r="A39" s="62"/>
      <c r="B39" s="62" t="s">
        <v>90</v>
      </c>
      <c r="C39" s="63" t="s">
        <v>228</v>
      </c>
      <c r="D39" s="100"/>
      <c r="E39" s="64"/>
      <c r="F39" s="101">
        <v>2974</v>
      </c>
      <c r="G39" s="101">
        <v>27607</v>
      </c>
      <c r="H39" s="101">
        <v>17930</v>
      </c>
      <c r="I39" s="101">
        <v>49450</v>
      </c>
      <c r="J39" s="101">
        <v>42165</v>
      </c>
      <c r="K39" s="101">
        <v>1738</v>
      </c>
      <c r="L39" s="101">
        <v>-22390</v>
      </c>
      <c r="M39" s="101">
        <v>-35619</v>
      </c>
      <c r="N39" s="101">
        <v>99230</v>
      </c>
      <c r="O39" s="101">
        <v>-3410</v>
      </c>
      <c r="P39" s="101">
        <v>49760</v>
      </c>
      <c r="Q39" s="101">
        <v>183670</v>
      </c>
      <c r="R39" s="101">
        <v>212201</v>
      </c>
    </row>
    <row r="40" spans="1:18" s="43" customFormat="1" ht="15" customHeight="1">
      <c r="A40" s="56" t="s">
        <v>136</v>
      </c>
      <c r="B40" s="74" t="s">
        <v>229</v>
      </c>
      <c r="C40" s="74"/>
      <c r="D40" s="74"/>
      <c r="E40" s="75"/>
      <c r="F40" s="104">
        <f>SUM(F6,F19,F24,F36)</f>
        <v>2918468</v>
      </c>
      <c r="G40" s="104">
        <f aca="true" t="shared" si="4" ref="G40:R40">SUM(G6,G19,G24,G36)</f>
        <v>3089133</v>
      </c>
      <c r="H40" s="104">
        <f t="shared" si="4"/>
        <v>3197540</v>
      </c>
      <c r="I40" s="104">
        <f t="shared" si="4"/>
        <v>3224580</v>
      </c>
      <c r="J40" s="104">
        <f t="shared" si="4"/>
        <v>3275856</v>
      </c>
      <c r="K40" s="104">
        <f t="shared" si="4"/>
        <v>3270695</v>
      </c>
      <c r="L40" s="104">
        <f t="shared" si="4"/>
        <v>3368707</v>
      </c>
      <c r="M40" s="104">
        <f t="shared" si="4"/>
        <v>3370958</v>
      </c>
      <c r="N40" s="104">
        <v>3365097</v>
      </c>
      <c r="O40" s="104">
        <f t="shared" si="4"/>
        <v>3288661</v>
      </c>
      <c r="P40" s="104">
        <f t="shared" si="4"/>
        <v>3360609</v>
      </c>
      <c r="Q40" s="104">
        <f t="shared" si="4"/>
        <v>3308582</v>
      </c>
      <c r="R40" s="104">
        <f t="shared" si="4"/>
        <v>3287160</v>
      </c>
    </row>
    <row r="41" spans="1:18" s="43" customFormat="1" ht="15" customHeight="1">
      <c r="A41" s="74" t="s">
        <v>230</v>
      </c>
      <c r="B41" s="74"/>
      <c r="C41" s="74"/>
      <c r="D41" s="74"/>
      <c r="E41" s="75"/>
      <c r="F41" s="104">
        <v>-120154</v>
      </c>
      <c r="G41" s="104">
        <v>-132084</v>
      </c>
      <c r="H41" s="104">
        <v>-77924</v>
      </c>
      <c r="I41" s="104">
        <v>-89696</v>
      </c>
      <c r="J41" s="104">
        <v>-52624</v>
      </c>
      <c r="K41" s="104">
        <v>-27074</v>
      </c>
      <c r="L41" s="104">
        <v>12591</v>
      </c>
      <c r="M41" s="104">
        <v>13498</v>
      </c>
      <c r="N41" s="104">
        <v>7337</v>
      </c>
      <c r="O41" s="104">
        <v>-1230</v>
      </c>
      <c r="P41" s="104">
        <v>-20391</v>
      </c>
      <c r="Q41" s="104">
        <v>-16818</v>
      </c>
      <c r="R41" s="104">
        <v>-35998</v>
      </c>
    </row>
    <row r="42" spans="1:18" s="43" customFormat="1" ht="15" customHeight="1">
      <c r="A42" s="74" t="s">
        <v>231</v>
      </c>
      <c r="B42" s="105"/>
      <c r="C42" s="105"/>
      <c r="D42" s="105"/>
      <c r="E42" s="106"/>
      <c r="F42" s="89">
        <f>F40+F41</f>
        <v>2798314</v>
      </c>
      <c r="G42" s="89">
        <f aca="true" t="shared" si="5" ref="G42:R42">G40+G41</f>
        <v>2957049</v>
      </c>
      <c r="H42" s="89">
        <f t="shared" si="5"/>
        <v>3119616</v>
      </c>
      <c r="I42" s="89">
        <f t="shared" si="5"/>
        <v>3134884</v>
      </c>
      <c r="J42" s="89">
        <f t="shared" si="5"/>
        <v>3223232</v>
      </c>
      <c r="K42" s="89">
        <f t="shared" si="5"/>
        <v>3243621</v>
      </c>
      <c r="L42" s="89">
        <v>3381297</v>
      </c>
      <c r="M42" s="89">
        <f t="shared" si="5"/>
        <v>3384456</v>
      </c>
      <c r="N42" s="89">
        <v>3372435</v>
      </c>
      <c r="O42" s="89">
        <f t="shared" si="5"/>
        <v>3287431</v>
      </c>
      <c r="P42" s="89">
        <f t="shared" si="5"/>
        <v>3340218</v>
      </c>
      <c r="Q42" s="89">
        <f t="shared" si="5"/>
        <v>3291764</v>
      </c>
      <c r="R42" s="89">
        <f t="shared" si="5"/>
        <v>3251162</v>
      </c>
    </row>
    <row r="43" ht="15" customHeight="1">
      <c r="A43" s="44" t="s">
        <v>232</v>
      </c>
    </row>
  </sheetData>
  <sheetProtection/>
  <mergeCells count="36">
    <mergeCell ref="C38:E38"/>
    <mergeCell ref="C39:E39"/>
    <mergeCell ref="B40:E40"/>
    <mergeCell ref="A41:E41"/>
    <mergeCell ref="A42:E42"/>
    <mergeCell ref="A1:E1"/>
    <mergeCell ref="D29:E29"/>
    <mergeCell ref="C33:E33"/>
    <mergeCell ref="D34:E34"/>
    <mergeCell ref="D35:E35"/>
    <mergeCell ref="B36:E36"/>
    <mergeCell ref="C37:E37"/>
    <mergeCell ref="C21:E21"/>
    <mergeCell ref="C22:E22"/>
    <mergeCell ref="C23:E23"/>
    <mergeCell ref="B24:E24"/>
    <mergeCell ref="C25:E25"/>
    <mergeCell ref="D26:E26"/>
    <mergeCell ref="D15:E15"/>
    <mergeCell ref="D16:E16"/>
    <mergeCell ref="D17:E17"/>
    <mergeCell ref="C18:E18"/>
    <mergeCell ref="B19:E19"/>
    <mergeCell ref="C20:E20"/>
    <mergeCell ref="D9:E9"/>
    <mergeCell ref="D10:E10"/>
    <mergeCell ref="D11:E11"/>
    <mergeCell ref="D12:E12"/>
    <mergeCell ref="D13:E13"/>
    <mergeCell ref="D14:E14"/>
    <mergeCell ref="A2:R2"/>
    <mergeCell ref="A4:E5"/>
    <mergeCell ref="F4:R4"/>
    <mergeCell ref="B6:E6"/>
    <mergeCell ref="C7:E7"/>
    <mergeCell ref="D8:E8"/>
  </mergeCells>
  <hyperlinks>
    <hyperlink ref="A1:E1" location="'17県民経済計算'!A1" display="17　県民経済計算"/>
  </hyperlinks>
  <printOptions/>
  <pageMargins left="0.3937007874015748" right="0.3937007874015748" top="0.5905511811023623" bottom="0.3937007874015748" header="0.31496062992125984" footer="0.31496062992125984"/>
  <pageSetup blackAndWhite="1" fitToHeight="1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showGridLines="0" zoomScale="85" zoomScaleNormal="85" zoomScalePageLayoutView="0" workbookViewId="0" topLeftCell="A1">
      <pane xSplit="5" ySplit="5" topLeftCell="F6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D14" sqref="D14:E14"/>
    </sheetView>
  </sheetViews>
  <sheetFormatPr defaultColWidth="9.140625" defaultRowHeight="15"/>
  <cols>
    <col min="1" max="1" width="3.140625" style="44" customWidth="1"/>
    <col min="2" max="2" width="4.28125" style="44" customWidth="1"/>
    <col min="3" max="3" width="2.421875" style="44" customWidth="1"/>
    <col min="4" max="4" width="3.8515625" style="44" customWidth="1"/>
    <col min="5" max="5" width="30.8515625" style="44" customWidth="1"/>
    <col min="6" max="18" width="10.7109375" style="44" customWidth="1"/>
    <col min="19" max="16384" width="9.00390625" style="44" customWidth="1"/>
  </cols>
  <sheetData>
    <row r="1" spans="1:5" ht="13.5">
      <c r="A1" s="180" t="s">
        <v>0</v>
      </c>
      <c r="B1" s="180"/>
      <c r="C1" s="180"/>
      <c r="D1" s="180"/>
      <c r="E1" s="180"/>
    </row>
    <row r="2" spans="1:18" ht="17.25">
      <c r="A2" s="45" t="s">
        <v>233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ht="18" thickBo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</row>
    <row r="4" spans="1:18" ht="14.25" thickTop="1">
      <c r="A4" s="47" t="s">
        <v>63</v>
      </c>
      <c r="B4" s="47"/>
      <c r="C4" s="47"/>
      <c r="D4" s="47"/>
      <c r="E4" s="98"/>
      <c r="F4" s="49" t="s">
        <v>64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50"/>
    </row>
    <row r="5" spans="1:18" ht="27">
      <c r="A5" s="52"/>
      <c r="B5" s="52"/>
      <c r="C5" s="52"/>
      <c r="D5" s="52"/>
      <c r="E5" s="99"/>
      <c r="F5" s="54" t="s">
        <v>65</v>
      </c>
      <c r="G5" s="54" t="s">
        <v>66</v>
      </c>
      <c r="H5" s="54" t="s">
        <v>67</v>
      </c>
      <c r="I5" s="54" t="s">
        <v>68</v>
      </c>
      <c r="J5" s="54" t="s">
        <v>69</v>
      </c>
      <c r="K5" s="54" t="s">
        <v>70</v>
      </c>
      <c r="L5" s="54" t="s">
        <v>71</v>
      </c>
      <c r="M5" s="54" t="s">
        <v>72</v>
      </c>
      <c r="N5" s="54" t="s">
        <v>73</v>
      </c>
      <c r="O5" s="54" t="s">
        <v>74</v>
      </c>
      <c r="P5" s="54" t="s">
        <v>75</v>
      </c>
      <c r="Q5" s="54" t="s">
        <v>76</v>
      </c>
      <c r="R5" s="55" t="s">
        <v>77</v>
      </c>
    </row>
    <row r="6" spans="1:18" s="43" customFormat="1" ht="15" customHeight="1">
      <c r="A6" s="56" t="s">
        <v>146</v>
      </c>
      <c r="B6" s="57" t="s">
        <v>186</v>
      </c>
      <c r="C6" s="57"/>
      <c r="D6" s="57"/>
      <c r="E6" s="58"/>
      <c r="F6" s="82">
        <v>1417318</v>
      </c>
      <c r="G6" s="82">
        <f>SUM(G8:G18)</f>
        <v>1489292</v>
      </c>
      <c r="H6" s="82">
        <v>1500025</v>
      </c>
      <c r="I6" s="82">
        <v>1507011</v>
      </c>
      <c r="J6" s="82">
        <f>SUM(J8:J18)</f>
        <v>1507473</v>
      </c>
      <c r="K6" s="82">
        <v>1533858</v>
      </c>
      <c r="L6" s="82">
        <v>1573931</v>
      </c>
      <c r="M6" s="82">
        <v>1541136</v>
      </c>
      <c r="N6" s="82">
        <v>1531567</v>
      </c>
      <c r="O6" s="82">
        <f>SUM(O8:O18)</f>
        <v>1563320</v>
      </c>
      <c r="P6" s="82">
        <f>SUM(P8:P18)</f>
        <v>1572039</v>
      </c>
      <c r="Q6" s="82">
        <v>1587318</v>
      </c>
      <c r="R6" s="82">
        <v>1611699</v>
      </c>
    </row>
    <row r="7" spans="1:18" ht="15" customHeight="1">
      <c r="A7" s="51"/>
      <c r="B7" s="62" t="s">
        <v>147</v>
      </c>
      <c r="C7" s="63" t="s">
        <v>187</v>
      </c>
      <c r="D7" s="100"/>
      <c r="E7" s="64"/>
      <c r="F7" s="85">
        <v>1382912</v>
      </c>
      <c r="G7" s="85">
        <v>1451656</v>
      </c>
      <c r="H7" s="85">
        <v>1460229</v>
      </c>
      <c r="I7" s="85">
        <v>1465913</v>
      </c>
      <c r="J7" s="85">
        <v>1467160</v>
      </c>
      <c r="K7" s="85">
        <v>1492141</v>
      </c>
      <c r="L7" s="85">
        <v>1531878</v>
      </c>
      <c r="M7" s="85">
        <v>1499560</v>
      </c>
      <c r="N7" s="85">
        <v>1481890</v>
      </c>
      <c r="O7" s="85">
        <v>1512284</v>
      </c>
      <c r="P7" s="85">
        <v>1526982</v>
      </c>
      <c r="Q7" s="85">
        <v>1538879</v>
      </c>
      <c r="R7" s="85">
        <v>1562975</v>
      </c>
    </row>
    <row r="8" spans="1:18" ht="15" customHeight="1">
      <c r="A8" s="51"/>
      <c r="B8" s="62"/>
      <c r="C8" s="86" t="s">
        <v>188</v>
      </c>
      <c r="D8" s="100" t="s">
        <v>189</v>
      </c>
      <c r="E8" s="64"/>
      <c r="F8" s="85">
        <v>342314</v>
      </c>
      <c r="G8" s="85">
        <v>345156</v>
      </c>
      <c r="H8" s="85">
        <v>345777</v>
      </c>
      <c r="I8" s="85">
        <v>345704</v>
      </c>
      <c r="J8" s="85">
        <v>338582</v>
      </c>
      <c r="K8" s="85">
        <v>346103</v>
      </c>
      <c r="L8" s="85">
        <v>348200</v>
      </c>
      <c r="M8" s="85">
        <v>346922</v>
      </c>
      <c r="N8" s="85">
        <v>341718</v>
      </c>
      <c r="O8" s="85">
        <v>348704</v>
      </c>
      <c r="P8" s="85">
        <v>345506</v>
      </c>
      <c r="Q8" s="85">
        <v>351417</v>
      </c>
      <c r="R8" s="85">
        <v>352499</v>
      </c>
    </row>
    <row r="9" spans="1:18" ht="15" customHeight="1">
      <c r="A9" s="51"/>
      <c r="B9" s="62"/>
      <c r="C9" s="86" t="s">
        <v>190</v>
      </c>
      <c r="D9" s="100" t="s">
        <v>191</v>
      </c>
      <c r="E9" s="64"/>
      <c r="F9" s="85">
        <v>249946</v>
      </c>
      <c r="G9" s="85">
        <v>260525</v>
      </c>
      <c r="H9" s="85">
        <v>270828</v>
      </c>
      <c r="I9" s="85">
        <v>281803</v>
      </c>
      <c r="J9" s="85">
        <v>290663</v>
      </c>
      <c r="K9" s="85">
        <v>301504</v>
      </c>
      <c r="L9" s="85">
        <v>314062</v>
      </c>
      <c r="M9" s="85">
        <v>313563</v>
      </c>
      <c r="N9" s="85">
        <v>321395</v>
      </c>
      <c r="O9" s="85">
        <v>334147</v>
      </c>
      <c r="P9" s="85">
        <v>349841</v>
      </c>
      <c r="Q9" s="85">
        <v>363064</v>
      </c>
      <c r="R9" s="85">
        <v>378007</v>
      </c>
    </row>
    <row r="10" spans="1:18" ht="15" customHeight="1">
      <c r="A10" s="51"/>
      <c r="B10" s="62"/>
      <c r="C10" s="86" t="s">
        <v>192</v>
      </c>
      <c r="D10" s="100" t="s">
        <v>193</v>
      </c>
      <c r="E10" s="64"/>
      <c r="F10" s="85">
        <v>52907</v>
      </c>
      <c r="G10" s="85">
        <v>54946</v>
      </c>
      <c r="H10" s="85">
        <v>57359</v>
      </c>
      <c r="I10" s="85">
        <v>60791</v>
      </c>
      <c r="J10" s="85">
        <v>63740</v>
      </c>
      <c r="K10" s="85">
        <v>66204</v>
      </c>
      <c r="L10" s="85">
        <v>68124</v>
      </c>
      <c r="M10" s="85">
        <v>68143</v>
      </c>
      <c r="N10" s="85">
        <v>69385</v>
      </c>
      <c r="O10" s="85">
        <v>70748</v>
      </c>
      <c r="P10" s="85">
        <v>72337</v>
      </c>
      <c r="Q10" s="85">
        <v>71327</v>
      </c>
      <c r="R10" s="85">
        <v>72492</v>
      </c>
    </row>
    <row r="11" spans="1:18" ht="15" customHeight="1">
      <c r="A11" s="51"/>
      <c r="B11" s="62"/>
      <c r="C11" s="86" t="s">
        <v>194</v>
      </c>
      <c r="D11" s="100" t="s">
        <v>195</v>
      </c>
      <c r="E11" s="64"/>
      <c r="F11" s="85">
        <v>42555</v>
      </c>
      <c r="G11" s="85">
        <v>45537</v>
      </c>
      <c r="H11" s="85">
        <v>42778</v>
      </c>
      <c r="I11" s="85">
        <v>42480</v>
      </c>
      <c r="J11" s="85">
        <v>41828</v>
      </c>
      <c r="K11" s="85">
        <v>44519</v>
      </c>
      <c r="L11" s="85">
        <v>44683</v>
      </c>
      <c r="M11" s="85">
        <v>42446</v>
      </c>
      <c r="N11" s="85">
        <v>45352</v>
      </c>
      <c r="O11" s="85">
        <v>48110</v>
      </c>
      <c r="P11" s="85">
        <v>47752</v>
      </c>
      <c r="Q11" s="85">
        <v>48931</v>
      </c>
      <c r="R11" s="85">
        <v>47699</v>
      </c>
    </row>
    <row r="12" spans="1:18" ht="15" customHeight="1">
      <c r="A12" s="51"/>
      <c r="B12" s="62"/>
      <c r="C12" s="86" t="s">
        <v>196</v>
      </c>
      <c r="D12" s="100" t="s">
        <v>197</v>
      </c>
      <c r="E12" s="64"/>
      <c r="F12" s="85">
        <v>103103</v>
      </c>
      <c r="G12" s="85">
        <v>100431</v>
      </c>
      <c r="H12" s="85">
        <v>97050</v>
      </c>
      <c r="I12" s="85">
        <v>91054</v>
      </c>
      <c r="J12" s="85">
        <v>80526</v>
      </c>
      <c r="K12" s="85">
        <v>80509</v>
      </c>
      <c r="L12" s="85">
        <v>76322</v>
      </c>
      <c r="M12" s="85">
        <v>71890</v>
      </c>
      <c r="N12" s="85">
        <v>68535</v>
      </c>
      <c r="O12" s="85">
        <v>69056</v>
      </c>
      <c r="P12" s="85">
        <v>63993</v>
      </c>
      <c r="Q12" s="85">
        <v>64065</v>
      </c>
      <c r="R12" s="85">
        <v>62465</v>
      </c>
    </row>
    <row r="13" spans="1:18" ht="15" customHeight="1">
      <c r="A13" s="51"/>
      <c r="B13" s="62"/>
      <c r="C13" s="86" t="s">
        <v>198</v>
      </c>
      <c r="D13" s="100" t="s">
        <v>199</v>
      </c>
      <c r="E13" s="64"/>
      <c r="F13" s="85">
        <v>99223</v>
      </c>
      <c r="G13" s="85">
        <v>104159</v>
      </c>
      <c r="H13" s="85">
        <v>110196</v>
      </c>
      <c r="I13" s="85">
        <v>113227</v>
      </c>
      <c r="J13" s="85">
        <v>120302</v>
      </c>
      <c r="K13" s="85">
        <v>124411</v>
      </c>
      <c r="L13" s="85">
        <v>128878</v>
      </c>
      <c r="M13" s="85">
        <v>120576</v>
      </c>
      <c r="N13" s="85">
        <v>112532</v>
      </c>
      <c r="O13" s="85">
        <v>115512</v>
      </c>
      <c r="P13" s="85">
        <v>114497</v>
      </c>
      <c r="Q13" s="85">
        <v>115830</v>
      </c>
      <c r="R13" s="85">
        <v>113386</v>
      </c>
    </row>
    <row r="14" spans="1:18" ht="15" customHeight="1">
      <c r="A14" s="51"/>
      <c r="B14" s="62"/>
      <c r="C14" s="86" t="s">
        <v>200</v>
      </c>
      <c r="D14" s="100" t="s">
        <v>201</v>
      </c>
      <c r="E14" s="64"/>
      <c r="F14" s="85">
        <v>148897</v>
      </c>
      <c r="G14" s="85">
        <v>157604</v>
      </c>
      <c r="H14" s="85">
        <v>161088</v>
      </c>
      <c r="I14" s="85">
        <v>161680</v>
      </c>
      <c r="J14" s="85">
        <v>170728</v>
      </c>
      <c r="K14" s="85">
        <v>180142</v>
      </c>
      <c r="L14" s="85">
        <v>191054</v>
      </c>
      <c r="M14" s="85">
        <v>182391</v>
      </c>
      <c r="N14" s="85">
        <v>174798</v>
      </c>
      <c r="O14" s="85">
        <v>176459</v>
      </c>
      <c r="P14" s="85">
        <v>181761</v>
      </c>
      <c r="Q14" s="85">
        <v>177412</v>
      </c>
      <c r="R14" s="85">
        <v>184972</v>
      </c>
    </row>
    <row r="15" spans="1:18" ht="15" customHeight="1">
      <c r="A15" s="51"/>
      <c r="B15" s="62"/>
      <c r="C15" s="86" t="s">
        <v>202</v>
      </c>
      <c r="D15" s="100" t="s">
        <v>203</v>
      </c>
      <c r="E15" s="64"/>
      <c r="F15" s="85">
        <v>41687</v>
      </c>
      <c r="G15" s="85">
        <v>41993</v>
      </c>
      <c r="H15" s="85">
        <v>42200</v>
      </c>
      <c r="I15" s="85">
        <v>42351</v>
      </c>
      <c r="J15" s="85">
        <v>40919</v>
      </c>
      <c r="K15" s="85">
        <v>39905</v>
      </c>
      <c r="L15" s="85">
        <v>40639</v>
      </c>
      <c r="M15" s="85">
        <v>40117</v>
      </c>
      <c r="N15" s="85">
        <v>34086</v>
      </c>
      <c r="O15" s="85">
        <v>32075</v>
      </c>
      <c r="P15" s="85">
        <v>32751</v>
      </c>
      <c r="Q15" s="85">
        <v>27288</v>
      </c>
      <c r="R15" s="85">
        <v>29136</v>
      </c>
    </row>
    <row r="16" spans="1:18" ht="15" customHeight="1">
      <c r="A16" s="51"/>
      <c r="B16" s="62"/>
      <c r="C16" s="86" t="s">
        <v>204</v>
      </c>
      <c r="D16" s="100" t="s">
        <v>205</v>
      </c>
      <c r="E16" s="64"/>
      <c r="F16" s="85">
        <v>147200</v>
      </c>
      <c r="G16" s="85">
        <v>151969</v>
      </c>
      <c r="H16" s="85">
        <v>151880</v>
      </c>
      <c r="I16" s="85">
        <v>156029</v>
      </c>
      <c r="J16" s="85">
        <v>155948</v>
      </c>
      <c r="K16" s="85">
        <v>155041</v>
      </c>
      <c r="L16" s="85">
        <v>163025</v>
      </c>
      <c r="M16" s="85">
        <v>158871</v>
      </c>
      <c r="N16" s="85">
        <v>159963</v>
      </c>
      <c r="O16" s="85">
        <v>163741</v>
      </c>
      <c r="P16" s="85">
        <v>163447</v>
      </c>
      <c r="Q16" s="85">
        <v>164158</v>
      </c>
      <c r="R16" s="85">
        <v>172365</v>
      </c>
    </row>
    <row r="17" spans="1:18" ht="15" customHeight="1">
      <c r="A17" s="51"/>
      <c r="B17" s="62"/>
      <c r="C17" s="86" t="s">
        <v>206</v>
      </c>
      <c r="D17" s="100" t="s">
        <v>207</v>
      </c>
      <c r="E17" s="64"/>
      <c r="F17" s="85">
        <v>155079</v>
      </c>
      <c r="G17" s="85">
        <v>189336</v>
      </c>
      <c r="H17" s="85">
        <v>181072</v>
      </c>
      <c r="I17" s="85">
        <v>170793</v>
      </c>
      <c r="J17" s="85">
        <v>163923</v>
      </c>
      <c r="K17" s="85">
        <v>153803</v>
      </c>
      <c r="L17" s="85">
        <v>156892</v>
      </c>
      <c r="M17" s="85">
        <v>154641</v>
      </c>
      <c r="N17" s="85">
        <v>154125</v>
      </c>
      <c r="O17" s="85">
        <v>153732</v>
      </c>
      <c r="P17" s="85">
        <v>155098</v>
      </c>
      <c r="Q17" s="85">
        <v>155388</v>
      </c>
      <c r="R17" s="85">
        <v>149955</v>
      </c>
    </row>
    <row r="18" spans="1:18" ht="15" customHeight="1">
      <c r="A18" s="51"/>
      <c r="B18" s="62" t="s">
        <v>88</v>
      </c>
      <c r="C18" s="63" t="s">
        <v>208</v>
      </c>
      <c r="D18" s="100"/>
      <c r="E18" s="64"/>
      <c r="F18" s="85">
        <v>34406</v>
      </c>
      <c r="G18" s="85">
        <v>37636</v>
      </c>
      <c r="H18" s="85">
        <v>39796</v>
      </c>
      <c r="I18" s="85">
        <v>41098</v>
      </c>
      <c r="J18" s="85">
        <v>40314</v>
      </c>
      <c r="K18" s="85">
        <v>41718</v>
      </c>
      <c r="L18" s="85">
        <v>42054</v>
      </c>
      <c r="M18" s="85">
        <v>41575</v>
      </c>
      <c r="N18" s="85">
        <v>49677</v>
      </c>
      <c r="O18" s="85">
        <v>51036</v>
      </c>
      <c r="P18" s="85">
        <v>45056</v>
      </c>
      <c r="Q18" s="85">
        <v>48439</v>
      </c>
      <c r="R18" s="85">
        <v>48724</v>
      </c>
    </row>
    <row r="19" spans="1:18" s="43" customFormat="1" ht="15" customHeight="1">
      <c r="A19" s="68" t="s">
        <v>129</v>
      </c>
      <c r="B19" s="69" t="s">
        <v>209</v>
      </c>
      <c r="C19" s="69"/>
      <c r="D19" s="69"/>
      <c r="E19" s="70"/>
      <c r="F19" s="82">
        <f>SUM(F20:F23)</f>
        <v>411226</v>
      </c>
      <c r="G19" s="82">
        <f aca="true" t="shared" si="0" ref="G19:Q19">SUM(G20:G23)</f>
        <v>430141</v>
      </c>
      <c r="H19" s="82">
        <v>444314</v>
      </c>
      <c r="I19" s="82">
        <f t="shared" si="0"/>
        <v>455919</v>
      </c>
      <c r="J19" s="82">
        <f t="shared" si="0"/>
        <v>469322</v>
      </c>
      <c r="K19" s="82">
        <v>500583</v>
      </c>
      <c r="L19" s="82">
        <f t="shared" si="0"/>
        <v>543595</v>
      </c>
      <c r="M19" s="82">
        <f t="shared" si="0"/>
        <v>526717</v>
      </c>
      <c r="N19" s="82">
        <v>522825</v>
      </c>
      <c r="O19" s="82">
        <v>554929</v>
      </c>
      <c r="P19" s="82">
        <v>591922</v>
      </c>
      <c r="Q19" s="82">
        <f t="shared" si="0"/>
        <v>612909</v>
      </c>
      <c r="R19" s="82">
        <v>607054</v>
      </c>
    </row>
    <row r="20" spans="1:18" ht="15" customHeight="1">
      <c r="A20" s="51"/>
      <c r="B20" s="62" t="s">
        <v>147</v>
      </c>
      <c r="C20" s="63" t="s">
        <v>210</v>
      </c>
      <c r="D20" s="100"/>
      <c r="E20" s="64"/>
      <c r="F20" s="85">
        <v>48372</v>
      </c>
      <c r="G20" s="85">
        <v>51965</v>
      </c>
      <c r="H20" s="85">
        <v>53850</v>
      </c>
      <c r="I20" s="85">
        <v>51742</v>
      </c>
      <c r="J20" s="85">
        <v>50604</v>
      </c>
      <c r="K20" s="85">
        <v>61280</v>
      </c>
      <c r="L20" s="85">
        <v>93888</v>
      </c>
      <c r="M20" s="85">
        <v>77613</v>
      </c>
      <c r="N20" s="85">
        <v>67190</v>
      </c>
      <c r="O20" s="85">
        <v>76863</v>
      </c>
      <c r="P20" s="85">
        <v>79628</v>
      </c>
      <c r="Q20" s="85">
        <v>79416</v>
      </c>
      <c r="R20" s="85">
        <v>69900</v>
      </c>
    </row>
    <row r="21" spans="1:18" ht="15" customHeight="1">
      <c r="A21" s="51"/>
      <c r="B21" s="62" t="s">
        <v>88</v>
      </c>
      <c r="C21" s="63" t="s">
        <v>211</v>
      </c>
      <c r="D21" s="100"/>
      <c r="E21" s="64"/>
      <c r="F21" s="85">
        <v>159434</v>
      </c>
      <c r="G21" s="85">
        <v>164503</v>
      </c>
      <c r="H21" s="85">
        <v>166694</v>
      </c>
      <c r="I21" s="85">
        <v>170685</v>
      </c>
      <c r="J21" s="85">
        <v>175017</v>
      </c>
      <c r="K21" s="85">
        <v>182848</v>
      </c>
      <c r="L21" s="85">
        <v>189932</v>
      </c>
      <c r="M21" s="85">
        <v>193173</v>
      </c>
      <c r="N21" s="85">
        <v>195853</v>
      </c>
      <c r="O21" s="85">
        <v>206411</v>
      </c>
      <c r="P21" s="85">
        <v>213307</v>
      </c>
      <c r="Q21" s="85">
        <v>219104</v>
      </c>
      <c r="R21" s="85">
        <v>223336</v>
      </c>
    </row>
    <row r="22" spans="1:18" ht="15" customHeight="1">
      <c r="A22" s="51"/>
      <c r="B22" s="62" t="s">
        <v>90</v>
      </c>
      <c r="C22" s="63" t="s">
        <v>212</v>
      </c>
      <c r="D22" s="100"/>
      <c r="E22" s="64"/>
      <c r="F22" s="85">
        <v>116264</v>
      </c>
      <c r="G22" s="85">
        <v>122980</v>
      </c>
      <c r="H22" s="85">
        <v>128356</v>
      </c>
      <c r="I22" s="85">
        <v>135130</v>
      </c>
      <c r="J22" s="85">
        <v>140553</v>
      </c>
      <c r="K22" s="85">
        <v>149249</v>
      </c>
      <c r="L22" s="85">
        <v>149302</v>
      </c>
      <c r="M22" s="85">
        <v>149711</v>
      </c>
      <c r="N22" s="85">
        <v>154376</v>
      </c>
      <c r="O22" s="85">
        <v>163547</v>
      </c>
      <c r="P22" s="85">
        <v>163672</v>
      </c>
      <c r="Q22" s="85">
        <v>171943</v>
      </c>
      <c r="R22" s="85">
        <v>176350</v>
      </c>
    </row>
    <row r="23" spans="1:18" ht="15" customHeight="1">
      <c r="A23" s="51"/>
      <c r="B23" s="62" t="s">
        <v>115</v>
      </c>
      <c r="C23" s="63" t="s">
        <v>213</v>
      </c>
      <c r="D23" s="100"/>
      <c r="E23" s="64"/>
      <c r="F23" s="85">
        <v>87156</v>
      </c>
      <c r="G23" s="85">
        <v>90693</v>
      </c>
      <c r="H23" s="85">
        <v>95415</v>
      </c>
      <c r="I23" s="85">
        <v>98362</v>
      </c>
      <c r="J23" s="85">
        <v>103148</v>
      </c>
      <c r="K23" s="85">
        <v>107205</v>
      </c>
      <c r="L23" s="85">
        <v>110473</v>
      </c>
      <c r="M23" s="85">
        <v>106220</v>
      </c>
      <c r="N23" s="85">
        <v>105407</v>
      </c>
      <c r="O23" s="85">
        <v>108109</v>
      </c>
      <c r="P23" s="85">
        <v>135314</v>
      </c>
      <c r="Q23" s="85">
        <v>142446</v>
      </c>
      <c r="R23" s="85">
        <v>137467</v>
      </c>
    </row>
    <row r="24" spans="1:18" s="43" customFormat="1" ht="15" customHeight="1">
      <c r="A24" s="68" t="s">
        <v>132</v>
      </c>
      <c r="B24" s="69" t="s">
        <v>214</v>
      </c>
      <c r="C24" s="69"/>
      <c r="D24" s="69"/>
      <c r="E24" s="70"/>
      <c r="F24" s="82">
        <v>1192050</v>
      </c>
      <c r="G24" s="82">
        <v>1235383</v>
      </c>
      <c r="H24" s="82">
        <f aca="true" t="shared" si="1" ref="H24:Q24">SUM(H27:H28,H30:H32,H34:H35)</f>
        <v>1052571</v>
      </c>
      <c r="I24" s="82">
        <v>1057483</v>
      </c>
      <c r="J24" s="82">
        <v>1020249</v>
      </c>
      <c r="K24" s="82">
        <f t="shared" si="1"/>
        <v>1038565</v>
      </c>
      <c r="L24" s="82">
        <f t="shared" si="1"/>
        <v>1124267</v>
      </c>
      <c r="M24" s="82">
        <f t="shared" si="1"/>
        <v>1124837</v>
      </c>
      <c r="N24" s="82">
        <f t="shared" si="1"/>
        <v>1013334</v>
      </c>
      <c r="O24" s="82">
        <v>999973</v>
      </c>
      <c r="P24" s="82">
        <v>993132</v>
      </c>
      <c r="Q24" s="82">
        <f t="shared" si="1"/>
        <v>919163</v>
      </c>
      <c r="R24" s="82">
        <v>890905</v>
      </c>
    </row>
    <row r="25" spans="1:18" ht="15" customHeight="1">
      <c r="A25" s="62"/>
      <c r="B25" s="62" t="s">
        <v>147</v>
      </c>
      <c r="C25" s="63" t="s">
        <v>215</v>
      </c>
      <c r="D25" s="100"/>
      <c r="E25" s="64"/>
      <c r="F25" s="85">
        <v>1159480</v>
      </c>
      <c r="G25" s="85">
        <v>1198978</v>
      </c>
      <c r="H25" s="85">
        <v>1047946</v>
      </c>
      <c r="I25" s="85">
        <v>1052994</v>
      </c>
      <c r="J25" s="85">
        <v>1030398</v>
      </c>
      <c r="K25" s="85">
        <v>1006541</v>
      </c>
      <c r="L25" s="85">
        <v>1083871</v>
      </c>
      <c r="M25" s="85">
        <v>1107078</v>
      </c>
      <c r="N25" s="85">
        <v>1011784</v>
      </c>
      <c r="O25" s="85">
        <v>1017833</v>
      </c>
      <c r="P25" s="85">
        <v>998868</v>
      </c>
      <c r="Q25" s="85">
        <v>926913</v>
      </c>
      <c r="R25" s="85">
        <v>897272</v>
      </c>
    </row>
    <row r="26" spans="1:18" ht="15" customHeight="1">
      <c r="A26" s="62"/>
      <c r="B26" s="62"/>
      <c r="C26" s="86" t="s">
        <v>188</v>
      </c>
      <c r="D26" s="100" t="s">
        <v>216</v>
      </c>
      <c r="E26" s="64"/>
      <c r="F26" s="85">
        <v>832654</v>
      </c>
      <c r="G26" s="85">
        <v>872771</v>
      </c>
      <c r="H26" s="85">
        <v>695579</v>
      </c>
      <c r="I26" s="85">
        <v>655399</v>
      </c>
      <c r="J26" s="85">
        <v>627487</v>
      </c>
      <c r="K26" s="85">
        <v>648217</v>
      </c>
      <c r="L26" s="85">
        <v>704776</v>
      </c>
      <c r="M26" s="85">
        <v>759896</v>
      </c>
      <c r="N26" s="85">
        <v>631880</v>
      </c>
      <c r="O26" s="85">
        <v>654058</v>
      </c>
      <c r="P26" s="85">
        <v>674707</v>
      </c>
      <c r="Q26" s="85">
        <v>604216</v>
      </c>
      <c r="R26" s="85">
        <v>583479</v>
      </c>
    </row>
    <row r="27" spans="1:18" ht="15" customHeight="1">
      <c r="A27" s="62"/>
      <c r="B27" s="62"/>
      <c r="C27" s="86"/>
      <c r="D27" s="86" t="s">
        <v>217</v>
      </c>
      <c r="E27" s="67" t="s">
        <v>218</v>
      </c>
      <c r="F27" s="85">
        <v>137900</v>
      </c>
      <c r="G27" s="85">
        <v>116045</v>
      </c>
      <c r="H27" s="85">
        <v>124979</v>
      </c>
      <c r="I27" s="85">
        <v>149351</v>
      </c>
      <c r="J27" s="85">
        <v>169424</v>
      </c>
      <c r="K27" s="85">
        <v>156923</v>
      </c>
      <c r="L27" s="85">
        <v>187866</v>
      </c>
      <c r="M27" s="85">
        <v>144658</v>
      </c>
      <c r="N27" s="85">
        <v>130193</v>
      </c>
      <c r="O27" s="85">
        <v>145365</v>
      </c>
      <c r="P27" s="85">
        <v>145548</v>
      </c>
      <c r="Q27" s="85">
        <v>123943</v>
      </c>
      <c r="R27" s="85">
        <v>111929</v>
      </c>
    </row>
    <row r="28" spans="1:18" ht="15" customHeight="1">
      <c r="A28" s="62"/>
      <c r="B28" s="62"/>
      <c r="C28" s="86"/>
      <c r="D28" s="86" t="s">
        <v>219</v>
      </c>
      <c r="E28" s="67" t="s">
        <v>220</v>
      </c>
      <c r="F28" s="85">
        <v>694754</v>
      </c>
      <c r="G28" s="85">
        <v>756726</v>
      </c>
      <c r="H28" s="85">
        <v>570600</v>
      </c>
      <c r="I28" s="85">
        <v>506049</v>
      </c>
      <c r="J28" s="85">
        <v>458064</v>
      </c>
      <c r="K28" s="85">
        <v>491293</v>
      </c>
      <c r="L28" s="85">
        <v>516909</v>
      </c>
      <c r="M28" s="85">
        <v>615238</v>
      </c>
      <c r="N28" s="85">
        <v>501687</v>
      </c>
      <c r="O28" s="85">
        <v>508693</v>
      </c>
      <c r="P28" s="85">
        <v>529159</v>
      </c>
      <c r="Q28" s="85">
        <v>480272</v>
      </c>
      <c r="R28" s="85">
        <v>471550</v>
      </c>
    </row>
    <row r="29" spans="1:18" ht="15" customHeight="1">
      <c r="A29" s="62"/>
      <c r="B29" s="62"/>
      <c r="C29" s="86" t="s">
        <v>190</v>
      </c>
      <c r="D29" s="100" t="s">
        <v>221</v>
      </c>
      <c r="E29" s="64"/>
      <c r="F29" s="85">
        <v>326826</v>
      </c>
      <c r="G29" s="85">
        <v>326207</v>
      </c>
      <c r="H29" s="85">
        <v>352367</v>
      </c>
      <c r="I29" s="85">
        <v>397594</v>
      </c>
      <c r="J29" s="85">
        <v>402910</v>
      </c>
      <c r="K29" s="85">
        <v>358325</v>
      </c>
      <c r="L29" s="85">
        <v>379096</v>
      </c>
      <c r="M29" s="85">
        <v>347182</v>
      </c>
      <c r="N29" s="85">
        <v>379904</v>
      </c>
      <c r="O29" s="85">
        <v>363775</v>
      </c>
      <c r="P29" s="85">
        <v>324161</v>
      </c>
      <c r="Q29" s="85">
        <v>322698</v>
      </c>
      <c r="R29" s="85">
        <v>313793</v>
      </c>
    </row>
    <row r="30" spans="1:18" ht="15" customHeight="1">
      <c r="A30" s="62"/>
      <c r="B30" s="62"/>
      <c r="C30" s="86"/>
      <c r="D30" s="86" t="s">
        <v>217</v>
      </c>
      <c r="E30" s="67" t="s">
        <v>218</v>
      </c>
      <c r="F30" s="85">
        <v>3285</v>
      </c>
      <c r="G30" s="85">
        <v>3025</v>
      </c>
      <c r="H30" s="85">
        <v>3162</v>
      </c>
      <c r="I30" s="85">
        <v>3999</v>
      </c>
      <c r="J30" s="85">
        <v>3185</v>
      </c>
      <c r="K30" s="85">
        <v>3168</v>
      </c>
      <c r="L30" s="85">
        <v>4425</v>
      </c>
      <c r="M30" s="85">
        <v>3743</v>
      </c>
      <c r="N30" s="85">
        <v>3522</v>
      </c>
      <c r="O30" s="85">
        <v>3109</v>
      </c>
      <c r="P30" s="85">
        <v>1892</v>
      </c>
      <c r="Q30" s="85">
        <v>2312</v>
      </c>
      <c r="R30" s="85">
        <v>3118</v>
      </c>
    </row>
    <row r="31" spans="1:18" ht="15" customHeight="1">
      <c r="A31" s="62"/>
      <c r="B31" s="62"/>
      <c r="C31" s="86"/>
      <c r="D31" s="86" t="s">
        <v>219</v>
      </c>
      <c r="E31" s="67" t="s">
        <v>220</v>
      </c>
      <c r="F31" s="85">
        <v>86142</v>
      </c>
      <c r="G31" s="85">
        <v>79913</v>
      </c>
      <c r="H31" s="85">
        <v>79870</v>
      </c>
      <c r="I31" s="85">
        <v>78392</v>
      </c>
      <c r="J31" s="85">
        <v>68564</v>
      </c>
      <c r="K31" s="85">
        <v>32403</v>
      </c>
      <c r="L31" s="85">
        <v>46652</v>
      </c>
      <c r="M31" s="85">
        <v>31393</v>
      </c>
      <c r="N31" s="85">
        <v>37152</v>
      </c>
      <c r="O31" s="85">
        <v>48332</v>
      </c>
      <c r="P31" s="85">
        <v>52014</v>
      </c>
      <c r="Q31" s="85">
        <v>64667</v>
      </c>
      <c r="R31" s="85">
        <v>53752</v>
      </c>
    </row>
    <row r="32" spans="1:18" ht="15" customHeight="1">
      <c r="A32" s="62"/>
      <c r="B32" s="62"/>
      <c r="C32" s="86"/>
      <c r="D32" s="86" t="s">
        <v>222</v>
      </c>
      <c r="E32" s="67" t="s">
        <v>162</v>
      </c>
      <c r="F32" s="85">
        <v>237400</v>
      </c>
      <c r="G32" s="85">
        <v>243269</v>
      </c>
      <c r="H32" s="85">
        <v>269335</v>
      </c>
      <c r="I32" s="85">
        <v>315203</v>
      </c>
      <c r="J32" s="85">
        <v>331161</v>
      </c>
      <c r="K32" s="85">
        <v>322754</v>
      </c>
      <c r="L32" s="85">
        <v>328019</v>
      </c>
      <c r="M32" s="85">
        <v>312046</v>
      </c>
      <c r="N32" s="85">
        <v>339229</v>
      </c>
      <c r="O32" s="85">
        <v>312333</v>
      </c>
      <c r="P32" s="85">
        <v>270255</v>
      </c>
      <c r="Q32" s="85">
        <v>255719</v>
      </c>
      <c r="R32" s="85">
        <v>256923</v>
      </c>
    </row>
    <row r="33" spans="1:18" ht="15" customHeight="1">
      <c r="A33" s="62"/>
      <c r="B33" s="62" t="s">
        <v>88</v>
      </c>
      <c r="C33" s="63" t="s">
        <v>223</v>
      </c>
      <c r="D33" s="100"/>
      <c r="E33" s="64"/>
      <c r="F33" s="85">
        <v>32570</v>
      </c>
      <c r="G33" s="85">
        <v>36404</v>
      </c>
      <c r="H33" s="85">
        <v>4625</v>
      </c>
      <c r="I33" s="85">
        <v>4490</v>
      </c>
      <c r="J33" s="85">
        <v>-10148</v>
      </c>
      <c r="K33" s="85">
        <v>32024</v>
      </c>
      <c r="L33" s="85">
        <v>40396</v>
      </c>
      <c r="M33" s="85">
        <v>17759</v>
      </c>
      <c r="N33" s="85">
        <v>1551</v>
      </c>
      <c r="O33" s="85">
        <v>-17860</v>
      </c>
      <c r="P33" s="85">
        <v>-5735</v>
      </c>
      <c r="Q33" s="85">
        <v>-7751</v>
      </c>
      <c r="R33" s="85">
        <v>-6368</v>
      </c>
    </row>
    <row r="34" spans="1:18" ht="15" customHeight="1">
      <c r="A34" s="62"/>
      <c r="B34" s="62"/>
      <c r="C34" s="51" t="s">
        <v>188</v>
      </c>
      <c r="D34" s="100" t="s">
        <v>224</v>
      </c>
      <c r="E34" s="64"/>
      <c r="F34" s="85">
        <v>33697</v>
      </c>
      <c r="G34" s="85">
        <v>35561</v>
      </c>
      <c r="H34" s="85">
        <v>4304</v>
      </c>
      <c r="I34" s="85">
        <v>4332</v>
      </c>
      <c r="J34" s="85">
        <v>-7843</v>
      </c>
      <c r="K34" s="85">
        <v>30694</v>
      </c>
      <c r="L34" s="85">
        <v>37970</v>
      </c>
      <c r="M34" s="85">
        <v>17642</v>
      </c>
      <c r="N34" s="85">
        <v>495</v>
      </c>
      <c r="O34" s="85">
        <v>-16298</v>
      </c>
      <c r="P34" s="85">
        <v>-7931</v>
      </c>
      <c r="Q34" s="85">
        <v>-7852</v>
      </c>
      <c r="R34" s="85">
        <v>-6900</v>
      </c>
    </row>
    <row r="35" spans="1:18" ht="15" customHeight="1">
      <c r="A35" s="62"/>
      <c r="B35" s="62"/>
      <c r="C35" s="51" t="s">
        <v>190</v>
      </c>
      <c r="D35" s="63" t="s">
        <v>15</v>
      </c>
      <c r="E35" s="63"/>
      <c r="F35" s="101">
        <v>-1127</v>
      </c>
      <c r="G35" s="101">
        <v>843</v>
      </c>
      <c r="H35" s="101">
        <v>321</v>
      </c>
      <c r="I35" s="101">
        <v>158</v>
      </c>
      <c r="J35" s="101">
        <v>-2305</v>
      </c>
      <c r="K35" s="101">
        <v>1330</v>
      </c>
      <c r="L35" s="101">
        <v>2426</v>
      </c>
      <c r="M35" s="101">
        <v>117</v>
      </c>
      <c r="N35" s="101">
        <v>1056</v>
      </c>
      <c r="O35" s="101">
        <v>-1562</v>
      </c>
      <c r="P35" s="101">
        <v>2196</v>
      </c>
      <c r="Q35" s="101">
        <v>102</v>
      </c>
      <c r="R35" s="101">
        <v>532</v>
      </c>
    </row>
    <row r="36" spans="1:18" s="43" customFormat="1" ht="15" customHeight="1">
      <c r="A36" s="68" t="s">
        <v>134</v>
      </c>
      <c r="B36" s="69" t="s">
        <v>225</v>
      </c>
      <c r="C36" s="69"/>
      <c r="D36" s="69"/>
      <c r="E36" s="70"/>
      <c r="F36" s="102">
        <f>F37-F38+F39</f>
        <v>25859</v>
      </c>
      <c r="G36" s="103">
        <v>7203</v>
      </c>
      <c r="H36" s="103">
        <f aca="true" t="shared" si="2" ref="H36:N36">H37-H38+H39</f>
        <v>228826</v>
      </c>
      <c r="I36" s="103">
        <f t="shared" si="2"/>
        <v>234638</v>
      </c>
      <c r="J36" s="103">
        <f t="shared" si="2"/>
        <v>311704</v>
      </c>
      <c r="K36" s="103">
        <f t="shared" si="2"/>
        <v>248222</v>
      </c>
      <c r="L36" s="103">
        <v>178960</v>
      </c>
      <c r="M36" s="103">
        <f t="shared" si="2"/>
        <v>179876</v>
      </c>
      <c r="N36" s="103">
        <f t="shared" si="2"/>
        <v>316601</v>
      </c>
      <c r="O36" s="103">
        <v>240096</v>
      </c>
      <c r="P36" s="103">
        <v>295198</v>
      </c>
      <c r="Q36" s="103">
        <v>286050</v>
      </c>
      <c r="R36" s="103">
        <v>297734</v>
      </c>
    </row>
    <row r="37" spans="1:18" ht="15" customHeight="1">
      <c r="A37" s="62"/>
      <c r="B37" s="62" t="s">
        <v>147</v>
      </c>
      <c r="C37" s="63" t="s">
        <v>226</v>
      </c>
      <c r="D37" s="100"/>
      <c r="E37" s="64"/>
      <c r="F37" s="101">
        <v>2230727</v>
      </c>
      <c r="G37" s="101">
        <v>2236531</v>
      </c>
      <c r="H37" s="101">
        <v>2314464</v>
      </c>
      <c r="I37" s="101">
        <v>2267496</v>
      </c>
      <c r="J37" s="101">
        <v>2285300</v>
      </c>
      <c r="K37" s="101">
        <v>2244866</v>
      </c>
      <c r="L37" s="101">
        <v>2336591</v>
      </c>
      <c r="M37" s="101">
        <v>2326011</v>
      </c>
      <c r="N37" s="101">
        <v>2277903</v>
      </c>
      <c r="O37" s="101">
        <v>2330302</v>
      </c>
      <c r="P37" s="101">
        <v>2352289</v>
      </c>
      <c r="Q37" s="101">
        <v>2211305</v>
      </c>
      <c r="R37" s="101">
        <v>2193806</v>
      </c>
    </row>
    <row r="38" spans="1:18" ht="15" customHeight="1">
      <c r="A38" s="62"/>
      <c r="B38" s="62" t="s">
        <v>88</v>
      </c>
      <c r="C38" s="63" t="s">
        <v>227</v>
      </c>
      <c r="D38" s="100"/>
      <c r="E38" s="64"/>
      <c r="F38" s="101">
        <v>2207972</v>
      </c>
      <c r="G38" s="101">
        <v>2257587</v>
      </c>
      <c r="H38" s="101">
        <v>2103726</v>
      </c>
      <c r="I38" s="101">
        <v>2082776</v>
      </c>
      <c r="J38" s="101">
        <v>2016184</v>
      </c>
      <c r="K38" s="101">
        <v>1998408</v>
      </c>
      <c r="L38" s="101">
        <v>2134894</v>
      </c>
      <c r="M38" s="101">
        <v>2110499</v>
      </c>
      <c r="N38" s="101">
        <v>2061099</v>
      </c>
      <c r="O38" s="101">
        <v>2086724</v>
      </c>
      <c r="P38" s="101">
        <v>2108208</v>
      </c>
      <c r="Q38" s="101">
        <v>2114303</v>
      </c>
      <c r="R38" s="101">
        <v>2116035</v>
      </c>
    </row>
    <row r="39" spans="1:18" ht="15" customHeight="1">
      <c r="A39" s="62"/>
      <c r="B39" s="62" t="s">
        <v>90</v>
      </c>
      <c r="C39" s="63" t="s">
        <v>228</v>
      </c>
      <c r="D39" s="100"/>
      <c r="E39" s="64"/>
      <c r="F39" s="101">
        <v>3104</v>
      </c>
      <c r="G39" s="101">
        <v>28258</v>
      </c>
      <c r="H39" s="101">
        <v>18088</v>
      </c>
      <c r="I39" s="101">
        <v>49918</v>
      </c>
      <c r="J39" s="101">
        <v>42588</v>
      </c>
      <c r="K39" s="101">
        <v>1764</v>
      </c>
      <c r="L39" s="101">
        <v>-22736</v>
      </c>
      <c r="M39" s="101">
        <v>-35636</v>
      </c>
      <c r="N39" s="101">
        <v>99797</v>
      </c>
      <c r="O39" s="101">
        <v>-3483</v>
      </c>
      <c r="P39" s="101">
        <v>51118</v>
      </c>
      <c r="Q39" s="101">
        <v>189047</v>
      </c>
      <c r="R39" s="101">
        <v>219962</v>
      </c>
    </row>
    <row r="40" spans="1:18" s="43" customFormat="1" ht="15" customHeight="1">
      <c r="A40" s="56" t="s">
        <v>136</v>
      </c>
      <c r="B40" s="57" t="s">
        <v>234</v>
      </c>
      <c r="C40" s="57"/>
      <c r="D40" s="57"/>
      <c r="E40" s="58"/>
      <c r="F40" s="104">
        <f>SUM(F6,F19,F24,F36)</f>
        <v>3046453</v>
      </c>
      <c r="G40" s="104">
        <v>3162020</v>
      </c>
      <c r="H40" s="104">
        <v>3225737</v>
      </c>
      <c r="I40" s="104">
        <f aca="true" t="shared" si="3" ref="I40:N40">SUM(I6,I19,I24,I36)</f>
        <v>3255051</v>
      </c>
      <c r="J40" s="104">
        <f t="shared" si="3"/>
        <v>3308748</v>
      </c>
      <c r="K40" s="104">
        <f t="shared" si="3"/>
        <v>3321228</v>
      </c>
      <c r="L40" s="104">
        <v>3420754</v>
      </c>
      <c r="M40" s="104">
        <f t="shared" si="3"/>
        <v>3372566</v>
      </c>
      <c r="N40" s="104">
        <f t="shared" si="3"/>
        <v>3384327</v>
      </c>
      <c r="O40" s="104">
        <v>3358317</v>
      </c>
      <c r="P40" s="104">
        <v>3452291</v>
      </c>
      <c r="Q40" s="104">
        <v>3405439</v>
      </c>
      <c r="R40" s="104">
        <v>3407391</v>
      </c>
    </row>
    <row r="41" spans="1:18" s="43" customFormat="1" ht="15" customHeight="1">
      <c r="A41" s="74" t="s">
        <v>230</v>
      </c>
      <c r="B41" s="74"/>
      <c r="C41" s="74"/>
      <c r="D41" s="74"/>
      <c r="E41" s="75"/>
      <c r="F41" s="104">
        <v>-125423</v>
      </c>
      <c r="G41" s="104">
        <v>-135200</v>
      </c>
      <c r="H41" s="104">
        <v>-78612</v>
      </c>
      <c r="I41" s="104">
        <v>-90543</v>
      </c>
      <c r="J41" s="104">
        <v>-53152</v>
      </c>
      <c r="K41" s="104">
        <v>-27493</v>
      </c>
      <c r="L41" s="104">
        <v>12785</v>
      </c>
      <c r="M41" s="104">
        <v>13505</v>
      </c>
      <c r="N41" s="104">
        <v>7379</v>
      </c>
      <c r="O41" s="104">
        <v>-1256</v>
      </c>
      <c r="P41" s="104">
        <v>-20947</v>
      </c>
      <c r="Q41" s="104">
        <v>-17310</v>
      </c>
      <c r="R41" s="104">
        <v>-37315</v>
      </c>
    </row>
    <row r="42" spans="1:18" s="43" customFormat="1" ht="15" customHeight="1">
      <c r="A42" s="74" t="s">
        <v>235</v>
      </c>
      <c r="B42" s="74"/>
      <c r="C42" s="74"/>
      <c r="D42" s="74"/>
      <c r="E42" s="75"/>
      <c r="F42" s="89">
        <f>F40+F41</f>
        <v>2921030</v>
      </c>
      <c r="G42" s="89">
        <v>3026819</v>
      </c>
      <c r="H42" s="89">
        <f aca="true" t="shared" si="4" ref="H42:R42">H40+H41</f>
        <v>3147125</v>
      </c>
      <c r="I42" s="89">
        <f t="shared" si="4"/>
        <v>3164508</v>
      </c>
      <c r="J42" s="89">
        <f t="shared" si="4"/>
        <v>3255596</v>
      </c>
      <c r="K42" s="89">
        <v>3293736</v>
      </c>
      <c r="L42" s="89">
        <f t="shared" si="4"/>
        <v>3433539</v>
      </c>
      <c r="M42" s="89">
        <f t="shared" si="4"/>
        <v>3386071</v>
      </c>
      <c r="N42" s="89">
        <f t="shared" si="4"/>
        <v>3391706</v>
      </c>
      <c r="O42" s="89">
        <f t="shared" si="4"/>
        <v>3357061</v>
      </c>
      <c r="P42" s="89">
        <f t="shared" si="4"/>
        <v>3431344</v>
      </c>
      <c r="Q42" s="89">
        <f t="shared" si="4"/>
        <v>3388129</v>
      </c>
      <c r="R42" s="89">
        <f t="shared" si="4"/>
        <v>3370076</v>
      </c>
    </row>
    <row r="43" ht="15" customHeight="1">
      <c r="A43" s="44" t="s">
        <v>232</v>
      </c>
    </row>
  </sheetData>
  <sheetProtection/>
  <mergeCells count="36">
    <mergeCell ref="C38:E38"/>
    <mergeCell ref="C39:E39"/>
    <mergeCell ref="B40:E40"/>
    <mergeCell ref="A41:E41"/>
    <mergeCell ref="A42:E42"/>
    <mergeCell ref="A1:E1"/>
    <mergeCell ref="D29:E29"/>
    <mergeCell ref="C33:E33"/>
    <mergeCell ref="D34:E34"/>
    <mergeCell ref="D35:E35"/>
    <mergeCell ref="B36:E36"/>
    <mergeCell ref="C37:E37"/>
    <mergeCell ref="C21:E21"/>
    <mergeCell ref="C22:E22"/>
    <mergeCell ref="C23:E23"/>
    <mergeCell ref="B24:E24"/>
    <mergeCell ref="C25:E25"/>
    <mergeCell ref="D26:E26"/>
    <mergeCell ref="D15:E15"/>
    <mergeCell ref="D16:E16"/>
    <mergeCell ref="D17:E17"/>
    <mergeCell ref="C18:E18"/>
    <mergeCell ref="B19:E19"/>
    <mergeCell ref="C20:E20"/>
    <mergeCell ref="D9:E9"/>
    <mergeCell ref="D10:E10"/>
    <mergeCell ref="D11:E11"/>
    <mergeCell ref="D12:E12"/>
    <mergeCell ref="D13:E13"/>
    <mergeCell ref="D14:E14"/>
    <mergeCell ref="A2:R2"/>
    <mergeCell ref="A4:E5"/>
    <mergeCell ref="F4:R4"/>
    <mergeCell ref="B6:E6"/>
    <mergeCell ref="C7:E7"/>
    <mergeCell ref="D8:E8"/>
  </mergeCells>
  <hyperlinks>
    <hyperlink ref="A1:E1" location="'17県民経済計算'!A1" display="17　県民経済計算"/>
  </hyperlinks>
  <printOptions/>
  <pageMargins left="0.3937007874015748" right="0.3937007874015748" top="0.5905511811023623" bottom="0.3937007874015748" header="0.31496062992125984" footer="0.31496062992125984"/>
  <pageSetup blackAndWhite="1" fitToHeight="1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showGridLines="0" zoomScale="85" zoomScaleNormal="85" zoomScalePageLayoutView="0" workbookViewId="0" topLeftCell="A1">
      <pane xSplit="5" ySplit="5" topLeftCell="F6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D14" sqref="D14:E14"/>
    </sheetView>
  </sheetViews>
  <sheetFormatPr defaultColWidth="9.140625" defaultRowHeight="15"/>
  <cols>
    <col min="1" max="1" width="3.140625" style="2" customWidth="1"/>
    <col min="2" max="2" width="4.28125" style="2" customWidth="1"/>
    <col min="3" max="3" width="2.421875" style="2" customWidth="1"/>
    <col min="4" max="4" width="3.8515625" style="2" customWidth="1"/>
    <col min="5" max="5" width="30.8515625" style="2" customWidth="1"/>
    <col min="6" max="18" width="10.7109375" style="2" customWidth="1"/>
    <col min="19" max="16384" width="9.00390625" style="2" customWidth="1"/>
  </cols>
  <sheetData>
    <row r="1" spans="1:5" ht="13.5">
      <c r="A1" s="180" t="s">
        <v>0</v>
      </c>
      <c r="B1" s="180"/>
      <c r="C1" s="180"/>
      <c r="D1" s="180"/>
      <c r="E1" s="180"/>
    </row>
    <row r="2" spans="1:18" ht="17.25">
      <c r="A2" s="108" t="s">
        <v>236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s="110" customFormat="1" ht="15" thickBo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spans="1:18" ht="14.25" thickTop="1">
      <c r="A4" s="111" t="s">
        <v>63</v>
      </c>
      <c r="B4" s="111"/>
      <c r="C4" s="111"/>
      <c r="D4" s="111"/>
      <c r="E4" s="112"/>
      <c r="F4" s="113" t="s">
        <v>237</v>
      </c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4"/>
    </row>
    <row r="5" spans="1:18" ht="27">
      <c r="A5" s="115"/>
      <c r="B5" s="115"/>
      <c r="C5" s="115"/>
      <c r="D5" s="115"/>
      <c r="E5" s="116"/>
      <c r="F5" s="20" t="s">
        <v>65</v>
      </c>
      <c r="G5" s="20" t="s">
        <v>66</v>
      </c>
      <c r="H5" s="20" t="s">
        <v>67</v>
      </c>
      <c r="I5" s="20" t="s">
        <v>68</v>
      </c>
      <c r="J5" s="20" t="s">
        <v>69</v>
      </c>
      <c r="K5" s="20" t="s">
        <v>70</v>
      </c>
      <c r="L5" s="20" t="s">
        <v>71</v>
      </c>
      <c r="M5" s="20" t="s">
        <v>72</v>
      </c>
      <c r="N5" s="20" t="s">
        <v>73</v>
      </c>
      <c r="O5" s="20" t="s">
        <v>74</v>
      </c>
      <c r="P5" s="20" t="s">
        <v>75</v>
      </c>
      <c r="Q5" s="20" t="s">
        <v>76</v>
      </c>
      <c r="R5" s="117" t="s">
        <v>77</v>
      </c>
    </row>
    <row r="6" spans="1:21" s="1" customFormat="1" ht="15" customHeight="1">
      <c r="A6" s="118" t="s">
        <v>146</v>
      </c>
      <c r="B6" s="119" t="s">
        <v>186</v>
      </c>
      <c r="C6" s="119"/>
      <c r="D6" s="119"/>
      <c r="E6" s="120"/>
      <c r="F6" s="121">
        <v>95.4</v>
      </c>
      <c r="G6" s="121">
        <v>97.5</v>
      </c>
      <c r="H6" s="121">
        <v>98.9</v>
      </c>
      <c r="I6" s="121">
        <v>99.9</v>
      </c>
      <c r="J6" s="121">
        <v>100.3</v>
      </c>
      <c r="K6" s="121">
        <v>99.9</v>
      </c>
      <c r="L6" s="121">
        <v>99.7</v>
      </c>
      <c r="M6" s="121">
        <v>102.4</v>
      </c>
      <c r="N6" s="121">
        <v>102.6</v>
      </c>
      <c r="O6" s="121">
        <v>102.1</v>
      </c>
      <c r="P6" s="121">
        <v>101.7</v>
      </c>
      <c r="Q6" s="121">
        <v>100.7</v>
      </c>
      <c r="R6" s="121">
        <v>99.8</v>
      </c>
      <c r="S6" s="122"/>
      <c r="T6" s="122"/>
      <c r="U6" s="122"/>
    </row>
    <row r="7" spans="1:18" ht="15" customHeight="1">
      <c r="A7" s="36"/>
      <c r="B7" s="123" t="s">
        <v>147</v>
      </c>
      <c r="C7" s="124" t="s">
        <v>187</v>
      </c>
      <c r="D7" s="125"/>
      <c r="E7" s="126"/>
      <c r="F7" s="127">
        <v>95.3</v>
      </c>
      <c r="G7" s="127">
        <v>97.4</v>
      </c>
      <c r="H7" s="127">
        <v>98.8</v>
      </c>
      <c r="I7" s="127">
        <v>99.8</v>
      </c>
      <c r="J7" s="127">
        <v>100.2</v>
      </c>
      <c r="K7" s="127">
        <v>99.8</v>
      </c>
      <c r="L7" s="127">
        <v>99.6</v>
      </c>
      <c r="M7" s="127">
        <v>102.4</v>
      </c>
      <c r="N7" s="127">
        <v>102.6</v>
      </c>
      <c r="O7" s="127">
        <v>102.1</v>
      </c>
      <c r="P7" s="127">
        <v>101.7</v>
      </c>
      <c r="Q7" s="127">
        <v>100.7</v>
      </c>
      <c r="R7" s="127">
        <v>99.8</v>
      </c>
    </row>
    <row r="8" spans="1:18" ht="15" customHeight="1">
      <c r="A8" s="36"/>
      <c r="B8" s="123"/>
      <c r="C8" s="128" t="s">
        <v>188</v>
      </c>
      <c r="D8" s="125" t="s">
        <v>189</v>
      </c>
      <c r="E8" s="126"/>
      <c r="F8" s="127">
        <v>96.6</v>
      </c>
      <c r="G8" s="127">
        <v>99.9</v>
      </c>
      <c r="H8" s="127">
        <v>100.2</v>
      </c>
      <c r="I8" s="127">
        <v>101.5</v>
      </c>
      <c r="J8" s="127">
        <v>101.4</v>
      </c>
      <c r="K8" s="127">
        <v>99.5</v>
      </c>
      <c r="L8" s="127">
        <v>99.6</v>
      </c>
      <c r="M8" s="127">
        <v>101.7</v>
      </c>
      <c r="N8" s="127">
        <v>103</v>
      </c>
      <c r="O8" s="127">
        <v>101.2</v>
      </c>
      <c r="P8" s="127">
        <v>99.9</v>
      </c>
      <c r="Q8" s="127">
        <v>97.3</v>
      </c>
      <c r="R8" s="127">
        <v>97.8</v>
      </c>
    </row>
    <row r="9" spans="1:18" ht="15" customHeight="1">
      <c r="A9" s="36"/>
      <c r="B9" s="123"/>
      <c r="C9" s="128" t="s">
        <v>190</v>
      </c>
      <c r="D9" s="125" t="s">
        <v>191</v>
      </c>
      <c r="E9" s="126"/>
      <c r="F9" s="127">
        <v>90.1</v>
      </c>
      <c r="G9" s="127">
        <v>92.3</v>
      </c>
      <c r="H9" s="127">
        <v>94.5</v>
      </c>
      <c r="I9" s="127">
        <v>96.5</v>
      </c>
      <c r="J9" s="127">
        <v>98.6</v>
      </c>
      <c r="K9" s="127">
        <v>100.1</v>
      </c>
      <c r="L9" s="127">
        <v>101.2</v>
      </c>
      <c r="M9" s="127">
        <v>105.6</v>
      </c>
      <c r="N9" s="127">
        <v>105.8</v>
      </c>
      <c r="O9" s="127">
        <v>106.4</v>
      </c>
      <c r="P9" s="127">
        <v>106.3</v>
      </c>
      <c r="Q9" s="127">
        <v>106.6</v>
      </c>
      <c r="R9" s="127">
        <v>106</v>
      </c>
    </row>
    <row r="10" spans="1:18" ht="15" customHeight="1">
      <c r="A10" s="36"/>
      <c r="B10" s="123"/>
      <c r="C10" s="128" t="s">
        <v>192</v>
      </c>
      <c r="D10" s="125" t="s">
        <v>193</v>
      </c>
      <c r="E10" s="126"/>
      <c r="F10" s="127">
        <v>96.8</v>
      </c>
      <c r="G10" s="127">
        <v>98.8</v>
      </c>
      <c r="H10" s="127">
        <v>99.1</v>
      </c>
      <c r="I10" s="127">
        <v>99.4</v>
      </c>
      <c r="J10" s="127">
        <v>98.7</v>
      </c>
      <c r="K10" s="127">
        <v>99.7</v>
      </c>
      <c r="L10" s="127">
        <v>99.7</v>
      </c>
      <c r="M10" s="127">
        <v>103.2</v>
      </c>
      <c r="N10" s="127">
        <v>100.4</v>
      </c>
      <c r="O10" s="2">
        <v>99.7</v>
      </c>
      <c r="P10" s="127">
        <v>101.4</v>
      </c>
      <c r="Q10" s="127">
        <v>101.5</v>
      </c>
      <c r="R10" s="127">
        <v>99.9</v>
      </c>
    </row>
    <row r="11" spans="1:18" ht="15" customHeight="1">
      <c r="A11" s="36"/>
      <c r="B11" s="123"/>
      <c r="C11" s="128" t="s">
        <v>194</v>
      </c>
      <c r="D11" s="125" t="s">
        <v>195</v>
      </c>
      <c r="E11" s="126"/>
      <c r="F11" s="127">
        <v>106.8</v>
      </c>
      <c r="G11" s="127">
        <v>109</v>
      </c>
      <c r="H11" s="127">
        <v>107.4</v>
      </c>
      <c r="I11" s="127">
        <v>106</v>
      </c>
      <c r="J11" s="127">
        <v>102.8</v>
      </c>
      <c r="K11" s="127">
        <v>99.5</v>
      </c>
      <c r="L11" s="127">
        <v>96.6</v>
      </c>
      <c r="M11" s="127">
        <v>93.9</v>
      </c>
      <c r="N11" s="127">
        <v>91.9</v>
      </c>
      <c r="O11" s="127">
        <v>89.6</v>
      </c>
      <c r="P11" s="127">
        <v>87</v>
      </c>
      <c r="Q11" s="127">
        <v>83.2</v>
      </c>
      <c r="R11" s="127">
        <v>81.4</v>
      </c>
    </row>
    <row r="12" spans="1:18" ht="15" customHeight="1">
      <c r="A12" s="36"/>
      <c r="B12" s="123"/>
      <c r="C12" s="128" t="s">
        <v>196</v>
      </c>
      <c r="D12" s="125" t="s">
        <v>197</v>
      </c>
      <c r="E12" s="126"/>
      <c r="F12" s="127">
        <v>94.1</v>
      </c>
      <c r="G12" s="127">
        <v>97.4</v>
      </c>
      <c r="H12" s="127">
        <v>100.2</v>
      </c>
      <c r="I12" s="127">
        <v>101.2</v>
      </c>
      <c r="J12" s="127">
        <v>100.7</v>
      </c>
      <c r="K12" s="127">
        <v>99.8</v>
      </c>
      <c r="L12" s="127">
        <v>99.9</v>
      </c>
      <c r="M12" s="127">
        <v>103</v>
      </c>
      <c r="N12" s="127">
        <v>102.8</v>
      </c>
      <c r="O12" s="127">
        <v>102.8</v>
      </c>
      <c r="P12" s="127">
        <v>101.7</v>
      </c>
      <c r="Q12" s="127">
        <v>97.8</v>
      </c>
      <c r="R12" s="127">
        <v>96.5</v>
      </c>
    </row>
    <row r="13" spans="1:18" ht="15" customHeight="1">
      <c r="A13" s="36"/>
      <c r="B13" s="123"/>
      <c r="C13" s="128" t="s">
        <v>198</v>
      </c>
      <c r="D13" s="125" t="s">
        <v>199</v>
      </c>
      <c r="E13" s="126"/>
      <c r="F13" s="127">
        <v>97.2</v>
      </c>
      <c r="G13" s="127">
        <v>97.4</v>
      </c>
      <c r="H13" s="127">
        <v>100</v>
      </c>
      <c r="I13" s="127">
        <v>100.2</v>
      </c>
      <c r="J13" s="127">
        <v>99.9</v>
      </c>
      <c r="K13" s="127">
        <v>100.1</v>
      </c>
      <c r="L13" s="127">
        <v>100.4</v>
      </c>
      <c r="M13" s="127">
        <v>108.7</v>
      </c>
      <c r="N13" s="127">
        <v>113.4</v>
      </c>
      <c r="O13" s="127">
        <v>111.7</v>
      </c>
      <c r="P13" s="127">
        <v>112.1</v>
      </c>
      <c r="Q13" s="127">
        <v>112.7</v>
      </c>
      <c r="R13" s="127">
        <v>111.3</v>
      </c>
    </row>
    <row r="14" spans="1:18" ht="15" customHeight="1">
      <c r="A14" s="36"/>
      <c r="B14" s="123"/>
      <c r="C14" s="128" t="s">
        <v>200</v>
      </c>
      <c r="D14" s="125" t="s">
        <v>201</v>
      </c>
      <c r="E14" s="126"/>
      <c r="F14" s="127">
        <v>101.9</v>
      </c>
      <c r="G14" s="127">
        <v>101.8</v>
      </c>
      <c r="H14" s="127">
        <v>101.7</v>
      </c>
      <c r="I14" s="127">
        <v>101.3</v>
      </c>
      <c r="J14" s="127">
        <v>100.4</v>
      </c>
      <c r="K14" s="127">
        <v>99.7</v>
      </c>
      <c r="L14" s="127">
        <v>97.7</v>
      </c>
      <c r="M14" s="127">
        <v>97.4</v>
      </c>
      <c r="N14" s="127">
        <v>96</v>
      </c>
      <c r="O14" s="127">
        <v>96.3</v>
      </c>
      <c r="P14" s="127">
        <v>96.8</v>
      </c>
      <c r="Q14" s="127">
        <v>95.3</v>
      </c>
      <c r="R14" s="127">
        <v>94.5</v>
      </c>
    </row>
    <row r="15" spans="1:18" ht="15" customHeight="1">
      <c r="A15" s="36"/>
      <c r="B15" s="123"/>
      <c r="C15" s="128" t="s">
        <v>202</v>
      </c>
      <c r="D15" s="125" t="s">
        <v>203</v>
      </c>
      <c r="E15" s="126"/>
      <c r="F15" s="127">
        <v>89.8</v>
      </c>
      <c r="G15" s="127">
        <v>91.1</v>
      </c>
      <c r="H15" s="127">
        <v>95</v>
      </c>
      <c r="I15" s="127">
        <v>98.6</v>
      </c>
      <c r="J15" s="127">
        <v>99.1</v>
      </c>
      <c r="K15" s="127">
        <v>100.2</v>
      </c>
      <c r="L15" s="127">
        <v>103.1</v>
      </c>
      <c r="M15" s="127">
        <v>105</v>
      </c>
      <c r="N15" s="127">
        <v>106.8</v>
      </c>
      <c r="O15" s="127">
        <v>108.7</v>
      </c>
      <c r="P15" s="127">
        <v>109.8</v>
      </c>
      <c r="Q15" s="127">
        <v>110.8</v>
      </c>
      <c r="R15" s="127">
        <v>110.2</v>
      </c>
    </row>
    <row r="16" spans="1:18" ht="15" customHeight="1">
      <c r="A16" s="36"/>
      <c r="B16" s="123"/>
      <c r="C16" s="128" t="s">
        <v>204</v>
      </c>
      <c r="D16" s="125" t="s">
        <v>205</v>
      </c>
      <c r="E16" s="126"/>
      <c r="F16" s="127">
        <v>93.1</v>
      </c>
      <c r="G16" s="127">
        <v>95.5</v>
      </c>
      <c r="H16" s="127">
        <v>97.9</v>
      </c>
      <c r="I16" s="127">
        <v>99.1</v>
      </c>
      <c r="J16" s="127">
        <v>100.9</v>
      </c>
      <c r="K16" s="127">
        <v>99.5</v>
      </c>
      <c r="L16" s="127">
        <v>97.8</v>
      </c>
      <c r="M16" s="127">
        <v>99.6</v>
      </c>
      <c r="N16" s="127">
        <v>98.3</v>
      </c>
      <c r="O16" s="127">
        <v>96.8</v>
      </c>
      <c r="P16" s="127">
        <v>94.7</v>
      </c>
      <c r="Q16" s="127">
        <v>93.5</v>
      </c>
      <c r="R16" s="127">
        <v>88.8</v>
      </c>
    </row>
    <row r="17" spans="1:18" ht="15" customHeight="1">
      <c r="A17" s="36"/>
      <c r="B17" s="123"/>
      <c r="C17" s="128" t="s">
        <v>206</v>
      </c>
      <c r="D17" s="125" t="s">
        <v>207</v>
      </c>
      <c r="E17" s="126"/>
      <c r="F17" s="127">
        <v>93.6</v>
      </c>
      <c r="G17" s="127">
        <v>96</v>
      </c>
      <c r="H17" s="127">
        <v>97.7</v>
      </c>
      <c r="I17" s="127">
        <v>99</v>
      </c>
      <c r="J17" s="127">
        <v>99.8</v>
      </c>
      <c r="K17" s="127">
        <v>99.9</v>
      </c>
      <c r="L17" s="127">
        <v>99.8</v>
      </c>
      <c r="M17" s="127">
        <v>102.1</v>
      </c>
      <c r="N17" s="127">
        <v>102</v>
      </c>
      <c r="O17" s="127">
        <v>103.3</v>
      </c>
      <c r="P17" s="127">
        <v>103.8</v>
      </c>
      <c r="Q17" s="127">
        <v>104</v>
      </c>
      <c r="R17" s="127">
        <v>104.7</v>
      </c>
    </row>
    <row r="18" spans="1:18" ht="15" customHeight="1">
      <c r="A18" s="36"/>
      <c r="B18" s="123" t="s">
        <v>88</v>
      </c>
      <c r="C18" s="124" t="s">
        <v>208</v>
      </c>
      <c r="D18" s="125"/>
      <c r="E18" s="126"/>
      <c r="F18" s="127">
        <v>99.1</v>
      </c>
      <c r="G18" s="127">
        <v>101.2</v>
      </c>
      <c r="H18" s="127">
        <v>102.3</v>
      </c>
      <c r="I18" s="127">
        <v>102.1</v>
      </c>
      <c r="J18" s="127">
        <v>102.8</v>
      </c>
      <c r="K18" s="127">
        <v>102.5</v>
      </c>
      <c r="L18" s="127">
        <v>103.1</v>
      </c>
      <c r="M18" s="127">
        <v>104.6</v>
      </c>
      <c r="N18" s="127">
        <v>103.3</v>
      </c>
      <c r="O18" s="127">
        <v>102.4</v>
      </c>
      <c r="P18" s="127">
        <v>102.6</v>
      </c>
      <c r="Q18" s="127">
        <v>101.6</v>
      </c>
      <c r="R18" s="127">
        <v>99.3</v>
      </c>
    </row>
    <row r="19" spans="1:18" s="1" customFormat="1" ht="15" customHeight="1">
      <c r="A19" s="129" t="s">
        <v>129</v>
      </c>
      <c r="B19" s="130" t="s">
        <v>209</v>
      </c>
      <c r="C19" s="130"/>
      <c r="D19" s="130"/>
      <c r="E19" s="131"/>
      <c r="F19" s="121">
        <v>93.3</v>
      </c>
      <c r="G19" s="121">
        <v>95.6</v>
      </c>
      <c r="H19" s="121">
        <v>98.6</v>
      </c>
      <c r="I19" s="121">
        <v>99.2</v>
      </c>
      <c r="J19" s="121">
        <v>99.9</v>
      </c>
      <c r="K19" s="121">
        <v>100.1</v>
      </c>
      <c r="L19" s="121">
        <v>101.3</v>
      </c>
      <c r="M19" s="121">
        <v>102.3</v>
      </c>
      <c r="N19" s="121">
        <v>101.6</v>
      </c>
      <c r="O19" s="121">
        <v>99.8</v>
      </c>
      <c r="P19" s="121">
        <v>99.4</v>
      </c>
      <c r="Q19" s="121">
        <v>99.1</v>
      </c>
      <c r="R19" s="121">
        <v>97.6</v>
      </c>
    </row>
    <row r="20" spans="1:18" ht="15" customHeight="1">
      <c r="A20" s="36"/>
      <c r="B20" s="123" t="s">
        <v>147</v>
      </c>
      <c r="C20" s="124" t="s">
        <v>210</v>
      </c>
      <c r="D20" s="125"/>
      <c r="E20" s="126"/>
      <c r="F20" s="127">
        <v>93.3</v>
      </c>
      <c r="G20" s="127">
        <v>95.6</v>
      </c>
      <c r="H20" s="127">
        <v>98.6</v>
      </c>
      <c r="I20" s="127">
        <v>99.2</v>
      </c>
      <c r="J20" s="127">
        <v>99.9</v>
      </c>
      <c r="K20" s="127">
        <v>100.1</v>
      </c>
      <c r="L20" s="127">
        <v>101.3</v>
      </c>
      <c r="M20" s="127">
        <v>102.3</v>
      </c>
      <c r="N20" s="127">
        <v>101.6</v>
      </c>
      <c r="O20" s="127">
        <v>99.8</v>
      </c>
      <c r="P20" s="127">
        <v>99.4</v>
      </c>
      <c r="Q20" s="127">
        <v>99.1</v>
      </c>
      <c r="R20" s="127">
        <v>97.6</v>
      </c>
    </row>
    <row r="21" spans="1:18" ht="15" customHeight="1">
      <c r="A21" s="36"/>
      <c r="B21" s="123" t="s">
        <v>88</v>
      </c>
      <c r="C21" s="124" t="s">
        <v>211</v>
      </c>
      <c r="D21" s="125"/>
      <c r="E21" s="126"/>
      <c r="F21" s="127">
        <v>93.3</v>
      </c>
      <c r="G21" s="127">
        <v>95.6</v>
      </c>
      <c r="H21" s="127">
        <v>98.6</v>
      </c>
      <c r="I21" s="127">
        <v>99.2</v>
      </c>
      <c r="J21" s="127">
        <v>99.9</v>
      </c>
      <c r="K21" s="127">
        <v>100.1</v>
      </c>
      <c r="L21" s="127">
        <v>101.3</v>
      </c>
      <c r="M21" s="127">
        <v>102.3</v>
      </c>
      <c r="N21" s="127">
        <v>101.6</v>
      </c>
      <c r="O21" s="127">
        <v>99.8</v>
      </c>
      <c r="P21" s="127">
        <v>99.4</v>
      </c>
      <c r="Q21" s="127">
        <v>99.1</v>
      </c>
      <c r="R21" s="127">
        <v>97.6</v>
      </c>
    </row>
    <row r="22" spans="1:18" ht="15" customHeight="1">
      <c r="A22" s="36"/>
      <c r="B22" s="123" t="s">
        <v>90</v>
      </c>
      <c r="C22" s="124" t="s">
        <v>212</v>
      </c>
      <c r="D22" s="125"/>
      <c r="E22" s="126"/>
      <c r="F22" s="127">
        <v>93.3</v>
      </c>
      <c r="G22" s="127">
        <v>95.6</v>
      </c>
      <c r="H22" s="127">
        <v>98.6</v>
      </c>
      <c r="I22" s="127">
        <v>99.2</v>
      </c>
      <c r="J22" s="127">
        <v>99.9</v>
      </c>
      <c r="K22" s="127">
        <v>100.1</v>
      </c>
      <c r="L22" s="127">
        <v>101.3</v>
      </c>
      <c r="M22" s="127">
        <v>102.3</v>
      </c>
      <c r="N22" s="127">
        <v>101.6</v>
      </c>
      <c r="O22" s="127">
        <v>99.8</v>
      </c>
      <c r="P22" s="127">
        <v>99.4</v>
      </c>
      <c r="Q22" s="127">
        <v>99.1</v>
      </c>
      <c r="R22" s="127">
        <v>97.6</v>
      </c>
    </row>
    <row r="23" spans="1:18" ht="15" customHeight="1">
      <c r="A23" s="36"/>
      <c r="B23" s="123" t="s">
        <v>115</v>
      </c>
      <c r="C23" s="124" t="s">
        <v>213</v>
      </c>
      <c r="D23" s="125"/>
      <c r="E23" s="126"/>
      <c r="F23" s="127">
        <v>93.3</v>
      </c>
      <c r="G23" s="127">
        <v>95.6</v>
      </c>
      <c r="H23" s="127">
        <v>98.6</v>
      </c>
      <c r="I23" s="127">
        <v>99.2</v>
      </c>
      <c r="J23" s="127">
        <v>99.9</v>
      </c>
      <c r="K23" s="127">
        <v>100.1</v>
      </c>
      <c r="L23" s="127">
        <v>101.3</v>
      </c>
      <c r="M23" s="127">
        <v>102.3</v>
      </c>
      <c r="N23" s="127">
        <v>101.6</v>
      </c>
      <c r="O23" s="127">
        <v>99.8</v>
      </c>
      <c r="P23" s="127">
        <v>99.4</v>
      </c>
      <c r="Q23" s="127">
        <v>99.1</v>
      </c>
      <c r="R23" s="127">
        <v>97.6</v>
      </c>
    </row>
    <row r="24" spans="1:19" s="1" customFormat="1" ht="15" customHeight="1">
      <c r="A24" s="129" t="s">
        <v>132</v>
      </c>
      <c r="B24" s="130" t="s">
        <v>214</v>
      </c>
      <c r="C24" s="130"/>
      <c r="D24" s="130"/>
      <c r="E24" s="131"/>
      <c r="F24" s="121">
        <v>100.3</v>
      </c>
      <c r="G24" s="121">
        <v>102.5</v>
      </c>
      <c r="H24" s="121">
        <v>102.6</v>
      </c>
      <c r="I24" s="121">
        <v>101.8</v>
      </c>
      <c r="J24" s="121">
        <v>100.8</v>
      </c>
      <c r="K24" s="121">
        <v>99.6</v>
      </c>
      <c r="L24" s="121">
        <v>98.7</v>
      </c>
      <c r="M24" s="121">
        <v>98.4</v>
      </c>
      <c r="N24" s="121">
        <v>96.6</v>
      </c>
      <c r="O24" s="121">
        <v>94.5</v>
      </c>
      <c r="P24" s="121">
        <v>92.7</v>
      </c>
      <c r="Q24" s="121">
        <v>90.9</v>
      </c>
      <c r="R24" s="121">
        <v>89</v>
      </c>
      <c r="S24" s="122"/>
    </row>
    <row r="25" spans="1:18" ht="15" customHeight="1">
      <c r="A25" s="123"/>
      <c r="B25" s="123" t="s">
        <v>147</v>
      </c>
      <c r="C25" s="124" t="s">
        <v>215</v>
      </c>
      <c r="D25" s="125"/>
      <c r="E25" s="126"/>
      <c r="F25" s="127">
        <v>100</v>
      </c>
      <c r="G25" s="127">
        <v>102.3</v>
      </c>
      <c r="H25" s="127">
        <v>102.5</v>
      </c>
      <c r="I25" s="127">
        <v>101.8</v>
      </c>
      <c r="J25" s="127">
        <v>100.8</v>
      </c>
      <c r="K25" s="127">
        <v>99.6</v>
      </c>
      <c r="L25" s="127">
        <v>98.6</v>
      </c>
      <c r="M25" s="127">
        <v>98.4</v>
      </c>
      <c r="N25" s="127">
        <v>96.6</v>
      </c>
      <c r="O25" s="127">
        <v>94.5</v>
      </c>
      <c r="P25" s="127">
        <v>92.7</v>
      </c>
      <c r="Q25" s="127">
        <v>90.9</v>
      </c>
      <c r="R25" s="127">
        <v>89</v>
      </c>
    </row>
    <row r="26" spans="1:18" ht="15" customHeight="1">
      <c r="A26" s="123"/>
      <c r="B26" s="123"/>
      <c r="C26" s="128" t="s">
        <v>188</v>
      </c>
      <c r="D26" s="125" t="s">
        <v>216</v>
      </c>
      <c r="E26" s="126"/>
      <c r="F26" s="127">
        <v>100.8</v>
      </c>
      <c r="G26" s="127">
        <v>102.8</v>
      </c>
      <c r="H26" s="127">
        <v>103</v>
      </c>
      <c r="I26" s="127">
        <v>102.3</v>
      </c>
      <c r="J26" s="127">
        <v>101.1</v>
      </c>
      <c r="K26" s="127">
        <v>99.5</v>
      </c>
      <c r="L26" s="127">
        <v>98.3</v>
      </c>
      <c r="M26" s="127">
        <v>97.5</v>
      </c>
      <c r="N26" s="127">
        <v>95.8</v>
      </c>
      <c r="O26" s="127">
        <v>93.6</v>
      </c>
      <c r="P26" s="127">
        <v>91.4</v>
      </c>
      <c r="Q26" s="127">
        <v>89.4</v>
      </c>
      <c r="R26" s="127">
        <v>87.2</v>
      </c>
    </row>
    <row r="27" spans="1:18" ht="15" customHeight="1">
      <c r="A27" s="123"/>
      <c r="B27" s="123"/>
      <c r="C27" s="128"/>
      <c r="D27" s="128" t="s">
        <v>217</v>
      </c>
      <c r="E27" s="132" t="s">
        <v>218</v>
      </c>
      <c r="F27" s="127">
        <v>94.8</v>
      </c>
      <c r="G27" s="127">
        <v>97.4</v>
      </c>
      <c r="H27" s="127">
        <v>98.7</v>
      </c>
      <c r="I27" s="127">
        <v>100.3</v>
      </c>
      <c r="J27" s="127">
        <v>100.7</v>
      </c>
      <c r="K27" s="127">
        <v>99.9</v>
      </c>
      <c r="L27" s="127">
        <v>101</v>
      </c>
      <c r="M27" s="127">
        <v>102.2</v>
      </c>
      <c r="N27" s="127">
        <v>99.7</v>
      </c>
      <c r="O27" s="127">
        <v>99.1</v>
      </c>
      <c r="P27" s="127">
        <v>98.8</v>
      </c>
      <c r="Q27" s="127">
        <v>97.7</v>
      </c>
      <c r="R27" s="127">
        <v>96.6</v>
      </c>
    </row>
    <row r="28" spans="1:18" ht="15" customHeight="1">
      <c r="A28" s="123"/>
      <c r="B28" s="123"/>
      <c r="C28" s="128"/>
      <c r="D28" s="128" t="s">
        <v>219</v>
      </c>
      <c r="E28" s="132" t="s">
        <v>220</v>
      </c>
      <c r="F28" s="127">
        <v>102</v>
      </c>
      <c r="G28" s="127">
        <v>103.6</v>
      </c>
      <c r="H28" s="127">
        <v>103.9</v>
      </c>
      <c r="I28" s="127">
        <v>102.9</v>
      </c>
      <c r="J28" s="127">
        <v>101.2</v>
      </c>
      <c r="K28" s="127">
        <v>99.4</v>
      </c>
      <c r="L28" s="127">
        <v>97.3</v>
      </c>
      <c r="M28" s="127">
        <v>96.4</v>
      </c>
      <c r="N28" s="127">
        <v>94.8</v>
      </c>
      <c r="O28" s="127">
        <v>92</v>
      </c>
      <c r="P28" s="127">
        <v>89.4</v>
      </c>
      <c r="Q28" s="127">
        <v>87.3</v>
      </c>
      <c r="R28" s="127">
        <v>85</v>
      </c>
    </row>
    <row r="29" spans="1:18" ht="15" customHeight="1">
      <c r="A29" s="123"/>
      <c r="B29" s="123"/>
      <c r="C29" s="128" t="s">
        <v>190</v>
      </c>
      <c r="D29" s="125" t="s">
        <v>221</v>
      </c>
      <c r="E29" s="126"/>
      <c r="F29" s="127">
        <v>98</v>
      </c>
      <c r="G29" s="127">
        <v>101</v>
      </c>
      <c r="H29" s="127">
        <v>101.7</v>
      </c>
      <c r="I29" s="127">
        <v>100.8</v>
      </c>
      <c r="J29" s="127">
        <v>100.5</v>
      </c>
      <c r="K29" s="127">
        <v>99.8</v>
      </c>
      <c r="L29" s="127">
        <v>99.3</v>
      </c>
      <c r="M29" s="127">
        <v>100.2</v>
      </c>
      <c r="N29" s="127">
        <v>97.8</v>
      </c>
      <c r="O29" s="127">
        <v>96.1</v>
      </c>
      <c r="P29" s="127">
        <v>95.2</v>
      </c>
      <c r="Q29" s="127">
        <v>93.7</v>
      </c>
      <c r="R29" s="127">
        <v>92.4</v>
      </c>
    </row>
    <row r="30" spans="1:18" ht="15" customHeight="1">
      <c r="A30" s="123"/>
      <c r="B30" s="123"/>
      <c r="C30" s="128"/>
      <c r="D30" s="128" t="s">
        <v>217</v>
      </c>
      <c r="E30" s="132" t="s">
        <v>218</v>
      </c>
      <c r="F30" s="127">
        <v>95.3</v>
      </c>
      <c r="G30" s="127">
        <v>98.1</v>
      </c>
      <c r="H30" s="127">
        <v>99.1</v>
      </c>
      <c r="I30" s="127">
        <v>100.2</v>
      </c>
      <c r="J30" s="127">
        <v>100.4</v>
      </c>
      <c r="K30" s="127">
        <v>100</v>
      </c>
      <c r="L30" s="127">
        <v>100.8</v>
      </c>
      <c r="M30" s="127">
        <v>102.2</v>
      </c>
      <c r="N30" s="127">
        <v>100</v>
      </c>
      <c r="O30" s="127">
        <v>99.3</v>
      </c>
      <c r="P30" s="127">
        <v>99.2</v>
      </c>
      <c r="Q30" s="127">
        <v>97.9</v>
      </c>
      <c r="R30" s="127">
        <v>97</v>
      </c>
    </row>
    <row r="31" spans="1:18" ht="15" customHeight="1">
      <c r="A31" s="123"/>
      <c r="B31" s="123"/>
      <c r="C31" s="128"/>
      <c r="D31" s="128" t="s">
        <v>219</v>
      </c>
      <c r="E31" s="132" t="s">
        <v>220</v>
      </c>
      <c r="F31" s="127">
        <v>97.6</v>
      </c>
      <c r="G31" s="127">
        <v>100.7</v>
      </c>
      <c r="H31" s="127">
        <v>101.5</v>
      </c>
      <c r="I31" s="127">
        <v>100.6</v>
      </c>
      <c r="J31" s="127">
        <v>100.3</v>
      </c>
      <c r="K31" s="127">
        <v>99.9</v>
      </c>
      <c r="L31" s="127">
        <v>99.7</v>
      </c>
      <c r="M31" s="127">
        <v>99.5</v>
      </c>
      <c r="N31" s="127">
        <v>97.1</v>
      </c>
      <c r="O31" s="127">
        <v>95.6</v>
      </c>
      <c r="P31" s="127">
        <v>95.1</v>
      </c>
      <c r="Q31" s="127">
        <v>93.4</v>
      </c>
      <c r="R31" s="127">
        <v>92.1</v>
      </c>
    </row>
    <row r="32" spans="1:18" ht="15" customHeight="1">
      <c r="A32" s="123"/>
      <c r="B32" s="123"/>
      <c r="C32" s="128"/>
      <c r="D32" s="128" t="s">
        <v>222</v>
      </c>
      <c r="E32" s="132" t="s">
        <v>162</v>
      </c>
      <c r="F32" s="127">
        <v>98.2</v>
      </c>
      <c r="G32" s="127">
        <v>101.2</v>
      </c>
      <c r="H32" s="127">
        <v>101.8</v>
      </c>
      <c r="I32" s="127">
        <v>100.9</v>
      </c>
      <c r="J32" s="127">
        <v>100.5</v>
      </c>
      <c r="K32" s="127">
        <v>99.8</v>
      </c>
      <c r="L32" s="127">
        <v>99.2</v>
      </c>
      <c r="M32" s="127">
        <v>100.3</v>
      </c>
      <c r="N32" s="127">
        <v>97.9</v>
      </c>
      <c r="O32" s="127">
        <v>96.1</v>
      </c>
      <c r="P32" s="127">
        <v>95.2</v>
      </c>
      <c r="Q32" s="127">
        <v>93.7</v>
      </c>
      <c r="R32" s="127">
        <v>92.4</v>
      </c>
    </row>
    <row r="33" spans="1:18" ht="15" customHeight="1">
      <c r="A33" s="123"/>
      <c r="B33" s="123" t="s">
        <v>88</v>
      </c>
      <c r="C33" s="124" t="s">
        <v>223</v>
      </c>
      <c r="D33" s="125"/>
      <c r="E33" s="126"/>
      <c r="F33" s="127">
        <v>110.7</v>
      </c>
      <c r="G33" s="127">
        <v>107.9</v>
      </c>
      <c r="H33" s="127">
        <v>105.2</v>
      </c>
      <c r="I33" s="127">
        <v>101.9</v>
      </c>
      <c r="J33" s="127">
        <v>100.5</v>
      </c>
      <c r="K33" s="127">
        <v>100</v>
      </c>
      <c r="L33" s="127">
        <v>100.4</v>
      </c>
      <c r="M33" s="127">
        <v>98.6</v>
      </c>
      <c r="N33" s="127">
        <v>103</v>
      </c>
      <c r="O33" s="127">
        <v>94.7</v>
      </c>
      <c r="P33" s="127">
        <v>90</v>
      </c>
      <c r="Q33" s="127">
        <v>91.9</v>
      </c>
      <c r="R33" s="127">
        <v>90.3</v>
      </c>
    </row>
    <row r="34" spans="1:18" ht="15" customHeight="1">
      <c r="A34" s="123"/>
      <c r="B34" s="123"/>
      <c r="C34" s="36" t="s">
        <v>188</v>
      </c>
      <c r="D34" s="125" t="s">
        <v>224</v>
      </c>
      <c r="E34" s="126"/>
      <c r="F34" s="127">
        <v>110.5</v>
      </c>
      <c r="G34" s="127">
        <v>108</v>
      </c>
      <c r="H34" s="127">
        <v>105.5</v>
      </c>
      <c r="I34" s="127">
        <v>102</v>
      </c>
      <c r="J34" s="127">
        <v>100.8</v>
      </c>
      <c r="K34" s="127">
        <v>100</v>
      </c>
      <c r="L34" s="127">
        <v>100.2</v>
      </c>
      <c r="M34" s="127">
        <v>98.5</v>
      </c>
      <c r="N34" s="127">
        <v>94.8</v>
      </c>
      <c r="O34" s="127">
        <v>93.6</v>
      </c>
      <c r="P34" s="127">
        <v>93.5</v>
      </c>
      <c r="Q34" s="127">
        <v>92.1</v>
      </c>
      <c r="R34" s="127">
        <v>91.2</v>
      </c>
    </row>
    <row r="35" spans="1:18" ht="15" customHeight="1">
      <c r="A35" s="123"/>
      <c r="B35" s="123"/>
      <c r="C35" s="36" t="s">
        <v>190</v>
      </c>
      <c r="D35" s="124" t="s">
        <v>15</v>
      </c>
      <c r="E35" s="124"/>
      <c r="F35" s="133">
        <v>103.4</v>
      </c>
      <c r="G35" s="133">
        <v>101.7</v>
      </c>
      <c r="H35" s="133">
        <v>101.1</v>
      </c>
      <c r="I35" s="133">
        <v>100.1</v>
      </c>
      <c r="J35" s="133">
        <v>99.4</v>
      </c>
      <c r="K35" s="133">
        <v>101</v>
      </c>
      <c r="L35" s="133">
        <v>102.9</v>
      </c>
      <c r="M35" s="133">
        <v>106.7</v>
      </c>
      <c r="N35" s="133">
        <v>106.8</v>
      </c>
      <c r="O35" s="133">
        <v>105.7</v>
      </c>
      <c r="P35" s="133">
        <v>102.6</v>
      </c>
      <c r="Q35" s="133">
        <v>103.7</v>
      </c>
      <c r="R35" s="133">
        <v>101.6</v>
      </c>
    </row>
    <row r="36" spans="1:18" s="1" customFormat="1" ht="15" customHeight="1">
      <c r="A36" s="129" t="s">
        <v>134</v>
      </c>
      <c r="B36" s="130" t="s">
        <v>225</v>
      </c>
      <c r="C36" s="130"/>
      <c r="D36" s="130"/>
      <c r="E36" s="131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</row>
    <row r="37" spans="1:18" ht="15" customHeight="1">
      <c r="A37" s="123"/>
      <c r="B37" s="123" t="s">
        <v>147</v>
      </c>
      <c r="C37" s="124" t="s">
        <v>226</v>
      </c>
      <c r="D37" s="125"/>
      <c r="E37" s="126"/>
      <c r="F37" s="133">
        <v>106.9</v>
      </c>
      <c r="G37" s="133">
        <v>107.2</v>
      </c>
      <c r="H37" s="133">
        <v>106</v>
      </c>
      <c r="I37" s="133">
        <v>103.8</v>
      </c>
      <c r="J37" s="133">
        <v>102.2</v>
      </c>
      <c r="K37" s="133">
        <v>101.2</v>
      </c>
      <c r="L37" s="133">
        <v>100.2</v>
      </c>
      <c r="M37" s="133">
        <v>101.4</v>
      </c>
      <c r="N37" s="133">
        <v>99.4</v>
      </c>
      <c r="O37" s="133">
        <v>98.1</v>
      </c>
      <c r="P37" s="133">
        <v>97.8</v>
      </c>
      <c r="Q37" s="133">
        <v>96.6</v>
      </c>
      <c r="R37" s="133">
        <v>95.8</v>
      </c>
    </row>
    <row r="38" spans="1:18" ht="15" customHeight="1">
      <c r="A38" s="123"/>
      <c r="B38" s="123" t="s">
        <v>88</v>
      </c>
      <c r="C38" s="124" t="s">
        <v>227</v>
      </c>
      <c r="D38" s="125"/>
      <c r="E38" s="126"/>
      <c r="F38" s="133">
        <v>108.7</v>
      </c>
      <c r="G38" s="133">
        <v>109.2</v>
      </c>
      <c r="H38" s="133">
        <v>108.1</v>
      </c>
      <c r="I38" s="133">
        <v>106.2</v>
      </c>
      <c r="J38" s="133">
        <v>104.7</v>
      </c>
      <c r="K38" s="133">
        <v>103.6</v>
      </c>
      <c r="L38" s="133">
        <v>102.1</v>
      </c>
      <c r="M38" s="133">
        <v>103.1</v>
      </c>
      <c r="N38" s="133">
        <v>100.9</v>
      </c>
      <c r="O38" s="133">
        <v>100.1</v>
      </c>
      <c r="P38" s="133">
        <v>99.5</v>
      </c>
      <c r="Q38" s="133">
        <v>97.1</v>
      </c>
      <c r="R38" s="133">
        <v>95.5</v>
      </c>
    </row>
    <row r="39" spans="1:18" ht="15" customHeight="1">
      <c r="A39" s="123"/>
      <c r="B39" s="123" t="s">
        <v>90</v>
      </c>
      <c r="C39" s="124" t="s">
        <v>228</v>
      </c>
      <c r="D39" s="125"/>
      <c r="E39" s="126"/>
      <c r="F39" s="133">
        <v>95.8</v>
      </c>
      <c r="G39" s="133">
        <v>97.7</v>
      </c>
      <c r="H39" s="133">
        <v>99.1</v>
      </c>
      <c r="I39" s="133">
        <v>99.1</v>
      </c>
      <c r="J39" s="133">
        <v>99</v>
      </c>
      <c r="K39" s="133">
        <v>98.5</v>
      </c>
      <c r="L39" s="133">
        <v>98.5</v>
      </c>
      <c r="M39" s="133">
        <v>100</v>
      </c>
      <c r="N39" s="133">
        <v>99.4</v>
      </c>
      <c r="O39" s="133">
        <v>97.9</v>
      </c>
      <c r="P39" s="133">
        <v>97.3</v>
      </c>
      <c r="Q39" s="133">
        <v>97.2</v>
      </c>
      <c r="R39" s="133">
        <v>96.5</v>
      </c>
    </row>
    <row r="40" spans="1:18" s="1" customFormat="1" ht="15" customHeight="1">
      <c r="A40" s="118" t="s">
        <v>136</v>
      </c>
      <c r="B40" s="119" t="s">
        <v>238</v>
      </c>
      <c r="C40" s="119"/>
      <c r="D40" s="119"/>
      <c r="E40" s="120"/>
      <c r="F40" s="135">
        <v>95.8</v>
      </c>
      <c r="G40" s="135">
        <v>97.7</v>
      </c>
      <c r="H40" s="135">
        <v>99.1</v>
      </c>
      <c r="I40" s="135">
        <v>99.1</v>
      </c>
      <c r="J40" s="135">
        <v>99</v>
      </c>
      <c r="K40" s="135">
        <v>98.5</v>
      </c>
      <c r="L40" s="135">
        <v>98.5</v>
      </c>
      <c r="M40" s="135">
        <v>100</v>
      </c>
      <c r="N40" s="135">
        <v>99.4</v>
      </c>
      <c r="O40" s="135">
        <v>97.9</v>
      </c>
      <c r="P40" s="135">
        <v>97.3</v>
      </c>
      <c r="Q40" s="135">
        <v>97.2</v>
      </c>
      <c r="R40" s="135">
        <v>96.5</v>
      </c>
    </row>
    <row r="41" spans="1:18" s="1" customFormat="1" ht="15" customHeight="1">
      <c r="A41" s="136" t="s">
        <v>230</v>
      </c>
      <c r="B41" s="136"/>
      <c r="C41" s="136"/>
      <c r="D41" s="136"/>
      <c r="E41" s="137"/>
      <c r="F41" s="135">
        <v>95.8</v>
      </c>
      <c r="G41" s="135">
        <v>97.7</v>
      </c>
      <c r="H41" s="135">
        <v>99.1</v>
      </c>
      <c r="I41" s="135">
        <v>99.1</v>
      </c>
      <c r="J41" s="135">
        <v>99</v>
      </c>
      <c r="K41" s="135">
        <v>98.5</v>
      </c>
      <c r="L41" s="135">
        <v>98.5</v>
      </c>
      <c r="M41" s="135">
        <v>100</v>
      </c>
      <c r="N41" s="135">
        <v>99.4</v>
      </c>
      <c r="O41" s="135">
        <v>97.9</v>
      </c>
      <c r="P41" s="135">
        <v>97.3</v>
      </c>
      <c r="Q41" s="135">
        <v>97.2</v>
      </c>
      <c r="R41" s="135">
        <v>96.5</v>
      </c>
    </row>
    <row r="42" spans="1:18" s="1" customFormat="1" ht="15" customHeight="1">
      <c r="A42" s="136" t="s">
        <v>239</v>
      </c>
      <c r="B42" s="136"/>
      <c r="C42" s="136"/>
      <c r="D42" s="136"/>
      <c r="E42" s="137"/>
      <c r="F42" s="138">
        <v>95.8</v>
      </c>
      <c r="G42" s="138">
        <v>97.7</v>
      </c>
      <c r="H42" s="138">
        <v>99.1</v>
      </c>
      <c r="I42" s="138">
        <v>99.1</v>
      </c>
      <c r="J42" s="138">
        <v>99</v>
      </c>
      <c r="K42" s="138">
        <v>98.5</v>
      </c>
      <c r="L42" s="138">
        <v>98.5</v>
      </c>
      <c r="M42" s="138">
        <v>100</v>
      </c>
      <c r="N42" s="138">
        <v>99.4</v>
      </c>
      <c r="O42" s="138">
        <v>97.9</v>
      </c>
      <c r="P42" s="138">
        <v>97.3</v>
      </c>
      <c r="Q42" s="138">
        <v>97.2</v>
      </c>
      <c r="R42" s="138">
        <v>96.5</v>
      </c>
    </row>
    <row r="43" ht="15" customHeight="1">
      <c r="A43" s="2" t="s">
        <v>232</v>
      </c>
    </row>
  </sheetData>
  <sheetProtection/>
  <mergeCells count="36">
    <mergeCell ref="C38:E38"/>
    <mergeCell ref="C39:E39"/>
    <mergeCell ref="B40:E40"/>
    <mergeCell ref="A41:E41"/>
    <mergeCell ref="A42:E42"/>
    <mergeCell ref="A1:E1"/>
    <mergeCell ref="D29:E29"/>
    <mergeCell ref="C33:E33"/>
    <mergeCell ref="D34:E34"/>
    <mergeCell ref="D35:E35"/>
    <mergeCell ref="B36:E36"/>
    <mergeCell ref="C37:E37"/>
    <mergeCell ref="C21:E21"/>
    <mergeCell ref="C22:E22"/>
    <mergeCell ref="C23:E23"/>
    <mergeCell ref="B24:E24"/>
    <mergeCell ref="C25:E25"/>
    <mergeCell ref="D26:E26"/>
    <mergeCell ref="D15:E15"/>
    <mergeCell ref="D16:E16"/>
    <mergeCell ref="D17:E17"/>
    <mergeCell ref="C18:E18"/>
    <mergeCell ref="B19:E19"/>
    <mergeCell ref="C20:E20"/>
    <mergeCell ref="D9:E9"/>
    <mergeCell ref="D10:E10"/>
    <mergeCell ref="D11:E11"/>
    <mergeCell ref="D12:E12"/>
    <mergeCell ref="D13:E13"/>
    <mergeCell ref="D14:E14"/>
    <mergeCell ref="A2:R2"/>
    <mergeCell ref="A4:E5"/>
    <mergeCell ref="F4:R4"/>
    <mergeCell ref="B6:E6"/>
    <mergeCell ref="C7:E7"/>
    <mergeCell ref="D8:E8"/>
  </mergeCells>
  <hyperlinks>
    <hyperlink ref="A1:E1" location="'17県民経済計算'!A1" display="17　県民経済計算"/>
  </hyperlinks>
  <printOptions/>
  <pageMargins left="0.3937007874015748" right="0.3937007874015748" top="0.5905511811023623" bottom="0.3937007874015748" header="0.31496062992125984" footer="0.31496062992125984"/>
  <pageSetup blackAndWhite="1" fitToHeight="1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showGridLines="0" zoomScale="85" zoomScaleNormal="85" zoomScalePageLayoutView="0" workbookViewId="0" topLeftCell="A1">
      <pane xSplit="2" ySplit="4" topLeftCell="C5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D14" sqref="D14"/>
    </sheetView>
  </sheetViews>
  <sheetFormatPr defaultColWidth="9.140625" defaultRowHeight="15"/>
  <cols>
    <col min="1" max="1" width="3.8515625" style="2" customWidth="1"/>
    <col min="2" max="2" width="33.28125" style="2" customWidth="1"/>
    <col min="3" max="15" width="13.28125" style="2" customWidth="1"/>
    <col min="16" max="16384" width="9.00390625" style="2" customWidth="1"/>
  </cols>
  <sheetData>
    <row r="1" spans="1:5" ht="13.5">
      <c r="A1" s="180" t="s">
        <v>0</v>
      </c>
      <c r="B1" s="180"/>
      <c r="C1" s="180"/>
      <c r="D1" s="180"/>
      <c r="E1" s="180"/>
    </row>
    <row r="2" spans="1:15" ht="17.25">
      <c r="A2" s="108" t="s">
        <v>240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5" s="110" customFormat="1" ht="15" thickBo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15" ht="27.75" thickTop="1">
      <c r="A4" s="115" t="s">
        <v>241</v>
      </c>
      <c r="B4" s="139"/>
      <c r="C4" s="140" t="s">
        <v>65</v>
      </c>
      <c r="D4" s="140" t="s">
        <v>66</v>
      </c>
      <c r="E4" s="140" t="s">
        <v>67</v>
      </c>
      <c r="F4" s="140" t="s">
        <v>68</v>
      </c>
      <c r="G4" s="140" t="s">
        <v>69</v>
      </c>
      <c r="H4" s="140" t="s">
        <v>70</v>
      </c>
      <c r="I4" s="140" t="s">
        <v>71</v>
      </c>
      <c r="J4" s="140" t="s">
        <v>72</v>
      </c>
      <c r="K4" s="140" t="s">
        <v>73</v>
      </c>
      <c r="L4" s="140" t="s">
        <v>74</v>
      </c>
      <c r="M4" s="140" t="s">
        <v>75</v>
      </c>
      <c r="N4" s="140" t="s">
        <v>76</v>
      </c>
      <c r="O4" s="141" t="s">
        <v>77</v>
      </c>
    </row>
    <row r="5" spans="1:15" ht="15" customHeight="1">
      <c r="A5" s="142" t="s">
        <v>242</v>
      </c>
      <c r="B5" s="143" t="s">
        <v>243</v>
      </c>
      <c r="C5" s="26">
        <v>1403096</v>
      </c>
      <c r="D5" s="26">
        <v>1469483</v>
      </c>
      <c r="E5" s="26">
        <v>1537783</v>
      </c>
      <c r="F5" s="26">
        <v>1555093</v>
      </c>
      <c r="G5" s="26">
        <v>1622388</v>
      </c>
      <c r="H5" s="26">
        <v>1645259</v>
      </c>
      <c r="I5" s="26">
        <v>1648382</v>
      </c>
      <c r="J5" s="26">
        <v>1690796</v>
      </c>
      <c r="K5" s="26">
        <v>1702390</v>
      </c>
      <c r="L5" s="26">
        <v>1655160</v>
      </c>
      <c r="M5" s="26">
        <v>1689826</v>
      </c>
      <c r="N5" s="26">
        <v>1647744</v>
      </c>
      <c r="O5" s="26">
        <v>1612288</v>
      </c>
    </row>
    <row r="6" spans="1:15" ht="15" customHeight="1">
      <c r="A6" s="144" t="s">
        <v>129</v>
      </c>
      <c r="B6" s="132" t="s">
        <v>244</v>
      </c>
      <c r="C6" s="26">
        <v>888540</v>
      </c>
      <c r="D6" s="26">
        <v>916628</v>
      </c>
      <c r="E6" s="26">
        <v>868791</v>
      </c>
      <c r="F6" s="26">
        <v>858144</v>
      </c>
      <c r="G6" s="26">
        <v>822936</v>
      </c>
      <c r="H6" s="26">
        <v>778523</v>
      </c>
      <c r="I6" s="26">
        <v>857683</v>
      </c>
      <c r="J6" s="26">
        <v>801491</v>
      </c>
      <c r="K6" s="26">
        <v>765518</v>
      </c>
      <c r="L6" s="26">
        <v>758261</v>
      </c>
      <c r="M6" s="26">
        <v>803237</v>
      </c>
      <c r="N6" s="26">
        <v>782711</v>
      </c>
      <c r="O6" s="26">
        <v>819862</v>
      </c>
    </row>
    <row r="7" spans="1:15" ht="15" customHeight="1">
      <c r="A7" s="144" t="s">
        <v>132</v>
      </c>
      <c r="B7" s="132" t="s">
        <v>245</v>
      </c>
      <c r="C7" s="26">
        <v>464605</v>
      </c>
      <c r="D7" s="26">
        <v>521716</v>
      </c>
      <c r="E7" s="26">
        <v>591287</v>
      </c>
      <c r="F7" s="26">
        <v>618774</v>
      </c>
      <c r="G7" s="26">
        <v>625192</v>
      </c>
      <c r="H7" s="26">
        <v>632331</v>
      </c>
      <c r="I7" s="26">
        <v>644413</v>
      </c>
      <c r="J7" s="26">
        <v>652063</v>
      </c>
      <c r="K7" s="26">
        <v>663049</v>
      </c>
      <c r="L7" s="26">
        <v>649485</v>
      </c>
      <c r="M7" s="26">
        <v>651339</v>
      </c>
      <c r="N7" s="26">
        <v>656389</v>
      </c>
      <c r="O7" s="26">
        <v>643980</v>
      </c>
    </row>
    <row r="8" spans="1:15" ht="15" customHeight="1">
      <c r="A8" s="144" t="s">
        <v>134</v>
      </c>
      <c r="B8" s="132" t="s">
        <v>246</v>
      </c>
      <c r="C8" s="26">
        <v>194004</v>
      </c>
      <c r="D8" s="26">
        <v>209164</v>
      </c>
      <c r="E8" s="26">
        <v>224622</v>
      </c>
      <c r="F8" s="26">
        <v>219212</v>
      </c>
      <c r="G8" s="26">
        <v>231797</v>
      </c>
      <c r="H8" s="26">
        <v>242356</v>
      </c>
      <c r="I8" s="26">
        <v>246175</v>
      </c>
      <c r="J8" s="26">
        <v>254376</v>
      </c>
      <c r="K8" s="26">
        <v>257160</v>
      </c>
      <c r="L8" s="26">
        <v>252910</v>
      </c>
      <c r="M8" s="26">
        <v>247355</v>
      </c>
      <c r="N8" s="26">
        <v>248528</v>
      </c>
      <c r="O8" s="26">
        <v>235997</v>
      </c>
    </row>
    <row r="9" spans="1:15" ht="15" customHeight="1">
      <c r="A9" s="145" t="s">
        <v>136</v>
      </c>
      <c r="B9" s="146" t="s">
        <v>247</v>
      </c>
      <c r="C9" s="26">
        <v>31777</v>
      </c>
      <c r="D9" s="26">
        <v>27858</v>
      </c>
      <c r="E9" s="26">
        <v>24943</v>
      </c>
      <c r="F9" s="26">
        <v>26643</v>
      </c>
      <c r="G9" s="26">
        <v>26458</v>
      </c>
      <c r="H9" s="26">
        <v>27774</v>
      </c>
      <c r="I9" s="26">
        <v>27947</v>
      </c>
      <c r="J9" s="26">
        <v>27769</v>
      </c>
      <c r="K9" s="26">
        <v>23019</v>
      </c>
      <c r="L9" s="26">
        <v>27155</v>
      </c>
      <c r="M9" s="26">
        <v>31149</v>
      </c>
      <c r="N9" s="26">
        <v>26790</v>
      </c>
      <c r="O9" s="26">
        <v>24965</v>
      </c>
    </row>
    <row r="10" spans="1:15" s="1" customFormat="1" ht="15" customHeight="1">
      <c r="A10" s="136" t="s">
        <v>248</v>
      </c>
      <c r="B10" s="137"/>
      <c r="C10" s="147">
        <f>SUM(C5:C8)-C9</f>
        <v>2918468</v>
      </c>
      <c r="D10" s="147">
        <f aca="true" t="shared" si="0" ref="D10:N10">SUM(D5:D8)-D9</f>
        <v>3089133</v>
      </c>
      <c r="E10" s="147">
        <f t="shared" si="0"/>
        <v>3197540</v>
      </c>
      <c r="F10" s="147">
        <f t="shared" si="0"/>
        <v>3224580</v>
      </c>
      <c r="G10" s="147">
        <v>3275856</v>
      </c>
      <c r="H10" s="147">
        <f t="shared" si="0"/>
        <v>3270695</v>
      </c>
      <c r="I10" s="147">
        <v>3368707</v>
      </c>
      <c r="J10" s="147">
        <v>3370958</v>
      </c>
      <c r="K10" s="147">
        <v>3365097</v>
      </c>
      <c r="L10" s="147">
        <f t="shared" si="0"/>
        <v>3288661</v>
      </c>
      <c r="M10" s="147">
        <v>3360609</v>
      </c>
      <c r="N10" s="147">
        <f t="shared" si="0"/>
        <v>3308582</v>
      </c>
      <c r="O10" s="147">
        <v>3287161</v>
      </c>
    </row>
    <row r="11" spans="1:15" ht="15" customHeight="1">
      <c r="A11" s="144" t="s">
        <v>249</v>
      </c>
      <c r="B11" s="132" t="s">
        <v>186</v>
      </c>
      <c r="C11" s="26">
        <v>1351460</v>
      </c>
      <c r="D11" s="26">
        <v>1452146</v>
      </c>
      <c r="E11" s="26">
        <v>1482854</v>
      </c>
      <c r="F11" s="26">
        <v>1505096</v>
      </c>
      <c r="G11" s="26">
        <v>1511449</v>
      </c>
      <c r="H11" s="148">
        <v>1531625</v>
      </c>
      <c r="I11" s="148">
        <v>1569292</v>
      </c>
      <c r="J11" s="148">
        <v>1578619</v>
      </c>
      <c r="K11" s="148">
        <v>1571390</v>
      </c>
      <c r="L11" s="148">
        <v>1596442</v>
      </c>
      <c r="M11" s="148">
        <v>1599276</v>
      </c>
      <c r="N11" s="148">
        <v>1598872</v>
      </c>
      <c r="O11" s="148">
        <v>1608506</v>
      </c>
    </row>
    <row r="12" spans="1:15" ht="15" customHeight="1">
      <c r="A12" s="144" t="s">
        <v>140</v>
      </c>
      <c r="B12" s="132" t="s">
        <v>209</v>
      </c>
      <c r="C12" s="26">
        <v>383674</v>
      </c>
      <c r="D12" s="26">
        <v>411215</v>
      </c>
      <c r="E12" s="26">
        <v>438094</v>
      </c>
      <c r="F12" s="26">
        <v>452272</v>
      </c>
      <c r="G12" s="26">
        <v>468852</v>
      </c>
      <c r="H12" s="148">
        <v>501083</v>
      </c>
      <c r="I12" s="148">
        <v>550661</v>
      </c>
      <c r="J12" s="148">
        <v>538832</v>
      </c>
      <c r="K12" s="148">
        <v>531190</v>
      </c>
      <c r="L12" s="148">
        <v>553820</v>
      </c>
      <c r="M12" s="148">
        <v>588370</v>
      </c>
      <c r="N12" s="148">
        <v>607392</v>
      </c>
      <c r="O12" s="148">
        <v>592484</v>
      </c>
    </row>
    <row r="13" spans="1:15" ht="15" customHeight="1">
      <c r="A13" s="144" t="s">
        <v>142</v>
      </c>
      <c r="B13" s="132" t="s">
        <v>215</v>
      </c>
      <c r="C13" s="26">
        <v>1159709</v>
      </c>
      <c r="D13" s="26">
        <v>1226624</v>
      </c>
      <c r="E13" s="26">
        <v>1074592</v>
      </c>
      <c r="F13" s="26">
        <v>1071432</v>
      </c>
      <c r="G13" s="26">
        <v>1038955</v>
      </c>
      <c r="H13" s="148">
        <v>1002759</v>
      </c>
      <c r="I13" s="148">
        <v>1069065</v>
      </c>
      <c r="J13" s="148">
        <v>1088973</v>
      </c>
      <c r="K13" s="148">
        <v>977104</v>
      </c>
      <c r="L13" s="148">
        <v>961500</v>
      </c>
      <c r="M13" s="148">
        <v>925494</v>
      </c>
      <c r="N13" s="148">
        <v>842641</v>
      </c>
      <c r="O13" s="148">
        <v>798868</v>
      </c>
    </row>
    <row r="14" spans="1:15" ht="15" customHeight="1">
      <c r="A14" s="144" t="s">
        <v>250</v>
      </c>
      <c r="B14" s="132" t="s">
        <v>223</v>
      </c>
      <c r="C14" s="26">
        <v>36070</v>
      </c>
      <c r="D14" s="26">
        <v>39264</v>
      </c>
      <c r="E14" s="26">
        <v>4866</v>
      </c>
      <c r="F14" s="26">
        <v>4576</v>
      </c>
      <c r="G14" s="148">
        <v>-10197</v>
      </c>
      <c r="H14" s="148">
        <v>32037</v>
      </c>
      <c r="I14" s="148">
        <v>40542</v>
      </c>
      <c r="J14" s="148">
        <v>17503</v>
      </c>
      <c r="K14" s="148">
        <v>1597</v>
      </c>
      <c r="L14" s="148">
        <v>-16906</v>
      </c>
      <c r="M14" s="148">
        <v>-5163</v>
      </c>
      <c r="N14" s="148">
        <v>-7127</v>
      </c>
      <c r="O14" s="148">
        <v>-5752</v>
      </c>
    </row>
    <row r="15" spans="1:15" ht="15" customHeight="1">
      <c r="A15" s="144" t="s">
        <v>251</v>
      </c>
      <c r="B15" s="132" t="s">
        <v>252</v>
      </c>
      <c r="C15" s="26">
        <v>2384647</v>
      </c>
      <c r="D15" s="26">
        <v>2397562</v>
      </c>
      <c r="E15" s="26">
        <v>2453332</v>
      </c>
      <c r="F15" s="26">
        <v>2353661</v>
      </c>
      <c r="G15" s="26">
        <v>2335577</v>
      </c>
      <c r="H15" s="148">
        <v>2271804</v>
      </c>
      <c r="I15" s="148">
        <v>2341264</v>
      </c>
      <c r="J15" s="148">
        <v>2358575</v>
      </c>
      <c r="K15" s="148">
        <v>2264236</v>
      </c>
      <c r="L15" s="148">
        <v>2286027</v>
      </c>
      <c r="M15" s="148">
        <v>2300538</v>
      </c>
      <c r="N15" s="148">
        <v>2136121</v>
      </c>
      <c r="O15" s="148">
        <v>2101666</v>
      </c>
    </row>
    <row r="16" spans="1:15" ht="15" customHeight="1">
      <c r="A16" s="144" t="s">
        <v>253</v>
      </c>
      <c r="B16" s="132" t="s">
        <v>254</v>
      </c>
      <c r="C16" s="26">
        <v>2400066</v>
      </c>
      <c r="D16" s="26">
        <v>2465285</v>
      </c>
      <c r="E16" s="26">
        <v>2274128</v>
      </c>
      <c r="F16" s="26">
        <v>2211908</v>
      </c>
      <c r="G16" s="26">
        <v>2110945</v>
      </c>
      <c r="H16" s="148">
        <v>2070351</v>
      </c>
      <c r="I16" s="148">
        <v>2179727</v>
      </c>
      <c r="J16" s="148">
        <v>2175925</v>
      </c>
      <c r="K16" s="148">
        <v>2079649</v>
      </c>
      <c r="L16" s="148">
        <v>2088811</v>
      </c>
      <c r="M16" s="148">
        <v>2097667</v>
      </c>
      <c r="N16" s="148">
        <v>2052988</v>
      </c>
      <c r="O16" s="148">
        <v>2020813</v>
      </c>
    </row>
    <row r="17" spans="1:15" ht="15" customHeight="1">
      <c r="A17" s="145" t="s">
        <v>255</v>
      </c>
      <c r="B17" s="146" t="s">
        <v>228</v>
      </c>
      <c r="C17" s="149">
        <v>2974</v>
      </c>
      <c r="D17" s="150">
        <v>27607</v>
      </c>
      <c r="E17" s="150">
        <v>17930</v>
      </c>
      <c r="F17" s="150">
        <v>49450</v>
      </c>
      <c r="G17" s="150">
        <v>42165</v>
      </c>
      <c r="H17" s="151">
        <v>1738</v>
      </c>
      <c r="I17" s="151">
        <v>-22390</v>
      </c>
      <c r="J17" s="151">
        <v>-35619</v>
      </c>
      <c r="K17" s="151">
        <v>99230</v>
      </c>
      <c r="L17" s="151">
        <v>-3410</v>
      </c>
      <c r="M17" s="151">
        <v>49760</v>
      </c>
      <c r="N17" s="151">
        <v>183670</v>
      </c>
      <c r="O17" s="151">
        <v>212201</v>
      </c>
    </row>
    <row r="18" spans="1:15" s="1" customFormat="1" ht="15" customHeight="1">
      <c r="A18" s="152" t="s">
        <v>256</v>
      </c>
      <c r="B18" s="153"/>
      <c r="C18" s="154">
        <f>SUM(C11:C15,C17)-C16</f>
        <v>2918468</v>
      </c>
      <c r="D18" s="154">
        <f aca="true" t="shared" si="1" ref="D18:J18">SUM(D11:D15,D17)-D16</f>
        <v>3089133</v>
      </c>
      <c r="E18" s="154">
        <f t="shared" si="1"/>
        <v>3197540</v>
      </c>
      <c r="F18" s="154">
        <f t="shared" si="1"/>
        <v>3224579</v>
      </c>
      <c r="G18" s="154">
        <f t="shared" si="1"/>
        <v>3275856</v>
      </c>
      <c r="H18" s="154">
        <f t="shared" si="1"/>
        <v>3270695</v>
      </c>
      <c r="I18" s="154">
        <f t="shared" si="1"/>
        <v>3368707</v>
      </c>
      <c r="J18" s="154">
        <f t="shared" si="1"/>
        <v>3370958</v>
      </c>
      <c r="K18" s="154">
        <v>3365097</v>
      </c>
      <c r="L18" s="154">
        <v>3288661</v>
      </c>
      <c r="M18" s="154">
        <v>3360609</v>
      </c>
      <c r="N18" s="154">
        <v>3308582</v>
      </c>
      <c r="O18" s="154">
        <v>3287161</v>
      </c>
    </row>
    <row r="19" ht="15" customHeight="1">
      <c r="A19" s="2" t="s">
        <v>144</v>
      </c>
    </row>
    <row r="20" ht="15" customHeight="1"/>
  </sheetData>
  <sheetProtection/>
  <mergeCells count="5">
    <mergeCell ref="A2:O2"/>
    <mergeCell ref="A4:B4"/>
    <mergeCell ref="A10:B10"/>
    <mergeCell ref="A18:B18"/>
    <mergeCell ref="A1:E1"/>
  </mergeCells>
  <hyperlinks>
    <hyperlink ref="A1:E1" location="'17県民経済計算'!A1" display="17　県民経済計算"/>
  </hyperlinks>
  <printOptions/>
  <pageMargins left="0.3937007874015748" right="0.3937007874015748" top="0.5905511811023623" bottom="0.3937007874015748" header="0.31496062992125984" footer="0.31496062992125984"/>
  <pageSetup blackAndWhite="1" fitToHeight="1" fitToWidth="1"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showGridLines="0" zoomScale="70" zoomScaleNormal="70" zoomScalePageLayoutView="0" workbookViewId="0" topLeftCell="A1">
      <selection activeCell="C5" sqref="C5"/>
    </sheetView>
  </sheetViews>
  <sheetFormatPr defaultColWidth="9.140625" defaultRowHeight="15"/>
  <cols>
    <col min="1" max="1" width="16.57421875" style="2" customWidth="1"/>
    <col min="2" max="2" width="23.28125" style="2" bestFit="1" customWidth="1"/>
    <col min="3" max="3" width="9.00390625" style="2" customWidth="1"/>
    <col min="4" max="16" width="11.421875" style="2" customWidth="1"/>
    <col min="17" max="16384" width="9.00390625" style="2" customWidth="1"/>
  </cols>
  <sheetData>
    <row r="1" spans="1:5" ht="13.5">
      <c r="A1" s="180" t="s">
        <v>0</v>
      </c>
      <c r="B1" s="180"/>
      <c r="C1" s="180"/>
      <c r="D1" s="180"/>
      <c r="E1" s="180"/>
    </row>
    <row r="2" spans="1:16" ht="17.25">
      <c r="A2" s="108" t="s">
        <v>257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1:16" ht="18" thickBot="1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spans="1:16" ht="27.75" thickTop="1">
      <c r="A4" s="15"/>
      <c r="B4" s="15"/>
      <c r="C4" s="156" t="s">
        <v>258</v>
      </c>
      <c r="D4" s="140" t="s">
        <v>65</v>
      </c>
      <c r="E4" s="140" t="s">
        <v>66</v>
      </c>
      <c r="F4" s="140" t="s">
        <v>67</v>
      </c>
      <c r="G4" s="140" t="s">
        <v>68</v>
      </c>
      <c r="H4" s="140" t="s">
        <v>69</v>
      </c>
      <c r="I4" s="140" t="s">
        <v>70</v>
      </c>
      <c r="J4" s="140" t="s">
        <v>71</v>
      </c>
      <c r="K4" s="140" t="s">
        <v>72</v>
      </c>
      <c r="L4" s="140" t="s">
        <v>73</v>
      </c>
      <c r="M4" s="140" t="s">
        <v>74</v>
      </c>
      <c r="N4" s="140" t="s">
        <v>75</v>
      </c>
      <c r="O4" s="140" t="s">
        <v>76</v>
      </c>
      <c r="P4" s="141" t="s">
        <v>77</v>
      </c>
    </row>
    <row r="5" spans="1:16" ht="15" customHeight="1">
      <c r="A5" s="157" t="s">
        <v>259</v>
      </c>
      <c r="B5" s="143" t="s">
        <v>260</v>
      </c>
      <c r="C5" s="158" t="s">
        <v>261</v>
      </c>
      <c r="D5" s="159" t="s">
        <v>152</v>
      </c>
      <c r="E5" s="160">
        <v>5.8</v>
      </c>
      <c r="F5" s="160">
        <v>3.5</v>
      </c>
      <c r="G5" s="160">
        <v>0.8</v>
      </c>
      <c r="H5" s="160">
        <v>1.6</v>
      </c>
      <c r="I5" s="160">
        <v>-0.2</v>
      </c>
      <c r="J5" s="160">
        <v>3</v>
      </c>
      <c r="K5" s="160">
        <v>0.1</v>
      </c>
      <c r="L5" s="160">
        <v>-0.2</v>
      </c>
      <c r="M5" s="160">
        <v>-2.3</v>
      </c>
      <c r="N5" s="160">
        <v>2.2</v>
      </c>
      <c r="O5" s="160">
        <v>-1.5</v>
      </c>
      <c r="P5" s="127">
        <v>-0.6</v>
      </c>
    </row>
    <row r="6" spans="1:16" ht="15" customHeight="1">
      <c r="A6" s="36"/>
      <c r="B6" s="132" t="s">
        <v>262</v>
      </c>
      <c r="C6" s="161" t="s">
        <v>261</v>
      </c>
      <c r="D6" s="162" t="s">
        <v>152</v>
      </c>
      <c r="E6" s="163">
        <v>3.8</v>
      </c>
      <c r="F6" s="163">
        <v>2</v>
      </c>
      <c r="G6" s="163">
        <v>0.9</v>
      </c>
      <c r="H6" s="163">
        <v>1.6</v>
      </c>
      <c r="I6" s="163">
        <v>0.4</v>
      </c>
      <c r="J6" s="163">
        <v>3</v>
      </c>
      <c r="K6" s="163">
        <v>-1.4</v>
      </c>
      <c r="L6" s="163">
        <v>0.3</v>
      </c>
      <c r="M6" s="163">
        <v>-0.8</v>
      </c>
      <c r="N6" s="163">
        <v>2.8</v>
      </c>
      <c r="O6" s="163">
        <v>-1.4</v>
      </c>
      <c r="P6" s="127">
        <v>0.1</v>
      </c>
    </row>
    <row r="7" spans="1:16" ht="15" customHeight="1">
      <c r="A7" s="36"/>
      <c r="B7" s="132" t="s">
        <v>263</v>
      </c>
      <c r="C7" s="161" t="s">
        <v>261</v>
      </c>
      <c r="D7" s="162" t="s">
        <v>152</v>
      </c>
      <c r="E7" s="163">
        <v>4.9</v>
      </c>
      <c r="F7" s="163">
        <v>2.5</v>
      </c>
      <c r="G7" s="163">
        <v>-0.7</v>
      </c>
      <c r="H7" s="163">
        <v>2.2</v>
      </c>
      <c r="I7" s="163">
        <v>1.8</v>
      </c>
      <c r="J7" s="163">
        <v>2.8</v>
      </c>
      <c r="K7" s="163">
        <v>1.3</v>
      </c>
      <c r="L7" s="163">
        <v>-1.6</v>
      </c>
      <c r="M7" s="163">
        <v>-0.9</v>
      </c>
      <c r="N7" s="163">
        <v>1</v>
      </c>
      <c r="O7" s="163">
        <v>-2.4</v>
      </c>
      <c r="P7" s="127">
        <v>-0.7</v>
      </c>
    </row>
    <row r="8" spans="1:16" ht="15" customHeight="1">
      <c r="A8" s="36"/>
      <c r="B8" s="132" t="s">
        <v>264</v>
      </c>
      <c r="C8" s="161" t="s">
        <v>261</v>
      </c>
      <c r="D8" s="162" t="s">
        <v>152</v>
      </c>
      <c r="E8" s="163">
        <v>2.2</v>
      </c>
      <c r="F8" s="163">
        <v>1.1</v>
      </c>
      <c r="G8" s="163">
        <v>-1</v>
      </c>
      <c r="H8" s="163">
        <v>2.3</v>
      </c>
      <c r="I8" s="163">
        <v>2.4</v>
      </c>
      <c r="J8" s="163">
        <v>3.6</v>
      </c>
      <c r="K8" s="163">
        <v>0.6</v>
      </c>
      <c r="L8" s="163">
        <v>-1</v>
      </c>
      <c r="M8" s="163">
        <v>0.9</v>
      </c>
      <c r="N8" s="163">
        <v>3</v>
      </c>
      <c r="O8" s="163">
        <v>-1.2</v>
      </c>
      <c r="P8" s="127">
        <v>1.2</v>
      </c>
    </row>
    <row r="9" spans="1:16" ht="15" customHeight="1">
      <c r="A9" s="36"/>
      <c r="B9" s="37"/>
      <c r="C9" s="37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27"/>
    </row>
    <row r="10" spans="1:16" ht="15" customHeight="1">
      <c r="A10" s="164" t="s">
        <v>265</v>
      </c>
      <c r="B10" s="132" t="s">
        <v>266</v>
      </c>
      <c r="C10" s="165" t="s">
        <v>267</v>
      </c>
      <c r="D10" s="166">
        <v>2637</v>
      </c>
      <c r="E10" s="166">
        <v>2738</v>
      </c>
      <c r="F10" s="166">
        <v>2829</v>
      </c>
      <c r="G10" s="166">
        <v>2820</v>
      </c>
      <c r="H10" s="166">
        <v>2899</v>
      </c>
      <c r="I10" s="166">
        <v>2898</v>
      </c>
      <c r="J10" s="166">
        <v>3041</v>
      </c>
      <c r="K10" s="166">
        <v>3026</v>
      </c>
      <c r="L10" s="166">
        <v>2989</v>
      </c>
      <c r="M10" s="166">
        <v>2915</v>
      </c>
      <c r="N10" s="166">
        <v>2983</v>
      </c>
      <c r="O10" s="166">
        <v>2909</v>
      </c>
      <c r="P10" s="148">
        <v>2894</v>
      </c>
    </row>
    <row r="11" spans="1:16" ht="15" customHeight="1">
      <c r="A11" s="36"/>
      <c r="B11" s="132" t="s">
        <v>268</v>
      </c>
      <c r="C11" s="165" t="s">
        <v>267</v>
      </c>
      <c r="D11" s="166">
        <v>2819</v>
      </c>
      <c r="E11" s="166">
        <v>2992</v>
      </c>
      <c r="F11" s="166">
        <v>2967</v>
      </c>
      <c r="G11" s="166">
        <v>2955</v>
      </c>
      <c r="H11" s="166">
        <v>2988</v>
      </c>
      <c r="I11" s="166">
        <v>2982</v>
      </c>
      <c r="J11" s="166">
        <v>3076</v>
      </c>
      <c r="K11" s="166">
        <v>3096</v>
      </c>
      <c r="L11" s="166">
        <v>2993</v>
      </c>
      <c r="M11" s="166">
        <v>2942</v>
      </c>
      <c r="N11" s="166">
        <v>2982</v>
      </c>
      <c r="O11" s="166">
        <v>2892</v>
      </c>
      <c r="P11" s="148">
        <v>2848</v>
      </c>
    </row>
    <row r="12" spans="1:16" ht="15" customHeight="1">
      <c r="A12" s="167" t="s">
        <v>269</v>
      </c>
      <c r="B12" s="168"/>
      <c r="C12" s="165"/>
      <c r="D12" s="163">
        <v>93.5</v>
      </c>
      <c r="E12" s="163">
        <v>91.5</v>
      </c>
      <c r="F12" s="163">
        <v>95.3</v>
      </c>
      <c r="G12" s="163">
        <v>95.4</v>
      </c>
      <c r="H12" s="163">
        <v>97</v>
      </c>
      <c r="I12" s="163">
        <v>97.2</v>
      </c>
      <c r="J12" s="163">
        <v>98.9</v>
      </c>
      <c r="K12" s="163">
        <v>97.7</v>
      </c>
      <c r="L12" s="163">
        <v>99.9</v>
      </c>
      <c r="M12" s="163">
        <v>99.1</v>
      </c>
      <c r="N12" s="163">
        <v>100</v>
      </c>
      <c r="O12" s="163">
        <v>100.6</v>
      </c>
      <c r="P12" s="127">
        <v>101.6</v>
      </c>
    </row>
    <row r="13" spans="1:16" ht="15" customHeight="1">
      <c r="A13" s="36"/>
      <c r="B13" s="37"/>
      <c r="C13" s="165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27"/>
    </row>
    <row r="14" spans="1:16" ht="15" customHeight="1">
      <c r="A14" s="164" t="s">
        <v>265</v>
      </c>
      <c r="B14" s="132" t="s">
        <v>187</v>
      </c>
      <c r="C14" s="165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27"/>
    </row>
    <row r="15" spans="1:16" ht="15" customHeight="1">
      <c r="A15" s="167" t="s">
        <v>211</v>
      </c>
      <c r="B15" s="168"/>
      <c r="C15" s="165" t="s">
        <v>267</v>
      </c>
      <c r="D15" s="166">
        <v>1600</v>
      </c>
      <c r="E15" s="166">
        <v>1718</v>
      </c>
      <c r="F15" s="166">
        <v>1752</v>
      </c>
      <c r="G15" s="166">
        <v>1776</v>
      </c>
      <c r="H15" s="166">
        <v>1781</v>
      </c>
      <c r="I15" s="166">
        <v>1800</v>
      </c>
      <c r="J15" s="166">
        <v>1842</v>
      </c>
      <c r="K15" s="166">
        <v>1854</v>
      </c>
      <c r="L15" s="166">
        <v>1835</v>
      </c>
      <c r="M15" s="166">
        <v>1866</v>
      </c>
      <c r="N15" s="166">
        <v>1874</v>
      </c>
      <c r="O15" s="166">
        <v>1868</v>
      </c>
      <c r="P15" s="148">
        <v>1884</v>
      </c>
    </row>
    <row r="16" spans="1:16" ht="15" customHeight="1">
      <c r="A16" s="167" t="s">
        <v>270</v>
      </c>
      <c r="B16" s="168"/>
      <c r="C16" s="165" t="s">
        <v>267</v>
      </c>
      <c r="D16" s="166">
        <v>1897</v>
      </c>
      <c r="E16" s="166">
        <v>1994</v>
      </c>
      <c r="F16" s="166">
        <v>2050</v>
      </c>
      <c r="G16" s="166">
        <v>2098</v>
      </c>
      <c r="H16" s="166">
        <v>2148</v>
      </c>
      <c r="I16" s="166">
        <v>2181</v>
      </c>
      <c r="J16" s="166">
        <v>2234</v>
      </c>
      <c r="K16" s="166">
        <v>2237</v>
      </c>
      <c r="L16" s="166">
        <v>2228</v>
      </c>
      <c r="M16" s="166">
        <v>2213</v>
      </c>
      <c r="N16" s="166">
        <v>2207</v>
      </c>
      <c r="O16" s="166">
        <v>2192</v>
      </c>
      <c r="P16" s="148">
        <v>2184</v>
      </c>
    </row>
    <row r="17" spans="1:16" ht="15" customHeight="1">
      <c r="A17" s="167" t="s">
        <v>269</v>
      </c>
      <c r="B17" s="168"/>
      <c r="C17" s="165"/>
      <c r="D17" s="163">
        <v>84.3</v>
      </c>
      <c r="E17" s="163">
        <v>86.2</v>
      </c>
      <c r="F17" s="163">
        <v>85.5</v>
      </c>
      <c r="G17" s="163">
        <v>84.7</v>
      </c>
      <c r="H17" s="163">
        <v>82.9</v>
      </c>
      <c r="I17" s="163">
        <v>82.5</v>
      </c>
      <c r="J17" s="163">
        <v>82.5</v>
      </c>
      <c r="K17" s="163">
        <v>82.9</v>
      </c>
      <c r="L17" s="163">
        <v>82.4</v>
      </c>
      <c r="M17" s="163">
        <v>84.3</v>
      </c>
      <c r="N17" s="163">
        <v>84.9</v>
      </c>
      <c r="O17" s="163">
        <v>85.2</v>
      </c>
      <c r="P17" s="127">
        <v>86.3</v>
      </c>
    </row>
    <row r="18" spans="1:16" ht="15" customHeight="1">
      <c r="A18" s="36"/>
      <c r="B18" s="37"/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27"/>
    </row>
    <row r="19" spans="1:16" ht="15" customHeight="1">
      <c r="A19" s="124" t="s">
        <v>271</v>
      </c>
      <c r="B19" s="126"/>
      <c r="C19" s="165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27"/>
    </row>
    <row r="20" spans="1:16" ht="15" customHeight="1">
      <c r="A20" s="167" t="s">
        <v>211</v>
      </c>
      <c r="B20" s="168"/>
      <c r="C20" s="165" t="s">
        <v>267</v>
      </c>
      <c r="D20" s="166">
        <v>3911</v>
      </c>
      <c r="E20" s="166">
        <v>4055</v>
      </c>
      <c r="F20" s="166">
        <v>4194</v>
      </c>
      <c r="G20" s="166">
        <v>4192</v>
      </c>
      <c r="H20" s="166">
        <v>4329</v>
      </c>
      <c r="I20" s="166">
        <v>4355</v>
      </c>
      <c r="J20" s="166">
        <v>4365</v>
      </c>
      <c r="K20" s="166">
        <v>4488</v>
      </c>
      <c r="L20" s="166">
        <v>4523</v>
      </c>
      <c r="M20" s="166">
        <v>4375</v>
      </c>
      <c r="N20" s="166">
        <v>4474</v>
      </c>
      <c r="O20" s="166">
        <v>4385</v>
      </c>
      <c r="P20" s="148">
        <v>4355</v>
      </c>
    </row>
    <row r="21" spans="1:16" ht="15" customHeight="1">
      <c r="A21" s="167" t="s">
        <v>270</v>
      </c>
      <c r="B21" s="168"/>
      <c r="C21" s="165" t="s">
        <v>267</v>
      </c>
      <c r="D21" s="166">
        <v>4455</v>
      </c>
      <c r="E21" s="166">
        <v>4661</v>
      </c>
      <c r="F21" s="166">
        <v>4702</v>
      </c>
      <c r="G21" s="166">
        <v>4754</v>
      </c>
      <c r="H21" s="166">
        <v>4822</v>
      </c>
      <c r="I21" s="166">
        <v>4888</v>
      </c>
      <c r="J21" s="166">
        <v>4923</v>
      </c>
      <c r="K21" s="166">
        <v>5003</v>
      </c>
      <c r="L21" s="166">
        <v>4965</v>
      </c>
      <c r="M21" s="166">
        <v>4918</v>
      </c>
      <c r="N21" s="166">
        <v>4924</v>
      </c>
      <c r="O21" s="166">
        <v>4890</v>
      </c>
      <c r="P21" s="148">
        <v>4790</v>
      </c>
    </row>
    <row r="22" spans="1:16" ht="15" customHeight="1">
      <c r="A22" s="167" t="s">
        <v>269</v>
      </c>
      <c r="B22" s="168"/>
      <c r="C22" s="165"/>
      <c r="D22" s="163">
        <v>87.8</v>
      </c>
      <c r="E22" s="163">
        <v>87</v>
      </c>
      <c r="F22" s="163">
        <v>89.2</v>
      </c>
      <c r="G22" s="163">
        <v>88.2</v>
      </c>
      <c r="H22" s="163">
        <v>89.8</v>
      </c>
      <c r="I22" s="163">
        <v>89.1</v>
      </c>
      <c r="J22" s="163">
        <v>88.7</v>
      </c>
      <c r="K22" s="163">
        <v>89.7</v>
      </c>
      <c r="L22" s="163">
        <v>91.1</v>
      </c>
      <c r="M22" s="163">
        <v>89</v>
      </c>
      <c r="N22" s="163">
        <v>90.9</v>
      </c>
      <c r="O22" s="163">
        <v>89.7</v>
      </c>
      <c r="P22" s="127">
        <v>90.9</v>
      </c>
    </row>
    <row r="23" spans="1:16" ht="15" customHeight="1">
      <c r="A23" s="36"/>
      <c r="B23" s="37"/>
      <c r="C23" s="37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27"/>
    </row>
    <row r="24" spans="1:16" ht="15" customHeight="1">
      <c r="A24" s="167" t="s">
        <v>272</v>
      </c>
      <c r="B24" s="168"/>
      <c r="C24" s="37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27"/>
    </row>
    <row r="25" spans="1:16" ht="15" customHeight="1">
      <c r="A25" s="167" t="s">
        <v>273</v>
      </c>
      <c r="B25" s="168"/>
      <c r="C25" s="165" t="s">
        <v>274</v>
      </c>
      <c r="D25" s="166">
        <v>823585</v>
      </c>
      <c r="E25" s="166">
        <v>823096</v>
      </c>
      <c r="F25" s="166">
        <v>823278</v>
      </c>
      <c r="G25" s="166">
        <v>823939</v>
      </c>
      <c r="H25" s="166">
        <v>825461</v>
      </c>
      <c r="I25" s="166">
        <v>826996</v>
      </c>
      <c r="J25" s="166">
        <v>828258</v>
      </c>
      <c r="K25" s="166">
        <v>828027</v>
      </c>
      <c r="L25" s="166">
        <v>828177</v>
      </c>
      <c r="M25" s="166">
        <v>827651</v>
      </c>
      <c r="N25" s="166">
        <v>828944</v>
      </c>
      <c r="O25" s="166">
        <v>829680</v>
      </c>
      <c r="P25" s="148">
        <v>827948</v>
      </c>
    </row>
    <row r="26" spans="1:16" ht="15" customHeight="1">
      <c r="A26" s="115" t="s">
        <v>275</v>
      </c>
      <c r="B26" s="116"/>
      <c r="C26" s="169" t="s">
        <v>274</v>
      </c>
      <c r="D26" s="170">
        <v>358034</v>
      </c>
      <c r="E26" s="170">
        <v>361558</v>
      </c>
      <c r="F26" s="170">
        <v>365624</v>
      </c>
      <c r="G26" s="170">
        <v>369768</v>
      </c>
      <c r="H26" s="170">
        <v>373249</v>
      </c>
      <c r="I26" s="170">
        <v>376181</v>
      </c>
      <c r="J26" s="170">
        <v>375935</v>
      </c>
      <c r="K26" s="170">
        <v>374940</v>
      </c>
      <c r="L26" s="170">
        <v>374476</v>
      </c>
      <c r="M26" s="170">
        <v>376202</v>
      </c>
      <c r="N26" s="170">
        <v>375411</v>
      </c>
      <c r="O26" s="170">
        <v>373495</v>
      </c>
      <c r="P26" s="151">
        <v>367912</v>
      </c>
    </row>
    <row r="27" ht="16.5" customHeight="1">
      <c r="A27" s="2" t="s">
        <v>276</v>
      </c>
    </row>
    <row r="28" ht="16.5" customHeight="1">
      <c r="A28" s="2" t="s">
        <v>277</v>
      </c>
    </row>
    <row r="29" ht="16.5" customHeight="1">
      <c r="A29" s="2" t="s">
        <v>278</v>
      </c>
    </row>
    <row r="30" ht="16.5" customHeight="1">
      <c r="A30" s="2" t="s">
        <v>144</v>
      </c>
    </row>
    <row r="31" ht="16.5" customHeight="1"/>
    <row r="32" ht="16.5" customHeight="1"/>
  </sheetData>
  <sheetProtection/>
  <mergeCells count="13">
    <mergeCell ref="A1:E1"/>
    <mergeCell ref="A20:B20"/>
    <mergeCell ref="A21:B21"/>
    <mergeCell ref="A22:B22"/>
    <mergeCell ref="A24:B24"/>
    <mergeCell ref="A25:B25"/>
    <mergeCell ref="A26:B26"/>
    <mergeCell ref="A2:P2"/>
    <mergeCell ref="A12:B12"/>
    <mergeCell ref="A15:B15"/>
    <mergeCell ref="A16:B16"/>
    <mergeCell ref="A17:B17"/>
    <mergeCell ref="A19:B19"/>
  </mergeCells>
  <hyperlinks>
    <hyperlink ref="A1:E1" location="'17県民経済計算'!A1" display="17　県民経済計算"/>
  </hyperlinks>
  <printOptions/>
  <pageMargins left="0.3937007874015748" right="0.3937007874015748" top="0.5905511811023623" bottom="0.3937007874015748" header="0.31496062992125984" footer="0.31496062992125984"/>
  <pageSetup blackAndWhite="1"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福井県</cp:lastModifiedBy>
  <cp:lastPrinted>2010-07-06T00:26:22Z</cp:lastPrinted>
  <dcterms:created xsi:type="dcterms:W3CDTF">2010-05-21T00:14:11Z</dcterms:created>
  <dcterms:modified xsi:type="dcterms:W3CDTF">2010-07-06T00:27:00Z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