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711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" sheetId="11" r:id="rId11"/>
    <sheet name="16-11(1)" sheetId="12" r:id="rId12"/>
    <sheet name="16-11(2)" sheetId="13" r:id="rId13"/>
    <sheet name="16-11(3)" sheetId="14" r:id="rId14"/>
    <sheet name="16-11(4)" sheetId="15" r:id="rId15"/>
    <sheet name="16-11(5)" sheetId="16" r:id="rId16"/>
    <sheet name="16-11(6)" sheetId="17" r:id="rId17"/>
    <sheet name="16-12(1)" sheetId="18" r:id="rId18"/>
    <sheet name="16-12(2)" sheetId="19" r:id="rId19"/>
  </sheets>
  <definedNames>
    <definedName name="_xlnm.Print_Area" localSheetId="1">'16-1'!$A$1:$I$77</definedName>
    <definedName name="_xlnm.Print_Area" localSheetId="10">'16-10'!$A$1:$E$25</definedName>
    <definedName name="_xlnm.Print_Area" localSheetId="11">'16-11(1)'!$A$1:$S$29</definedName>
    <definedName name="_xlnm.Print_Area" localSheetId="12">'16-11(2)'!$A$1:$M$28</definedName>
    <definedName name="_xlnm.Print_Area" localSheetId="13">'16-11(3)'!$A$1:$G$17</definedName>
    <definedName name="_xlnm.Print_Area" localSheetId="15">'16-11(5)'!$A$1:$G$18</definedName>
    <definedName name="_xlnm.Print_Area" localSheetId="17">'16-12(1)'!$A$1:$Y$33</definedName>
    <definedName name="_xlnm.Print_Area" localSheetId="18">'16-12(2)'!$A$1:$P$28</definedName>
    <definedName name="_xlnm.Print_Area" localSheetId="3">'16-3'!$A$1:$F$19</definedName>
    <definedName name="_xlnm.Print_Area" localSheetId="5">'16-5'!$A$1:$F$21</definedName>
    <definedName name="_xlnm.Print_Area" localSheetId="6">'16-6'!$A$1:$F$26</definedName>
    <definedName name="_xlnm.Print_Area" localSheetId="7">'16-7'!$A$1:$E$24</definedName>
    <definedName name="_xlnm.Print_Area" localSheetId="8">'16-8'!$A$1:$I$48</definedName>
    <definedName name="_xlnm.Print_Area" localSheetId="9">'16-9'!$A$1:$F$24</definedName>
    <definedName name="_xlnm.Print_Titles" localSheetId="1">'16-1'!$1:$6</definedName>
    <definedName name="_xlnm.Print_Titles" localSheetId="11">'16-11(1)'!$A:$C</definedName>
    <definedName name="_xlnm.Print_Titles" localSheetId="17">'16-12(1)'!$A:$A</definedName>
    <definedName name="_xlnm.Print_Titles" localSheetId="18">'16-12(2)'!$A:$A</definedName>
  </definedNames>
  <calcPr fullCalcOnLoad="1"/>
</workbook>
</file>

<file path=xl/sharedStrings.xml><?xml version="1.0" encoding="utf-8"?>
<sst xmlns="http://schemas.openxmlformats.org/spreadsheetml/2006/main" count="1114" uniqueCount="405">
  <si>
    <t>16　税・財政</t>
  </si>
  <si>
    <t>1　税目別県税歳入決算</t>
  </si>
  <si>
    <t>平成18年度</t>
  </si>
  <si>
    <t>（単位：千円）</t>
  </si>
  <si>
    <t>税目別</t>
  </si>
  <si>
    <t>予算額</t>
  </si>
  <si>
    <t>調定額</t>
  </si>
  <si>
    <t>収入済額</t>
  </si>
  <si>
    <t>収入未済額</t>
  </si>
  <si>
    <t>収入歩合(％)</t>
  </si>
  <si>
    <t>税額</t>
  </si>
  <si>
    <t>件数(件)</t>
  </si>
  <si>
    <t>対予算</t>
  </si>
  <si>
    <t>対調定</t>
  </si>
  <si>
    <t>総　　　額</t>
  </si>
  <si>
    <t>現</t>
  </si>
  <si>
    <t>滞</t>
  </si>
  <si>
    <t>計</t>
  </si>
  <si>
    <t>県民税</t>
  </si>
  <si>
    <t>個　　　人</t>
  </si>
  <si>
    <t>…</t>
  </si>
  <si>
    <t>法　　　人</t>
  </si>
  <si>
    <t>利子割</t>
  </si>
  <si>
    <t>配当割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</si>
  <si>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</si>
  <si>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</si>
  <si>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</si>
  <si>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</si>
  <si>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</si>
  <si>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</si>
  <si>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</si>
  <si>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</si>
  <si>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鉱　区　税</t>
  </si>
  <si>
    <t>固定資産税</t>
  </si>
  <si>
    <t>核燃料税</t>
  </si>
  <si>
    <t>自動車取得税</t>
  </si>
  <si>
    <t>軽油引取税</t>
  </si>
  <si>
    <t>狩　猟　税</t>
  </si>
  <si>
    <t>旧法による税</t>
  </si>
  <si>
    <t>（注） 収入未済額は不納欠損も考慮した数字である。</t>
  </si>
  <si>
    <t>資　料：福井県税務課</t>
  </si>
  <si>
    <t>　</t>
  </si>
  <si>
    <t>2　事務所別県税歳入決算</t>
  </si>
  <si>
    <t>事務所別</t>
  </si>
  <si>
    <t>調定額（Ａ）</t>
  </si>
  <si>
    <t>収入済額（Ｂ）</t>
  </si>
  <si>
    <t>不納欠損額</t>
  </si>
  <si>
    <t>収入歩合（％）</t>
  </si>
  <si>
    <t>対調定(Ｂ／Ａ)</t>
  </si>
  <si>
    <t>昨年同期</t>
  </si>
  <si>
    <t>平成16年度</t>
  </si>
  <si>
    <t>福　　井</t>
  </si>
  <si>
    <t>坂　　井</t>
  </si>
  <si>
    <t>大　　野</t>
  </si>
  <si>
    <t>南　　越</t>
  </si>
  <si>
    <t>若　　狭</t>
  </si>
  <si>
    <t>二　　州</t>
  </si>
  <si>
    <t>本　　庁</t>
  </si>
  <si>
    <t>3　地方譲与税歳入決算</t>
  </si>
  <si>
    <t>(単位：千円）</t>
  </si>
  <si>
    <t>対調定</t>
  </si>
  <si>
    <t>所得譲与税</t>
  </si>
  <si>
    <t>地方道路譲与税</t>
  </si>
  <si>
    <t>石油ガス譲与税</t>
  </si>
  <si>
    <t>航空機燃料譲与税</t>
  </si>
  <si>
    <t>（注） 平成18年度までに、所得税から個人住民税への本格的な税源移譲を実施することとし、それまで</t>
  </si>
  <si>
    <t>　　　 の間の暫定措置として、平成16年度において、所得税の一部を使途を限定しない一般財源として</t>
  </si>
  <si>
    <t xml:space="preserve">       地方へ譲与する所得譲与税が創設された。</t>
  </si>
  <si>
    <t>資　料：福井県税務課</t>
  </si>
  <si>
    <t>4　国税徴収状況</t>
  </si>
  <si>
    <t>平成16年度</t>
  </si>
  <si>
    <t>平成17年度</t>
  </si>
  <si>
    <t>徴収決定済額</t>
  </si>
  <si>
    <t>収納済額</t>
  </si>
  <si>
    <t>国税総額</t>
  </si>
  <si>
    <t>所  得  税</t>
  </si>
  <si>
    <t>　源泉分</t>
  </si>
  <si>
    <t>　申告分</t>
  </si>
  <si>
    <t>法  人  税</t>
  </si>
  <si>
    <t>相  続  税</t>
  </si>
  <si>
    <t>消  費  税</t>
  </si>
  <si>
    <t>消費税及び
地方消費税</t>
  </si>
  <si>
    <t xml:space="preserve">酒       税  </t>
  </si>
  <si>
    <t>たばこ税</t>
  </si>
  <si>
    <t>たばこ税及び
たばこ特別税</t>
  </si>
  <si>
    <t>－</t>
  </si>
  <si>
    <t>有価証券取引税</t>
  </si>
  <si>
    <t>法人特別税</t>
  </si>
  <si>
    <t>揮発油税及び
地方道路税</t>
  </si>
  <si>
    <t>石油ガス税</t>
  </si>
  <si>
    <t>印紙収入</t>
  </si>
  <si>
    <t>航空機燃料税</t>
  </si>
  <si>
    <t>地 価 税</t>
  </si>
  <si>
    <t>自動車重量税</t>
  </si>
  <si>
    <t>旧      税</t>
  </si>
  <si>
    <t>（注）  値は速報値である。</t>
  </si>
  <si>
    <t>資　料：金沢国税局</t>
  </si>
  <si>
    <t>５　県地方債現在高</t>
  </si>
  <si>
    <t>平成17年度末現在高</t>
  </si>
  <si>
    <t>平成18年度中増減高</t>
  </si>
  <si>
    <t>平成18年度末現在高</t>
  </si>
  <si>
    <t>増</t>
  </si>
  <si>
    <t>減</t>
  </si>
  <si>
    <t>総            額</t>
  </si>
  <si>
    <t>一  般  会  計</t>
  </si>
  <si>
    <t>普   通   債</t>
  </si>
  <si>
    <t>災害復旧費</t>
  </si>
  <si>
    <t>特   例   債</t>
  </si>
  <si>
    <t>財源対策債</t>
  </si>
  <si>
    <t>臨時財政特例債</t>
  </si>
  <si>
    <t>臨時財政対策債</t>
  </si>
  <si>
    <t>特  別  会  計</t>
  </si>
  <si>
    <t>企業会計（病院）</t>
  </si>
  <si>
    <t>　〃　　（電気）</t>
  </si>
  <si>
    <t>　〃　　（工水）</t>
  </si>
  <si>
    <t>　〃（臨海下水）</t>
  </si>
  <si>
    <t>　〃（水道用水）</t>
  </si>
  <si>
    <t>資　料：福井県財務企画課</t>
  </si>
  <si>
    <t>（単位：円）</t>
  </si>
  <si>
    <t>6　県一般会計歳入決算</t>
  </si>
  <si>
    <t>予算現額</t>
  </si>
  <si>
    <t>県            税</t>
  </si>
  <si>
    <t>地方消費税清算金</t>
  </si>
  <si>
    <t>－</t>
  </si>
  <si>
    <t>地方譲与税</t>
  </si>
  <si>
    <t>地方特例交付金</t>
  </si>
  <si>
    <t>地方交付税</t>
  </si>
  <si>
    <t>交通安全対策特別交付金</t>
  </si>
  <si>
    <t>分担金および負担金</t>
  </si>
  <si>
    <t>使用料および手数料</t>
  </si>
  <si>
    <t>国庫支出金</t>
  </si>
  <si>
    <t>財 産 収 入</t>
  </si>
  <si>
    <t>寄    附    金</t>
  </si>
  <si>
    <t>繰    入    金</t>
  </si>
  <si>
    <t>繰    越    金</t>
  </si>
  <si>
    <t>諸    収    入</t>
  </si>
  <si>
    <t>県           債</t>
  </si>
  <si>
    <t>資　料：福井県会計局「平成18年度福井県歳入歳出決算書」</t>
  </si>
  <si>
    <t>7　県一般会計歳出決算</t>
  </si>
  <si>
    <t>支出済額</t>
  </si>
  <si>
    <t>翌年度繰越額</t>
  </si>
  <si>
    <t>不用額</t>
  </si>
  <si>
    <t>議  会  費</t>
  </si>
  <si>
    <t>－</t>
  </si>
  <si>
    <t>総  務  費</t>
  </si>
  <si>
    <t>民  生  費</t>
  </si>
  <si>
    <t>衛  生  費</t>
  </si>
  <si>
    <t>労  働  費</t>
  </si>
  <si>
    <t>農林水産費</t>
  </si>
  <si>
    <t>商  工  費</t>
  </si>
  <si>
    <t>土  木  費</t>
  </si>
  <si>
    <t>警  察  費</t>
  </si>
  <si>
    <t>教  育  費</t>
  </si>
  <si>
    <t>公  債  費</t>
  </si>
  <si>
    <t>諸支出金</t>
  </si>
  <si>
    <t>予  備  費</t>
  </si>
  <si>
    <t>資　料：福井県会計局「平成18年度福井県歳入歳出決算書」</t>
  </si>
  <si>
    <t>8　県基金現在高</t>
  </si>
  <si>
    <t>17年度末現在高</t>
  </si>
  <si>
    <t>平成18年度中増減高</t>
  </si>
  <si>
    <t>18年度末現在高</t>
  </si>
  <si>
    <t>福井県財政調整基金</t>
  </si>
  <si>
    <t>現     金</t>
  </si>
  <si>
    <t>福井県市町村振興資金貸付基金</t>
  </si>
  <si>
    <t>債     権</t>
  </si>
  <si>
    <t>福井県災害救助基金</t>
  </si>
  <si>
    <t>福井県土地開発基金</t>
  </si>
  <si>
    <t>不動産</t>
  </si>
  <si>
    <t>(土地)</t>
  </si>
  <si>
    <t>㎡</t>
  </si>
  <si>
    <t>用 地 費</t>
  </si>
  <si>
    <t>補 償 費</t>
  </si>
  <si>
    <t>福井県奨学育英資金貸付基金</t>
  </si>
  <si>
    <t>有価証券</t>
  </si>
  <si>
    <t>福井県スポーツ振興基金</t>
  </si>
  <si>
    <t>福井県児童福祉事業基金</t>
  </si>
  <si>
    <t>福井県社会福祉施設整備事業等基金</t>
  </si>
  <si>
    <t>福井県雪対策基金</t>
  </si>
  <si>
    <t>福井県企業立地促進資金貸付基金</t>
  </si>
  <si>
    <t>福井県地域活性化基金</t>
  </si>
  <si>
    <t>福井県自然保護基金</t>
  </si>
  <si>
    <t>福井県県債管理基金</t>
  </si>
  <si>
    <t>福井県石油備蓄基地被害漁業者救済基金</t>
  </si>
  <si>
    <t>福井県地域振興基金</t>
  </si>
  <si>
    <t>福井県環境保全基金</t>
  </si>
  <si>
    <t>福井県高齢者保健福祉基金</t>
  </si>
  <si>
    <t>福井県中山間地域土地改良施設保全基金</t>
  </si>
  <si>
    <t>福井県科学技術振興施設整備基金</t>
  </si>
  <si>
    <t>福井県科学学術顕彰基金</t>
  </si>
  <si>
    <t>福井県災害ボランティア活動基金</t>
  </si>
  <si>
    <t>福井県国営土地改良事業債償還管理基金</t>
  </si>
  <si>
    <t>福井県介護保険財政安定化基金</t>
  </si>
  <si>
    <t>福井県国民健康保険広域化等支援基金</t>
  </si>
  <si>
    <t>福井県森林整備地域活動支援基金</t>
  </si>
  <si>
    <t>福井県障害者自立支援特別基金</t>
  </si>
  <si>
    <t>資　料：福井県会計局「平成18年度福井県歳入歳出決算事項別明細書」</t>
  </si>
  <si>
    <t>9　県特別会計歳入決算</t>
  </si>
  <si>
    <t>収入未済額</t>
  </si>
  <si>
    <t>予算現額と収入
済額との比較</t>
  </si>
  <si>
    <t>用品等集中管理事業</t>
  </si>
  <si>
    <t>災 害 救 助 基 金</t>
  </si>
  <si>
    <t>－</t>
  </si>
  <si>
    <t>母子寡婦福祉資金貸付金</t>
  </si>
  <si>
    <t>中小企業支援資金貸付金</t>
  </si>
  <si>
    <t>農業改良資金貸付金</t>
  </si>
  <si>
    <t>沿岸漁業改善資金貸付金</t>
  </si>
  <si>
    <t>林業改善資金貸付金</t>
  </si>
  <si>
    <t>県 有 林 事 業</t>
  </si>
  <si>
    <t>用地先行取得事業</t>
  </si>
  <si>
    <t>駐車場整備事業</t>
  </si>
  <si>
    <t>港 湾 整 備 事 業</t>
  </si>
  <si>
    <t>下  水  道  事  業</t>
  </si>
  <si>
    <t>証                紙</t>
  </si>
  <si>
    <t>10　県特別会計歳出決算</t>
  </si>
  <si>
    <t>－</t>
  </si>
  <si>
    <t>港湾整備事業</t>
  </si>
  <si>
    <t>下 水 道 事 業</t>
  </si>
  <si>
    <t>証               紙</t>
  </si>
  <si>
    <t>11　県有財産</t>
  </si>
  <si>
    <t>(1)土地および建物</t>
  </si>
  <si>
    <t>（単位：㎡）</t>
  </si>
  <si>
    <t>区分</t>
  </si>
  <si>
    <t>土地（地積）</t>
  </si>
  <si>
    <t>建物</t>
  </si>
  <si>
    <t>木造(延面積）</t>
  </si>
  <si>
    <t>非木造(延面積）</t>
  </si>
  <si>
    <t>延面積計</t>
  </si>
  <si>
    <t>前年度末
現  在  高</t>
  </si>
  <si>
    <t>決算年度中増減高</t>
  </si>
  <si>
    <t>決算年度末
現   在   高</t>
  </si>
  <si>
    <t>行政財産</t>
  </si>
  <si>
    <t>本   庁   舎</t>
  </si>
  <si>
    <t>その他の行政財産</t>
  </si>
  <si>
    <t>警察･消防施設</t>
  </si>
  <si>
    <t>その他の施設</t>
  </si>
  <si>
    <t>公共用財産</t>
  </si>
  <si>
    <t>学   校</t>
  </si>
  <si>
    <t>公営住宅</t>
  </si>
  <si>
    <t>公   園</t>
  </si>
  <si>
    <t>公   舎</t>
  </si>
  <si>
    <t>山   林</t>
  </si>
  <si>
    <t>　　　　　 －</t>
  </si>
  <si>
    <t>普通財産</t>
  </si>
  <si>
    <t>貸付財産</t>
  </si>
  <si>
    <t>処分財産</t>
  </si>
  <si>
    <t>廃道敷</t>
  </si>
  <si>
    <t>廃川敷</t>
  </si>
  <si>
    <t>その他</t>
  </si>
  <si>
    <t>福利厚生施設</t>
  </si>
  <si>
    <t>合   計</t>
  </si>
  <si>
    <t>資　料：福井県会計局「平成18年度福井県歳入歳出決算事項別明細書」</t>
  </si>
  <si>
    <t>(2)山林</t>
  </si>
  <si>
    <t>　　　　　　　　面　　　　　　　積　　　（単位：㎡）</t>
  </si>
  <si>
    <t>　 立  木  の  推  定  蓄  積  量  （単位：㎥）</t>
  </si>
  <si>
    <t>所管課</t>
  </si>
  <si>
    <t>決算年度末
現  在  高</t>
  </si>
  <si>
    <t>前年度末
現 在 高</t>
  </si>
  <si>
    <t>県有地</t>
  </si>
  <si>
    <t>嶺南振興局
林業水産部</t>
  </si>
  <si>
    <t>自然保護課</t>
  </si>
  <si>
    <t>福井農林総合
事務所</t>
  </si>
  <si>
    <t>坂井農林総合
事務所</t>
  </si>
  <si>
    <t>南越農林総合
事務所</t>
  </si>
  <si>
    <t>農業試験場</t>
  </si>
  <si>
    <t>畜産試験場</t>
  </si>
  <si>
    <t>分  収
(地上権)</t>
  </si>
  <si>
    <t>奥越農林総合
事務所</t>
  </si>
  <si>
    <t>丹生農林総合
事務所</t>
  </si>
  <si>
    <t>福井農林
高等学校</t>
  </si>
  <si>
    <t>若狭東
高等学校</t>
  </si>
  <si>
    <t>合  計</t>
  </si>
  <si>
    <t>資　料：福井県会計局「平成18年度福井県歳入歳出決算事項別明細書」</t>
  </si>
  <si>
    <t>(3)動産</t>
  </si>
  <si>
    <t>前年度末現在高</t>
  </si>
  <si>
    <t>決算年度末現在高</t>
  </si>
  <si>
    <t>船  舶</t>
  </si>
  <si>
    <t>3隻</t>
  </si>
  <si>
    <t>714.00総t</t>
  </si>
  <si>
    <t>浮  標</t>
  </si>
  <si>
    <t>浮桟橋</t>
  </si>
  <si>
    <t>72個</t>
  </si>
  <si>
    <t>浮ドック</t>
  </si>
  <si>
    <t>航空機</t>
  </si>
  <si>
    <t>1機</t>
  </si>
  <si>
    <t>(4)物権</t>
  </si>
  <si>
    <t>地上権</t>
  </si>
  <si>
    <t>　　           　　－</t>
  </si>
  <si>
    <t>地役権</t>
  </si>
  <si>
    <t>鉱業権</t>
  </si>
  <si>
    <t>(6)有価証券</t>
  </si>
  <si>
    <t>株           券</t>
  </si>
  <si>
    <t>社           債</t>
  </si>
  <si>
    <t>国 債 証 券</t>
  </si>
  <si>
    <t>地方債証券</t>
  </si>
  <si>
    <t>電信電話債権（利付）</t>
  </si>
  <si>
    <t>その他の証券</t>
  </si>
  <si>
    <t>(5)無体財産権</t>
  </si>
  <si>
    <t>（単位：件）</t>
  </si>
  <si>
    <t>特許権</t>
  </si>
  <si>
    <t>実用新案権</t>
  </si>
  <si>
    <t>名称登録</t>
  </si>
  <si>
    <t>12　市町別決算</t>
  </si>
  <si>
    <t>(1)歳入</t>
  </si>
  <si>
    <t>　平成18年度</t>
  </si>
  <si>
    <t>総額</t>
  </si>
  <si>
    <t>地方税</t>
  </si>
  <si>
    <t>地方譲与税</t>
  </si>
  <si>
    <t>利子割
交付金</t>
  </si>
  <si>
    <t>配当割
交付金
(※1)</t>
  </si>
  <si>
    <t>株式等譲渡
所得割交付金
(※2)</t>
  </si>
  <si>
    <t>地方消費
税交付金</t>
  </si>
  <si>
    <t>ゴルフ場利用
税交付金</t>
  </si>
  <si>
    <t>特別地方消
費税交付金</t>
  </si>
  <si>
    <t>自動車取得税
交付金</t>
  </si>
  <si>
    <t>地方特例
交付金</t>
  </si>
  <si>
    <t>交通安全対策
特別交付金</t>
  </si>
  <si>
    <t>分担金および
負担金</t>
  </si>
  <si>
    <t>使用料</t>
  </si>
  <si>
    <t>手数料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</si>
  <si>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</si>
  <si>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</si>
  <si>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</si>
  <si>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</si>
  <si>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</si>
  <si>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</si>
  <si>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</si>
  <si>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-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</si>
  <si>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</si>
  <si>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</si>
  <si>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</si>
  <si>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</si>
  <si>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</si>
  <si>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</si>
  <si>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</si>
  <si>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</si>
  <si>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</si>
  <si>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</si>
  <si>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</si>
  <si>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</si>
  <si>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</si>
  <si>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</si>
  <si>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</si>
  <si>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</si>
  <si>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（注）   平成15年度税制改正により、県民税配当割と県民税株式等譲渡所得割が創設、平成16年1月1日から施行。</t>
  </si>
  <si>
    <t xml:space="preserve">  資　料：福井県市町村課</t>
  </si>
  <si>
    <t>検算</t>
  </si>
  <si>
    <t>12　市町別決算</t>
  </si>
  <si>
    <t>(2)歳出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</si>
  <si>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</si>
  <si>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</si>
  <si>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</si>
  <si>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</si>
  <si>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</si>
  <si>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</si>
  <si>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</si>
  <si>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</si>
  <si>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</si>
  <si>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</si>
  <si>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</si>
  <si>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</si>
  <si>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前年度繰上
充当金</t>
  </si>
  <si>
    <t>資　料：福井県市町村課</t>
  </si>
  <si>
    <t>鯖江市</t>
  </si>
  <si>
    <t>されるもの</t>
  </si>
  <si>
    <t>※1　配当割交付金：県に納入された県民税配当割（上場株式などの配当等について課税される県税）のうち一定の額が県内市町村に対して交付</t>
  </si>
  <si>
    <t>※2  株式等譲渡所得割交付金：県に納入された県民税株式等譲渡所得割（特定口座内での上場株式等の譲渡益について課税される県税）のうち</t>
  </si>
  <si>
    <t>一定の額が県内市町村に対して交付されるもの</t>
  </si>
  <si>
    <t>１６　税・財政</t>
  </si>
  <si>
    <t>16-1</t>
  </si>
  <si>
    <t>県一般会計歳入決算</t>
  </si>
  <si>
    <t>16-2</t>
  </si>
  <si>
    <t>県一般会計歳出決算</t>
  </si>
  <si>
    <t>16-3</t>
  </si>
  <si>
    <t>県特別会計歳入決算</t>
  </si>
  <si>
    <t>16-4</t>
  </si>
  <si>
    <t>県特別会計歳出決算</t>
  </si>
  <si>
    <t>16-5</t>
  </si>
  <si>
    <t>税目別県税歳入決算</t>
  </si>
  <si>
    <t>16-6</t>
  </si>
  <si>
    <t>事務所別県税歳入決算</t>
  </si>
  <si>
    <t>16-7</t>
  </si>
  <si>
    <t>地方譲与税歳入決算</t>
  </si>
  <si>
    <t>16-8</t>
  </si>
  <si>
    <t>国税徴収状況</t>
  </si>
  <si>
    <t>16-9</t>
  </si>
  <si>
    <t>県地方債現在高</t>
  </si>
  <si>
    <t>16-10</t>
  </si>
  <si>
    <t>県基金現在高</t>
  </si>
  <si>
    <t>16-11(1)</t>
  </si>
  <si>
    <t>県有財産(1)土地および建物</t>
  </si>
  <si>
    <t>16-11(2)</t>
  </si>
  <si>
    <t>県有財産(2)山林</t>
  </si>
  <si>
    <t>16-12(1)</t>
  </si>
  <si>
    <t>市町別決算(1)歳入</t>
  </si>
  <si>
    <t>16-12(2)</t>
  </si>
  <si>
    <t>市町別決算(2)歳出</t>
  </si>
  <si>
    <t>平成18年福井県統計年鑑</t>
  </si>
  <si>
    <t>16-11(3)</t>
  </si>
  <si>
    <t>県有財産(3)動産</t>
  </si>
  <si>
    <t>16-11(4)</t>
  </si>
  <si>
    <t>県有財産(4)物権</t>
  </si>
  <si>
    <t>16-11(5)</t>
  </si>
  <si>
    <t>県有財産(5)無体財産権</t>
  </si>
  <si>
    <t>16-11(6)</t>
  </si>
  <si>
    <t>県有財産(6)有価証券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</si>
</sst>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#"/>
    <numFmt numFmtId="178" formatCode="_ * #,##0_ ;_ * \-#,##0_ ;_ * &quot;－&quot;;_ @_ "/>
    <numFmt numFmtId="179" formatCode="0_ "/>
    <numFmt numFmtId="180" formatCode="#,##0;&quot;△&quot;#,##0;&quot;-&quot;"/>
    <numFmt numFmtId="181" formatCode="#,##0.00_ ;[Red]\-#,##0.00\ "/>
    <numFmt numFmtId="182" formatCode="#,##0;&quot;△ &quot;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6">
    <xf numFmtId="0" fontId="0" fillId="0" borderId="0" xfId="0" applyFont="1" applyAlignment="1">
      <alignment vertical="center"/>
    </xf>
    <xf numFmtId="0" fontId="5" fillId="0" borderId="0" xfId="63" applyFont="1" applyFill="1">
      <alignment/>
      <protection/>
    </xf>
    <xf numFmtId="0" fontId="6" fillId="0" borderId="0" xfId="63" applyFont="1" applyFill="1">
      <alignment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right"/>
      <protection/>
    </xf>
    <xf numFmtId="0" fontId="5" fillId="0" borderId="0" xfId="63" applyFont="1" applyFill="1" applyBorder="1">
      <alignment/>
      <protection/>
    </xf>
    <xf numFmtId="0" fontId="8" fillId="0" borderId="10" xfId="63" applyFont="1" applyFill="1" applyBorder="1" applyAlignment="1">
      <alignment horizontal="distributed" vertical="center"/>
      <protection/>
    </xf>
    <xf numFmtId="0" fontId="8" fillId="0" borderId="11" xfId="63" applyFont="1" applyFill="1" applyBorder="1" applyAlignment="1">
      <alignment horizontal="distributed" vertical="center"/>
      <protection/>
    </xf>
    <xf numFmtId="0" fontId="8" fillId="0" borderId="12" xfId="63" applyFont="1" applyFill="1" applyBorder="1" applyAlignment="1">
      <alignment horizontal="distributed"/>
      <protection/>
    </xf>
    <xf numFmtId="0" fontId="8" fillId="0" borderId="12" xfId="63" applyFont="1" applyFill="1" applyBorder="1" applyAlignment="1">
      <alignment horizontal="center"/>
      <protection/>
    </xf>
    <xf numFmtId="0" fontId="8" fillId="0" borderId="13" xfId="63" applyFont="1" applyFill="1" applyBorder="1" applyAlignment="1">
      <alignment horizontal="distributed"/>
      <protection/>
    </xf>
    <xf numFmtId="0" fontId="8" fillId="0" borderId="13" xfId="63" applyFont="1" applyFill="1" applyBorder="1" applyAlignment="1">
      <alignment horizontal="center"/>
      <protection/>
    </xf>
    <xf numFmtId="0" fontId="5" fillId="0" borderId="13" xfId="63" applyFont="1" applyFill="1" applyBorder="1" applyAlignment="1">
      <alignment horizontal="distributed"/>
      <protection/>
    </xf>
    <xf numFmtId="0" fontId="8" fillId="0" borderId="13" xfId="63" applyFont="1" applyFill="1" applyBorder="1">
      <alignment/>
      <protection/>
    </xf>
    <xf numFmtId="0" fontId="8" fillId="0" borderId="14" xfId="63" applyFont="1" applyFill="1" applyBorder="1">
      <alignment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0" xfId="63" applyFont="1" applyFill="1">
      <alignment/>
      <protection/>
    </xf>
    <xf numFmtId="0" fontId="8" fillId="0" borderId="0" xfId="63" applyFont="1" applyFill="1" applyBorder="1">
      <alignment/>
      <protection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6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5" fillId="0" borderId="0" xfId="63" applyFont="1" applyBorder="1">
      <alignment/>
      <protection/>
    </xf>
    <xf numFmtId="0" fontId="5" fillId="0" borderId="0" xfId="63" applyFont="1" applyBorder="1" applyAlignment="1">
      <alignment horizontal="center"/>
      <protection/>
    </xf>
    <xf numFmtId="0" fontId="5" fillId="0" borderId="0" xfId="63" applyFont="1" applyBorder="1" applyAlignment="1">
      <alignment horizontal="right"/>
      <protection/>
    </xf>
    <xf numFmtId="0" fontId="5" fillId="0" borderId="15" xfId="63" applyFont="1" applyBorder="1">
      <alignment/>
      <protection/>
    </xf>
    <xf numFmtId="0" fontId="5" fillId="0" borderId="15" xfId="63" applyFont="1" applyBorder="1" applyAlignment="1">
      <alignment horizontal="center"/>
      <protection/>
    </xf>
    <xf numFmtId="0" fontId="5" fillId="0" borderId="15" xfId="63" applyFont="1" applyBorder="1" applyAlignment="1">
      <alignment horizontal="right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distributed" vertical="center"/>
      <protection/>
    </xf>
    <xf numFmtId="0" fontId="5" fillId="0" borderId="18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distributed"/>
      <protection/>
    </xf>
    <xf numFmtId="38" fontId="5" fillId="0" borderId="19" xfId="51" applyFont="1" applyBorder="1" applyAlignment="1">
      <alignment/>
    </xf>
    <xf numFmtId="38" fontId="5" fillId="0" borderId="0" xfId="51" applyFont="1" applyAlignment="1">
      <alignment/>
    </xf>
    <xf numFmtId="176" fontId="5" fillId="0" borderId="0" xfId="51" applyNumberFormat="1" applyFont="1" applyAlignment="1">
      <alignment/>
    </xf>
    <xf numFmtId="38" fontId="4" fillId="0" borderId="19" xfId="51" applyFont="1" applyBorder="1" applyAlignment="1">
      <alignment/>
    </xf>
    <xf numFmtId="38" fontId="4" fillId="0" borderId="0" xfId="51" applyFont="1" applyAlignment="1">
      <alignment/>
    </xf>
    <xf numFmtId="176" fontId="4" fillId="0" borderId="0" xfId="51" applyNumberFormat="1" applyFont="1" applyAlignment="1">
      <alignment/>
    </xf>
    <xf numFmtId="0" fontId="5" fillId="0" borderId="20" xfId="63" applyFont="1" applyBorder="1">
      <alignment/>
      <protection/>
    </xf>
    <xf numFmtId="38" fontId="5" fillId="0" borderId="21" xfId="51" applyFont="1" applyBorder="1" applyAlignment="1">
      <alignment/>
    </xf>
    <xf numFmtId="38" fontId="5" fillId="0" borderId="20" xfId="51" applyFont="1" applyBorder="1" applyAlignment="1">
      <alignment/>
    </xf>
    <xf numFmtId="176" fontId="5" fillId="0" borderId="20" xfId="51" applyNumberFormat="1" applyFont="1" applyBorder="1" applyAlignment="1">
      <alignment/>
    </xf>
    <xf numFmtId="38" fontId="5" fillId="0" borderId="0" xfId="63" applyNumberFormat="1" applyFont="1">
      <alignment/>
      <protection/>
    </xf>
    <xf numFmtId="0" fontId="5" fillId="0" borderId="13" xfId="63" applyFont="1" applyBorder="1" applyAlignment="1">
      <alignment horizontal="distributed" vertical="center"/>
      <protection/>
    </xf>
    <xf numFmtId="38" fontId="5" fillId="0" borderId="0" xfId="51" applyFont="1" applyAlignment="1">
      <alignment vertical="center"/>
    </xf>
    <xf numFmtId="176" fontId="5" fillId="0" borderId="0" xfId="51" applyNumberFormat="1" applyFont="1" applyAlignment="1">
      <alignment vertical="center"/>
    </xf>
    <xf numFmtId="0" fontId="5" fillId="0" borderId="13" xfId="63" applyFont="1" applyBorder="1" applyAlignment="1">
      <alignment horizontal="distributed" vertical="center"/>
      <protection/>
    </xf>
    <xf numFmtId="0" fontId="4" fillId="0" borderId="13" xfId="63" applyFont="1" applyBorder="1" applyAlignment="1">
      <alignment horizontal="distributed" vertical="center"/>
      <protection/>
    </xf>
    <xf numFmtId="38" fontId="4" fillId="0" borderId="0" xfId="51" applyFont="1" applyAlignment="1">
      <alignment vertical="center"/>
    </xf>
    <xf numFmtId="0" fontId="5" fillId="0" borderId="14" xfId="63" applyFont="1" applyBorder="1" applyAlignment="1">
      <alignment horizontal="distributed" vertical="center"/>
      <protection/>
    </xf>
    <xf numFmtId="38" fontId="5" fillId="0" borderId="21" xfId="51" applyFont="1" applyBorder="1" applyAlignment="1">
      <alignment vertical="center"/>
    </xf>
    <xf numFmtId="38" fontId="5" fillId="0" borderId="20" xfId="51" applyFont="1" applyBorder="1" applyAlignment="1">
      <alignment vertical="center"/>
    </xf>
    <xf numFmtId="176" fontId="5" fillId="0" borderId="20" xfId="51" applyNumberFormat="1" applyFont="1" applyBorder="1" applyAlignment="1">
      <alignment vertical="center"/>
    </xf>
    <xf numFmtId="0" fontId="7" fillId="0" borderId="0" xfId="63" applyFont="1" applyBorder="1" applyAlignment="1">
      <alignment horizontal="center"/>
      <protection/>
    </xf>
    <xf numFmtId="0" fontId="4" fillId="0" borderId="15" xfId="63" applyFont="1" applyBorder="1">
      <alignment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18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38" fontId="8" fillId="0" borderId="0" xfId="51" applyFont="1" applyAlignment="1">
      <alignment vertical="center"/>
    </xf>
    <xf numFmtId="38" fontId="9" fillId="0" borderId="0" xfId="51" applyFont="1" applyAlignment="1">
      <alignment vertical="center"/>
    </xf>
    <xf numFmtId="177" fontId="9" fillId="0" borderId="0" xfId="51" applyNumberFormat="1" applyFont="1" applyAlignment="1">
      <alignment vertical="center"/>
    </xf>
    <xf numFmtId="38" fontId="9" fillId="0" borderId="0" xfId="51" applyFont="1" applyFill="1" applyBorder="1" applyAlignment="1">
      <alignment vertical="center"/>
    </xf>
    <xf numFmtId="0" fontId="5" fillId="0" borderId="13" xfId="63" applyFont="1" applyBorder="1" applyAlignment="1">
      <alignment horizontal="distributed" vertical="center" wrapText="1"/>
      <protection/>
    </xf>
    <xf numFmtId="38" fontId="8" fillId="0" borderId="0" xfId="51" applyFont="1" applyAlignment="1">
      <alignment horizontal="right" vertical="center"/>
    </xf>
    <xf numFmtId="178" fontId="9" fillId="0" borderId="0" xfId="51" applyNumberFormat="1" applyFont="1" applyFill="1" applyBorder="1" applyAlignment="1">
      <alignment vertical="center"/>
    </xf>
    <xf numFmtId="179" fontId="5" fillId="0" borderId="0" xfId="63" applyNumberFormat="1" applyFont="1">
      <alignment/>
      <protection/>
    </xf>
    <xf numFmtId="38" fontId="8" fillId="0" borderId="20" xfId="51" applyFont="1" applyBorder="1" applyAlignment="1">
      <alignment horizontal="right" vertical="center"/>
    </xf>
    <xf numFmtId="0" fontId="5" fillId="0" borderId="0" xfId="63" applyFont="1" applyFill="1" applyBorder="1" applyAlignment="1">
      <alignment/>
      <protection/>
    </xf>
    <xf numFmtId="38" fontId="4" fillId="0" borderId="0" xfId="63" applyNumberFormat="1" applyFont="1">
      <alignment/>
      <protection/>
    </xf>
    <xf numFmtId="180" fontId="5" fillId="0" borderId="22" xfId="51" applyNumberFormat="1" applyFont="1" applyBorder="1" applyAlignment="1">
      <alignment vertical="center"/>
    </xf>
    <xf numFmtId="180" fontId="5" fillId="0" borderId="0" xfId="51" applyNumberFormat="1" applyFont="1" applyBorder="1" applyAlignment="1">
      <alignment vertical="center"/>
    </xf>
    <xf numFmtId="180" fontId="4" fillId="0" borderId="0" xfId="51" applyNumberFormat="1" applyFont="1" applyBorder="1" applyAlignment="1">
      <alignment vertical="center"/>
    </xf>
    <xf numFmtId="180" fontId="5" fillId="0" borderId="21" xfId="51" applyNumberFormat="1" applyFont="1" applyBorder="1" applyAlignment="1">
      <alignment vertical="center"/>
    </xf>
    <xf numFmtId="180" fontId="5" fillId="0" borderId="20" xfId="51" applyNumberFormat="1" applyFont="1" applyBorder="1" applyAlignment="1">
      <alignment vertical="center"/>
    </xf>
    <xf numFmtId="180" fontId="4" fillId="0" borderId="20" xfId="51" applyNumberFormat="1" applyFont="1" applyBorder="1" applyAlignment="1">
      <alignment vertical="center"/>
    </xf>
    <xf numFmtId="0" fontId="5" fillId="0" borderId="13" xfId="63" applyFont="1" applyFill="1" applyBorder="1" applyAlignment="1">
      <alignment/>
      <protection/>
    </xf>
    <xf numFmtId="0" fontId="5" fillId="0" borderId="23" xfId="63" applyFont="1" applyBorder="1">
      <alignment/>
      <protection/>
    </xf>
    <xf numFmtId="0" fontId="5" fillId="0" borderId="24" xfId="63" applyFont="1" applyBorder="1" applyAlignment="1">
      <alignment horizontal="distributed" vertical="center"/>
      <protection/>
    </xf>
    <xf numFmtId="38" fontId="5" fillId="0" borderId="0" xfId="51" applyFont="1" applyAlignment="1">
      <alignment horizontal="right" vertical="center"/>
    </xf>
    <xf numFmtId="38" fontId="5" fillId="0" borderId="20" xfId="51" applyFont="1" applyBorder="1" applyAlignment="1">
      <alignment horizontal="right" vertical="center"/>
    </xf>
    <xf numFmtId="0" fontId="5" fillId="0" borderId="13" xfId="63" applyFont="1" applyFill="1" applyBorder="1" applyAlignment="1">
      <alignment horizontal="distributed" vertical="center"/>
      <protection/>
    </xf>
    <xf numFmtId="0" fontId="5" fillId="0" borderId="14" xfId="63" applyFont="1" applyFill="1" applyBorder="1" applyAlignment="1">
      <alignment horizontal="distributed" vertical="center"/>
      <protection/>
    </xf>
    <xf numFmtId="0" fontId="5" fillId="0" borderId="25" xfId="63" applyFont="1" applyBorder="1">
      <alignment/>
      <protection/>
    </xf>
    <xf numFmtId="0" fontId="5" fillId="0" borderId="26" xfId="63" applyFont="1" applyBorder="1">
      <alignment/>
      <protection/>
    </xf>
    <xf numFmtId="0" fontId="5" fillId="0" borderId="14" xfId="63" applyFont="1" applyBorder="1">
      <alignment/>
      <protection/>
    </xf>
    <xf numFmtId="0" fontId="5" fillId="0" borderId="0" xfId="63" applyFont="1" applyFill="1" applyBorder="1" applyAlignment="1">
      <alignment horizontal="distributed"/>
      <protection/>
    </xf>
    <xf numFmtId="38" fontId="8" fillId="0" borderId="0" xfId="51" applyFont="1" applyAlignment="1">
      <alignment horizontal="right"/>
    </xf>
    <xf numFmtId="38" fontId="8" fillId="0" borderId="0" xfId="51" applyFont="1" applyAlignment="1">
      <alignment/>
    </xf>
    <xf numFmtId="38" fontId="9" fillId="0" borderId="0" xfId="51" applyFont="1" applyAlignment="1">
      <alignment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3" xfId="63" applyFont="1" applyBorder="1" applyAlignment="1">
      <alignment/>
      <protection/>
    </xf>
    <xf numFmtId="40" fontId="8" fillId="0" borderId="0" xfId="51" applyNumberFormat="1" applyFont="1" applyAlignment="1">
      <alignment/>
    </xf>
    <xf numFmtId="181" fontId="8" fillId="0" borderId="0" xfId="51" applyNumberFormat="1" applyFont="1" applyAlignment="1">
      <alignment/>
    </xf>
    <xf numFmtId="40" fontId="9" fillId="0" borderId="0" xfId="51" applyNumberFormat="1" applyFont="1" applyAlignment="1">
      <alignment/>
    </xf>
    <xf numFmtId="181" fontId="4" fillId="0" borderId="0" xfId="51" applyNumberFormat="1" applyFont="1" applyAlignment="1">
      <alignment/>
    </xf>
    <xf numFmtId="0" fontId="5" fillId="0" borderId="0" xfId="63" applyFont="1" applyFill="1" applyBorder="1" applyAlignment="1">
      <alignment vertical="center"/>
      <protection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38" fontId="9" fillId="0" borderId="0" xfId="51" applyFont="1" applyBorder="1" applyAlignment="1">
      <alignment/>
    </xf>
    <xf numFmtId="0" fontId="5" fillId="0" borderId="20" xfId="63" applyFont="1" applyFill="1" applyBorder="1" applyAlignment="1">
      <alignment horizontal="distributed" vertical="center"/>
      <protection/>
    </xf>
    <xf numFmtId="38" fontId="8" fillId="0" borderId="21" xfId="51" applyFont="1" applyBorder="1" applyAlignment="1">
      <alignment horizontal="right"/>
    </xf>
    <xf numFmtId="38" fontId="8" fillId="0" borderId="20" xfId="51" applyFont="1" applyBorder="1" applyAlignment="1">
      <alignment/>
    </xf>
    <xf numFmtId="38" fontId="8" fillId="0" borderId="20" xfId="51" applyFont="1" applyBorder="1" applyAlignment="1">
      <alignment horizontal="right"/>
    </xf>
    <xf numFmtId="38" fontId="9" fillId="0" borderId="20" xfId="51" applyFont="1" applyBorder="1" applyAlignment="1">
      <alignment/>
    </xf>
    <xf numFmtId="0" fontId="5" fillId="0" borderId="22" xfId="63" applyFont="1" applyBorder="1">
      <alignment/>
      <protection/>
    </xf>
    <xf numFmtId="0" fontId="5" fillId="0" borderId="27" xfId="63" applyFont="1" applyBorder="1">
      <alignment/>
      <protection/>
    </xf>
    <xf numFmtId="0" fontId="5" fillId="0" borderId="24" xfId="63" applyFont="1" applyBorder="1" applyAlignment="1">
      <alignment horizontal="distributed" vertical="center" wrapText="1"/>
      <protection/>
    </xf>
    <xf numFmtId="182" fontId="8" fillId="0" borderId="0" xfId="51" applyNumberFormat="1" applyFont="1" applyAlignment="1">
      <alignment vertical="center"/>
    </xf>
    <xf numFmtId="38" fontId="8" fillId="0" borderId="0" xfId="51" applyFont="1" applyFill="1" applyBorder="1" applyAlignment="1">
      <alignment vertical="center"/>
    </xf>
    <xf numFmtId="0" fontId="4" fillId="0" borderId="13" xfId="63" applyFont="1" applyBorder="1" applyAlignment="1">
      <alignment horizontal="distributed" vertical="center"/>
      <protection/>
    </xf>
    <xf numFmtId="0" fontId="8" fillId="0" borderId="0" xfId="63" applyFont="1" applyAlignment="1">
      <alignment vertical="center"/>
      <protection/>
    </xf>
    <xf numFmtId="38" fontId="8" fillId="0" borderId="20" xfId="51" applyFont="1" applyBorder="1" applyAlignment="1">
      <alignment vertical="center"/>
    </xf>
    <xf numFmtId="182" fontId="8" fillId="0" borderId="20" xfId="51" applyNumberFormat="1" applyFont="1" applyBorder="1" applyAlignment="1">
      <alignment vertical="center"/>
    </xf>
    <xf numFmtId="0" fontId="8" fillId="0" borderId="0" xfId="63" applyFont="1">
      <alignment/>
      <protection/>
    </xf>
    <xf numFmtId="0" fontId="5" fillId="0" borderId="0" xfId="63" applyFont="1" applyAlignment="1">
      <alignment horizontal="right"/>
      <protection/>
    </xf>
    <xf numFmtId="0" fontId="8" fillId="0" borderId="24" xfId="63" applyFont="1" applyBorder="1" applyAlignment="1">
      <alignment vertical="center"/>
      <protection/>
    </xf>
    <xf numFmtId="0" fontId="8" fillId="0" borderId="28" xfId="63" applyFont="1" applyBorder="1" applyAlignment="1">
      <alignment vertical="center"/>
      <protection/>
    </xf>
    <xf numFmtId="0" fontId="8" fillId="0" borderId="14" xfId="63" applyFont="1" applyBorder="1" applyAlignment="1">
      <alignment horizontal="distributed" vertical="center"/>
      <protection/>
    </xf>
    <xf numFmtId="0" fontId="8" fillId="0" borderId="29" xfId="63" applyFont="1" applyBorder="1" applyAlignment="1">
      <alignment horizontal="distributed" vertical="center"/>
      <protection/>
    </xf>
    <xf numFmtId="0" fontId="8" fillId="0" borderId="10" xfId="63" applyFont="1" applyBorder="1" applyAlignment="1">
      <alignment horizontal="distributed" vertical="center"/>
      <protection/>
    </xf>
    <xf numFmtId="181" fontId="7" fillId="0" borderId="0" xfId="51" applyNumberFormat="1" applyFont="1" applyAlignment="1">
      <alignment vertical="center"/>
    </xf>
    <xf numFmtId="181" fontId="8" fillId="0" borderId="0" xfId="51" applyNumberFormat="1" applyFont="1" applyAlignment="1">
      <alignment horizontal="right" vertical="center"/>
    </xf>
    <xf numFmtId="181" fontId="7" fillId="0" borderId="12" xfId="51" applyNumberFormat="1" applyFont="1" applyBorder="1" applyAlignment="1">
      <alignment vertical="center"/>
    </xf>
    <xf numFmtId="181" fontId="8" fillId="0" borderId="0" xfId="51" applyNumberFormat="1" applyFont="1" applyBorder="1" applyAlignment="1">
      <alignment horizontal="right" vertical="center"/>
    </xf>
    <xf numFmtId="181" fontId="7" fillId="0" borderId="0" xfId="51" applyNumberFormat="1" applyFont="1" applyBorder="1" applyAlignment="1">
      <alignment vertical="center"/>
    </xf>
    <xf numFmtId="181" fontId="7" fillId="0" borderId="0" xfId="51" applyNumberFormat="1" applyFont="1" applyAlignment="1">
      <alignment horizontal="right" vertical="center"/>
    </xf>
    <xf numFmtId="181" fontId="7" fillId="0" borderId="13" xfId="51" applyNumberFormat="1" applyFont="1" applyBorder="1" applyAlignment="1">
      <alignment vertical="center"/>
    </xf>
    <xf numFmtId="181" fontId="7" fillId="0" borderId="0" xfId="51" applyNumberFormat="1" applyFont="1" applyAlignment="1">
      <alignment horizontal="right" vertical="center"/>
    </xf>
    <xf numFmtId="181" fontId="8" fillId="0" borderId="0" xfId="51" applyNumberFormat="1" applyFont="1" applyAlignment="1">
      <alignment vertical="center"/>
    </xf>
    <xf numFmtId="181" fontId="7" fillId="0" borderId="19" xfId="51" applyNumberFormat="1" applyFont="1" applyBorder="1" applyAlignment="1">
      <alignment vertical="center"/>
    </xf>
    <xf numFmtId="181" fontId="10" fillId="0" borderId="21" xfId="51" applyNumberFormat="1" applyFont="1" applyBorder="1" applyAlignment="1">
      <alignment vertical="center"/>
    </xf>
    <xf numFmtId="181" fontId="10" fillId="0" borderId="20" xfId="51" applyNumberFormat="1" applyFont="1" applyBorder="1" applyAlignment="1">
      <alignment vertical="center"/>
    </xf>
    <xf numFmtId="181" fontId="10" fillId="0" borderId="14" xfId="51" applyNumberFormat="1" applyFont="1" applyBorder="1" applyAlignment="1">
      <alignment vertical="center"/>
    </xf>
    <xf numFmtId="0" fontId="7" fillId="0" borderId="0" xfId="63" applyFont="1">
      <alignment/>
      <protection/>
    </xf>
    <xf numFmtId="0" fontId="8" fillId="0" borderId="0" xfId="63" applyFont="1" applyBorder="1">
      <alignment/>
      <protection/>
    </xf>
    <xf numFmtId="0" fontId="8" fillId="0" borderId="15" xfId="63" applyFont="1" applyBorder="1">
      <alignment/>
      <protection/>
    </xf>
    <xf numFmtId="181" fontId="5" fillId="0" borderId="0" xfId="51" applyNumberFormat="1" applyFont="1" applyAlignment="1">
      <alignment horizontal="distributed" vertical="center" wrapText="1"/>
    </xf>
    <xf numFmtId="181" fontId="5" fillId="0" borderId="0" xfId="51" applyNumberFormat="1" applyFont="1" applyAlignment="1">
      <alignment horizontal="distributed" vertical="center"/>
    </xf>
    <xf numFmtId="0" fontId="8" fillId="0" borderId="21" xfId="63" applyFont="1" applyBorder="1">
      <alignment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30" xfId="63" applyFont="1" applyBorder="1">
      <alignment/>
      <protection/>
    </xf>
    <xf numFmtId="0" fontId="8" fillId="0" borderId="31" xfId="63" applyFont="1" applyBorder="1" applyAlignment="1">
      <alignment horizontal="center" vertical="center"/>
      <protection/>
    </xf>
    <xf numFmtId="181" fontId="8" fillId="0" borderId="20" xfId="51" applyNumberFormat="1" applyFont="1" applyBorder="1" applyAlignment="1">
      <alignment horizontal="right" vertical="center"/>
    </xf>
    <xf numFmtId="181" fontId="9" fillId="0" borderId="18" xfId="63" applyNumberFormat="1" applyFont="1" applyBorder="1" applyAlignment="1">
      <alignment vertical="center"/>
      <protection/>
    </xf>
    <xf numFmtId="181" fontId="9" fillId="0" borderId="11" xfId="63" applyNumberFormat="1" applyFont="1" applyBorder="1" applyAlignment="1">
      <alignment vertical="center"/>
      <protection/>
    </xf>
    <xf numFmtId="181" fontId="9" fillId="0" borderId="11" xfId="51" applyNumberFormat="1" applyFont="1" applyBorder="1" applyAlignment="1">
      <alignment vertical="center"/>
    </xf>
    <xf numFmtId="181" fontId="9" fillId="0" borderId="11" xfId="51" applyNumberFormat="1" applyFont="1" applyBorder="1" applyAlignment="1">
      <alignment horizontal="right" vertical="center"/>
    </xf>
    <xf numFmtId="181" fontId="4" fillId="0" borderId="11" xfId="63" applyNumberFormat="1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11" fillId="0" borderId="31" xfId="63" applyFont="1" applyBorder="1" applyAlignment="1">
      <alignment horizontal="distributed" vertical="center"/>
      <protection/>
    </xf>
    <xf numFmtId="0" fontId="11" fillId="0" borderId="10" xfId="63" applyFont="1" applyBorder="1" applyAlignment="1">
      <alignment horizontal="distributed" vertical="center"/>
      <protection/>
    </xf>
    <xf numFmtId="0" fontId="11" fillId="0" borderId="19" xfId="63" applyFont="1" applyBorder="1" applyAlignment="1">
      <alignment horizontal="center"/>
      <protection/>
    </xf>
    <xf numFmtId="0" fontId="11" fillId="0" borderId="27" xfId="63" applyFont="1" applyBorder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11" fillId="0" borderId="18" xfId="63" applyFont="1" applyBorder="1" applyAlignment="1">
      <alignment horizontal="distributed" vertical="center"/>
      <protection/>
    </xf>
    <xf numFmtId="0" fontId="11" fillId="0" borderId="19" xfId="63" applyFont="1" applyFill="1" applyBorder="1" applyAlignment="1">
      <alignment horizontal="center"/>
      <protection/>
    </xf>
    <xf numFmtId="0" fontId="11" fillId="0" borderId="21" xfId="63" applyFont="1" applyBorder="1" applyAlignment="1">
      <alignment horizontal="center"/>
      <protection/>
    </xf>
    <xf numFmtId="0" fontId="11" fillId="0" borderId="20" xfId="63" applyFont="1" applyBorder="1" applyAlignment="1">
      <alignment horizontal="center"/>
      <protection/>
    </xf>
    <xf numFmtId="0" fontId="11" fillId="0" borderId="0" xfId="63" applyFont="1">
      <alignment/>
      <protection/>
    </xf>
    <xf numFmtId="0" fontId="5" fillId="0" borderId="30" xfId="63" applyFont="1" applyBorder="1" applyAlignment="1">
      <alignment horizontal="distributed" vertical="center"/>
      <protection/>
    </xf>
    <xf numFmtId="181" fontId="5" fillId="0" borderId="19" xfId="51" applyNumberFormat="1" applyFont="1" applyBorder="1" applyAlignment="1">
      <alignment horizontal="right" vertical="center"/>
    </xf>
    <xf numFmtId="0" fontId="5" fillId="0" borderId="0" xfId="63" applyFont="1" applyBorder="1" applyAlignment="1">
      <alignment horizontal="center" vertical="center"/>
      <protection/>
    </xf>
    <xf numFmtId="181" fontId="5" fillId="0" borderId="0" xfId="51" applyNumberFormat="1" applyFont="1" applyBorder="1" applyAlignment="1">
      <alignment horizontal="right" vertical="center"/>
    </xf>
    <xf numFmtId="0" fontId="5" fillId="0" borderId="31" xfId="63" applyFont="1" applyBorder="1" applyAlignment="1">
      <alignment horizontal="distributed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38" fontId="5" fillId="0" borderId="22" xfId="51" applyFont="1" applyBorder="1" applyAlignment="1">
      <alignment vertical="center"/>
    </xf>
    <xf numFmtId="38" fontId="5" fillId="0" borderId="27" xfId="51" applyFont="1" applyBorder="1" applyAlignment="1">
      <alignment horizontal="right" vertical="center"/>
    </xf>
    <xf numFmtId="38" fontId="5" fillId="0" borderId="27" xfId="51" applyFont="1" applyBorder="1" applyAlignment="1">
      <alignment vertical="center"/>
    </xf>
    <xf numFmtId="38" fontId="5" fillId="0" borderId="19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0" fontId="4" fillId="0" borderId="20" xfId="63" applyFont="1" applyBorder="1" applyAlignment="1">
      <alignment horizontal="distributed" vertical="center"/>
      <protection/>
    </xf>
    <xf numFmtId="38" fontId="4" fillId="0" borderId="21" xfId="51" applyFont="1" applyBorder="1" applyAlignment="1">
      <alignment vertical="center"/>
    </xf>
    <xf numFmtId="38" fontId="4" fillId="0" borderId="20" xfId="51" applyFont="1" applyBorder="1" applyAlignment="1">
      <alignment horizontal="right" vertical="center"/>
    </xf>
    <xf numFmtId="38" fontId="4" fillId="0" borderId="20" xfId="51" applyFont="1" applyBorder="1" applyAlignment="1">
      <alignment vertical="center"/>
    </xf>
    <xf numFmtId="0" fontId="8" fillId="0" borderId="19" xfId="63" applyFont="1" applyBorder="1" applyAlignment="1">
      <alignment horizontal="right" vertical="center"/>
      <protection/>
    </xf>
    <xf numFmtId="0" fontId="8" fillId="0" borderId="27" xfId="63" applyFont="1" applyBorder="1" applyAlignment="1">
      <alignment horizontal="right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8" fillId="0" borderId="0" xfId="63" applyFont="1" applyBorder="1" applyAlignment="1">
      <alignment vertical="center"/>
      <protection/>
    </xf>
    <xf numFmtId="0" fontId="9" fillId="0" borderId="21" xfId="63" applyFont="1" applyBorder="1" applyAlignment="1">
      <alignment vertical="center"/>
      <protection/>
    </xf>
    <xf numFmtId="0" fontId="9" fillId="0" borderId="20" xfId="63" applyFont="1" applyBorder="1" applyAlignment="1">
      <alignment vertical="center"/>
      <protection/>
    </xf>
    <xf numFmtId="0" fontId="4" fillId="0" borderId="0" xfId="64" applyFont="1">
      <alignment/>
      <protection/>
    </xf>
    <xf numFmtId="0" fontId="5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Border="1" applyAlignment="1">
      <alignment horizontal="center"/>
      <protection/>
    </xf>
    <xf numFmtId="0" fontId="8" fillId="0" borderId="0" xfId="64" applyFont="1" applyBorder="1">
      <alignment/>
      <protection/>
    </xf>
    <xf numFmtId="0" fontId="5" fillId="0" borderId="0" xfId="64" applyFont="1" applyBorder="1">
      <alignment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5" fillId="0" borderId="0" xfId="64" applyFont="1" applyBorder="1" applyAlignment="1">
      <alignment horizontal="right"/>
      <protection/>
    </xf>
    <xf numFmtId="0" fontId="5" fillId="0" borderId="28" xfId="64" applyFont="1" applyBorder="1" applyAlignment="1">
      <alignment horizontal="distributed" vertical="center"/>
      <protection/>
    </xf>
    <xf numFmtId="0" fontId="5" fillId="0" borderId="16" xfId="64" applyFont="1" applyBorder="1" applyAlignment="1">
      <alignment horizontal="distributed" vertical="center"/>
      <protection/>
    </xf>
    <xf numFmtId="0" fontId="5" fillId="0" borderId="23" xfId="64" applyFont="1" applyBorder="1" applyAlignment="1">
      <alignment horizontal="distributed" vertical="center"/>
      <protection/>
    </xf>
    <xf numFmtId="0" fontId="5" fillId="0" borderId="23" xfId="64" applyFont="1" applyBorder="1" applyAlignment="1">
      <alignment horizontal="distributed" vertical="center" wrapText="1"/>
      <protection/>
    </xf>
    <xf numFmtId="0" fontId="5" fillId="0" borderId="16" xfId="64" applyFont="1" applyBorder="1" applyAlignment="1">
      <alignment horizontal="distributed" vertical="center" wrapText="1"/>
      <protection/>
    </xf>
    <xf numFmtId="0" fontId="5" fillId="0" borderId="24" xfId="64" applyFont="1" applyBorder="1" applyAlignment="1">
      <alignment horizontal="distributed" vertical="center"/>
      <protection/>
    </xf>
    <xf numFmtId="0" fontId="5" fillId="0" borderId="0" xfId="64" applyFont="1" applyAlignment="1">
      <alignment horizontal="distributed" vertical="center"/>
      <protection/>
    </xf>
    <xf numFmtId="0" fontId="8" fillId="0" borderId="13" xfId="64" applyFont="1" applyBorder="1" applyAlignment="1">
      <alignment vertical="center"/>
      <protection/>
    </xf>
    <xf numFmtId="38" fontId="8" fillId="0" borderId="19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8" fillId="0" borderId="0" xfId="51" applyFont="1" applyBorder="1" applyAlignment="1">
      <alignment horizontal="right" vertical="center"/>
    </xf>
    <xf numFmtId="0" fontId="8" fillId="0" borderId="13" xfId="64" applyFont="1" applyBorder="1" applyAlignment="1">
      <alignment horizontal="distributed" vertical="center"/>
      <protection/>
    </xf>
    <xf numFmtId="0" fontId="9" fillId="0" borderId="13" xfId="64" applyFont="1" applyBorder="1" applyAlignment="1">
      <alignment horizontal="distributed" vertical="center"/>
      <protection/>
    </xf>
    <xf numFmtId="38" fontId="9" fillId="0" borderId="19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0" fontId="8" fillId="0" borderId="13" xfId="64" applyFont="1" applyBorder="1" applyAlignment="1">
      <alignment horizontal="distributed" vertical="center"/>
      <protection/>
    </xf>
    <xf numFmtId="0" fontId="8" fillId="0" borderId="14" xfId="64" applyFont="1" applyBorder="1" applyAlignment="1">
      <alignment horizontal="distributed" vertical="center"/>
      <protection/>
    </xf>
    <xf numFmtId="38" fontId="8" fillId="0" borderId="21" xfId="51" applyFont="1" applyBorder="1" applyAlignment="1">
      <alignment vertical="center"/>
    </xf>
    <xf numFmtId="0" fontId="8" fillId="0" borderId="0" xfId="64" applyFont="1" applyAlignment="1">
      <alignment/>
      <protection/>
    </xf>
    <xf numFmtId="38" fontId="8" fillId="0" borderId="0" xfId="64" applyNumberFormat="1" applyFont="1">
      <alignment/>
      <protection/>
    </xf>
    <xf numFmtId="38" fontId="5" fillId="0" borderId="0" xfId="64" applyNumberFormat="1" applyFont="1">
      <alignment/>
      <protection/>
    </xf>
    <xf numFmtId="0" fontId="8" fillId="0" borderId="0" xfId="64" applyFont="1" applyFill="1">
      <alignment/>
      <protection/>
    </xf>
    <xf numFmtId="0" fontId="8" fillId="0" borderId="0" xfId="64" applyFont="1">
      <alignment/>
      <protection/>
    </xf>
    <xf numFmtId="0" fontId="5" fillId="0" borderId="0" xfId="65" applyFont="1">
      <alignment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Border="1">
      <alignment/>
      <protection/>
    </xf>
    <xf numFmtId="0" fontId="5" fillId="0" borderId="0" xfId="65" applyFont="1" applyBorder="1">
      <alignment/>
      <protection/>
    </xf>
    <xf numFmtId="0" fontId="5" fillId="0" borderId="0" xfId="65" applyFont="1" applyBorder="1" applyAlignment="1">
      <alignment horizontal="right"/>
      <protection/>
    </xf>
    <xf numFmtId="0" fontId="8" fillId="0" borderId="28" xfId="65" applyFont="1" applyBorder="1" applyAlignment="1">
      <alignment horizontal="distributed" vertical="center"/>
      <protection/>
    </xf>
    <xf numFmtId="0" fontId="8" fillId="0" borderId="16" xfId="65" applyFont="1" applyBorder="1" applyAlignment="1">
      <alignment horizontal="distributed" vertical="center"/>
      <protection/>
    </xf>
    <xf numFmtId="0" fontId="8" fillId="0" borderId="23" xfId="65" applyFont="1" applyBorder="1" applyAlignment="1">
      <alignment horizontal="distributed" vertical="center"/>
      <protection/>
    </xf>
    <xf numFmtId="0" fontId="8" fillId="0" borderId="23" xfId="65" applyFont="1" applyBorder="1" applyAlignment="1">
      <alignment horizontal="distributed" vertical="center" wrapText="1"/>
      <protection/>
    </xf>
    <xf numFmtId="0" fontId="8" fillId="0" borderId="24" xfId="65" applyFont="1" applyBorder="1" applyAlignment="1">
      <alignment horizontal="distributed" vertical="center" wrapText="1"/>
      <protection/>
    </xf>
    <xf numFmtId="0" fontId="8" fillId="0" borderId="16" xfId="65" applyFont="1" applyBorder="1" applyAlignment="1">
      <alignment horizontal="distributed" vertical="center" wrapText="1"/>
      <protection/>
    </xf>
    <xf numFmtId="0" fontId="8" fillId="0" borderId="0" xfId="65" applyFont="1" applyBorder="1" applyAlignment="1">
      <alignment horizontal="distributed" vertical="center"/>
      <protection/>
    </xf>
    <xf numFmtId="0" fontId="8" fillId="0" borderId="0" xfId="65" applyFont="1" applyAlignment="1">
      <alignment horizontal="distributed" vertical="center"/>
      <protection/>
    </xf>
    <xf numFmtId="0" fontId="8" fillId="0" borderId="13" xfId="65" applyFont="1" applyBorder="1" applyAlignment="1">
      <alignment horizontal="distributed" vertical="center"/>
      <protection/>
    </xf>
    <xf numFmtId="0" fontId="8" fillId="0" borderId="0" xfId="65" applyFont="1">
      <alignment/>
      <protection/>
    </xf>
    <xf numFmtId="0" fontId="8" fillId="0" borderId="0" xfId="65" applyFont="1" applyBorder="1" applyAlignment="1">
      <alignment horizontal="distributed" vertical="center"/>
      <protection/>
    </xf>
    <xf numFmtId="0" fontId="8" fillId="0" borderId="13" xfId="65" applyFont="1" applyBorder="1" applyAlignment="1">
      <alignment horizontal="distributed" vertical="center"/>
      <protection/>
    </xf>
    <xf numFmtId="0" fontId="9" fillId="0" borderId="0" xfId="65" applyFont="1" applyBorder="1" applyAlignment="1">
      <alignment horizontal="distributed" vertical="center"/>
      <protection/>
    </xf>
    <xf numFmtId="0" fontId="9" fillId="0" borderId="0" xfId="65" applyFont="1">
      <alignment/>
      <protection/>
    </xf>
    <xf numFmtId="38" fontId="8" fillId="0" borderId="0" xfId="65" applyNumberFormat="1" applyFont="1">
      <alignment/>
      <protection/>
    </xf>
    <xf numFmtId="0" fontId="5" fillId="0" borderId="0" xfId="65" applyFont="1" applyAlignment="1">
      <alignment horizontal="right"/>
      <protection/>
    </xf>
    <xf numFmtId="38" fontId="12" fillId="0" borderId="0" xfId="65" applyNumberFormat="1" applyFont="1">
      <alignment/>
      <protection/>
    </xf>
    <xf numFmtId="38" fontId="5" fillId="0" borderId="0" xfId="65" applyNumberFormat="1" applyFont="1">
      <alignment/>
      <protection/>
    </xf>
    <xf numFmtId="38" fontId="8" fillId="0" borderId="22" xfId="51" applyFont="1" applyFill="1" applyBorder="1" applyAlignment="1">
      <alignment/>
    </xf>
    <xf numFmtId="38" fontId="8" fillId="0" borderId="27" xfId="51" applyFont="1" applyFill="1" applyBorder="1" applyAlignment="1">
      <alignment/>
    </xf>
    <xf numFmtId="176" fontId="8" fillId="0" borderId="27" xfId="51" applyNumberFormat="1" applyFont="1" applyFill="1" applyBorder="1" applyAlignment="1">
      <alignment/>
    </xf>
    <xf numFmtId="38" fontId="8" fillId="0" borderId="19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176" fontId="8" fillId="0" borderId="0" xfId="51" applyNumberFormat="1" applyFont="1" applyFill="1" applyBorder="1" applyAlignment="1">
      <alignment/>
    </xf>
    <xf numFmtId="38" fontId="8" fillId="0" borderId="0" xfId="51" applyFont="1" applyFill="1" applyBorder="1" applyAlignment="1">
      <alignment horizontal="right"/>
    </xf>
    <xf numFmtId="38" fontId="8" fillId="0" borderId="19" xfId="51" applyFont="1" applyFill="1" applyBorder="1" applyAlignment="1">
      <alignment horizontal="right"/>
    </xf>
    <xf numFmtId="176" fontId="8" fillId="0" borderId="0" xfId="51" applyNumberFormat="1" applyFont="1" applyFill="1" applyBorder="1" applyAlignment="1">
      <alignment horizontal="right"/>
    </xf>
    <xf numFmtId="38" fontId="8" fillId="0" borderId="21" xfId="51" applyFont="1" applyFill="1" applyBorder="1" applyAlignment="1">
      <alignment/>
    </xf>
    <xf numFmtId="38" fontId="8" fillId="0" borderId="20" xfId="51" applyFont="1" applyFill="1" applyBorder="1" applyAlignment="1">
      <alignment/>
    </xf>
    <xf numFmtId="176" fontId="8" fillId="0" borderId="20" xfId="51" applyNumberFormat="1" applyFont="1" applyFill="1" applyBorder="1" applyAlignment="1">
      <alignment/>
    </xf>
    <xf numFmtId="0" fontId="5" fillId="0" borderId="0" xfId="63" applyFont="1" applyAlignment="1">
      <alignment horizontal="center"/>
      <protection/>
    </xf>
    <xf numFmtId="0" fontId="13" fillId="0" borderId="0" xfId="63" applyFont="1" applyFill="1">
      <alignment/>
      <protection/>
    </xf>
    <xf numFmtId="0" fontId="3" fillId="0" borderId="0" xfId="63" applyFill="1">
      <alignment/>
      <protection/>
    </xf>
    <xf numFmtId="0" fontId="37" fillId="0" borderId="0" xfId="43" applyFill="1" applyAlignment="1" applyProtection="1">
      <alignment/>
      <protection/>
    </xf>
    <xf numFmtId="0" fontId="37" fillId="0" borderId="0" xfId="43" applyFill="1" applyAlignment="1" applyProtection="1" quotePrefix="1">
      <alignment/>
      <protection/>
    </xf>
    <xf numFmtId="0" fontId="3" fillId="0" borderId="0" xfId="63" applyFill="1" applyAlignment="1">
      <alignment horizontal="left"/>
      <protection/>
    </xf>
    <xf numFmtId="0" fontId="7" fillId="0" borderId="0" xfId="63" applyFont="1" applyFill="1" applyAlignment="1">
      <alignment horizontal="center"/>
      <protection/>
    </xf>
    <xf numFmtId="0" fontId="5" fillId="0" borderId="0" xfId="63" applyFont="1" applyFill="1" applyBorder="1" applyAlignment="1">
      <alignment horizontal="center"/>
      <protection/>
    </xf>
    <xf numFmtId="0" fontId="8" fillId="0" borderId="25" xfId="63" applyFont="1" applyFill="1" applyBorder="1" applyAlignment="1">
      <alignment horizontal="distributed" vertical="center"/>
      <protection/>
    </xf>
    <xf numFmtId="0" fontId="8" fillId="0" borderId="26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14" xfId="63" applyFont="1" applyFill="1" applyBorder="1" applyAlignment="1">
      <alignment horizontal="distributed" vertical="center"/>
      <protection/>
    </xf>
    <xf numFmtId="0" fontId="8" fillId="0" borderId="32" xfId="63" applyFont="1" applyFill="1" applyBorder="1" applyAlignment="1">
      <alignment horizontal="distributed" vertical="center"/>
      <protection/>
    </xf>
    <xf numFmtId="0" fontId="8" fillId="0" borderId="17" xfId="63" applyFont="1" applyFill="1" applyBorder="1" applyAlignment="1">
      <alignment horizontal="distributed" vertical="center"/>
      <protection/>
    </xf>
    <xf numFmtId="0" fontId="8" fillId="0" borderId="24" xfId="63" applyFont="1" applyFill="1" applyBorder="1" applyAlignment="1">
      <alignment horizontal="distributed"/>
      <protection/>
    </xf>
    <xf numFmtId="0" fontId="8" fillId="0" borderId="23" xfId="63" applyFont="1" applyFill="1" applyBorder="1" applyAlignment="1">
      <alignment horizontal="distributed"/>
      <protection/>
    </xf>
    <xf numFmtId="0" fontId="8" fillId="0" borderId="24" xfId="63" applyFont="1" applyFill="1" applyBorder="1" applyAlignment="1">
      <alignment horizontal="distributed" vertical="center"/>
      <protection/>
    </xf>
    <xf numFmtId="0" fontId="8" fillId="0" borderId="28" xfId="63" applyFont="1" applyFill="1" applyBorder="1" applyAlignment="1">
      <alignment horizontal="distributed" vertical="center"/>
      <protection/>
    </xf>
    <xf numFmtId="0" fontId="5" fillId="0" borderId="0" xfId="63" applyFont="1" applyAlignment="1">
      <alignment horizontal="distributed"/>
      <protection/>
    </xf>
    <xf numFmtId="0" fontId="4" fillId="0" borderId="0" xfId="63" applyFont="1" applyAlignment="1">
      <alignment horizontal="distributed"/>
      <protection/>
    </xf>
    <xf numFmtId="0" fontId="7" fillId="0" borderId="0" xfId="63" applyFont="1" applyAlignment="1">
      <alignment horizont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5" fillId="0" borderId="20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distributed" vertical="center"/>
      <protection/>
    </xf>
    <xf numFmtId="0" fontId="5" fillId="0" borderId="21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3" fillId="0" borderId="14" xfId="63" applyBorder="1" applyAlignment="1">
      <alignment horizontal="distributed" vertical="center"/>
      <protection/>
    </xf>
    <xf numFmtId="0" fontId="7" fillId="0" borderId="0" xfId="63" applyFont="1" applyBorder="1" applyAlignment="1">
      <alignment horizont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4" fillId="0" borderId="17" xfId="63" applyFont="1" applyBorder="1" applyAlignment="1">
      <alignment horizontal="distributed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center"/>
      <protection/>
    </xf>
    <xf numFmtId="0" fontId="5" fillId="0" borderId="26" xfId="63" applyFont="1" applyBorder="1" applyAlignment="1">
      <alignment horizontal="center"/>
      <protection/>
    </xf>
    <xf numFmtId="0" fontId="5" fillId="0" borderId="20" xfId="63" applyFont="1" applyBorder="1" applyAlignment="1">
      <alignment horizontal="center"/>
      <protection/>
    </xf>
    <xf numFmtId="0" fontId="5" fillId="0" borderId="14" xfId="63" applyFont="1" applyBorder="1" applyAlignment="1">
      <alignment horizontal="center"/>
      <protection/>
    </xf>
    <xf numFmtId="0" fontId="4" fillId="0" borderId="18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20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right"/>
      <protection/>
    </xf>
    <xf numFmtId="0" fontId="5" fillId="0" borderId="33" xfId="63" applyFont="1" applyBorder="1" applyAlignment="1">
      <alignment horizontal="distributed" vertical="center"/>
      <protection/>
    </xf>
    <xf numFmtId="0" fontId="4" fillId="0" borderId="33" xfId="63" applyFont="1" applyBorder="1" applyAlignment="1">
      <alignment horizontal="distributed" vertical="center"/>
      <protection/>
    </xf>
    <xf numFmtId="0" fontId="4" fillId="0" borderId="25" xfId="63" applyFont="1" applyBorder="1" applyAlignment="1">
      <alignment horizontal="distributed" vertical="center"/>
      <protection/>
    </xf>
    <xf numFmtId="0" fontId="4" fillId="0" borderId="20" xfId="63" applyFont="1" applyBorder="1" applyAlignment="1">
      <alignment horizontal="distributed" vertical="center"/>
      <protection/>
    </xf>
    <xf numFmtId="0" fontId="3" fillId="0" borderId="13" xfId="63" applyBorder="1" applyAlignment="1">
      <alignment horizontal="distributed" vertical="center"/>
      <protection/>
    </xf>
    <xf numFmtId="0" fontId="8" fillId="0" borderId="18" xfId="63" applyFont="1" applyBorder="1" applyAlignment="1">
      <alignment horizontal="distributed" vertical="center"/>
      <protection/>
    </xf>
    <xf numFmtId="0" fontId="8" fillId="0" borderId="11" xfId="63" applyFont="1" applyBorder="1" applyAlignment="1">
      <alignment horizontal="distributed" vertical="center"/>
      <protection/>
    </xf>
    <xf numFmtId="0" fontId="8" fillId="0" borderId="31" xfId="63" applyFont="1" applyBorder="1" applyAlignment="1">
      <alignment horizontal="distributed" vertical="center" wrapText="1"/>
      <protection/>
    </xf>
    <xf numFmtId="0" fontId="8" fillId="0" borderId="17" xfId="63" applyFont="1" applyBorder="1" applyAlignment="1">
      <alignment horizontal="distributed" vertical="center"/>
      <protection/>
    </xf>
    <xf numFmtId="0" fontId="8" fillId="0" borderId="29" xfId="63" applyFont="1" applyBorder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 wrapText="1"/>
      <protection/>
    </xf>
    <xf numFmtId="0" fontId="8" fillId="0" borderId="14" xfId="63" applyFont="1" applyBorder="1" applyAlignment="1">
      <alignment horizontal="distributed" vertical="center"/>
      <protection/>
    </xf>
    <xf numFmtId="0" fontId="8" fillId="0" borderId="25" xfId="63" applyFont="1" applyBorder="1" applyAlignment="1">
      <alignment horizontal="distributed" vertical="center"/>
      <protection/>
    </xf>
    <xf numFmtId="0" fontId="8" fillId="0" borderId="26" xfId="63" applyFont="1" applyBorder="1" applyAlignment="1">
      <alignment horizontal="distributed" vertical="center"/>
      <protection/>
    </xf>
    <xf numFmtId="0" fontId="8" fillId="0" borderId="0" xfId="63" applyFont="1" applyBorder="1" applyAlignment="1">
      <alignment horizontal="distributed" vertical="center"/>
      <protection/>
    </xf>
    <xf numFmtId="0" fontId="8" fillId="0" borderId="13" xfId="63" applyFont="1" applyBorder="1" applyAlignment="1">
      <alignment horizontal="distributed" vertical="center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33" xfId="63" applyFont="1" applyBorder="1" applyAlignment="1">
      <alignment horizontal="distributed" vertical="center"/>
      <protection/>
    </xf>
    <xf numFmtId="0" fontId="8" fillId="0" borderId="21" xfId="63" applyFont="1" applyBorder="1" applyAlignment="1">
      <alignment horizontal="distributed" vertical="center"/>
      <protection/>
    </xf>
    <xf numFmtId="0" fontId="8" fillId="0" borderId="22" xfId="63" applyFont="1" applyBorder="1" applyAlignment="1">
      <alignment horizontal="distributed" vertical="center" wrapText="1"/>
      <protection/>
    </xf>
    <xf numFmtId="0" fontId="8" fillId="0" borderId="12" xfId="63" applyFont="1" applyBorder="1" applyAlignment="1">
      <alignment horizontal="center" vertical="distributed" textRotation="255"/>
      <protection/>
    </xf>
    <xf numFmtId="0" fontId="8" fillId="0" borderId="13" xfId="63" applyFont="1" applyBorder="1" applyAlignment="1">
      <alignment horizontal="center" vertical="distributed" textRotation="255"/>
      <protection/>
    </xf>
    <xf numFmtId="0" fontId="8" fillId="0" borderId="14" xfId="63" applyFont="1" applyBorder="1" applyAlignment="1">
      <alignment horizontal="center" vertical="distributed" textRotation="255"/>
      <protection/>
    </xf>
    <xf numFmtId="0" fontId="5" fillId="0" borderId="31" xfId="63" applyFont="1" applyBorder="1" applyAlignment="1">
      <alignment horizontal="center" vertical="distributed" textRotation="255"/>
      <protection/>
    </xf>
    <xf numFmtId="0" fontId="5" fillId="0" borderId="17" xfId="63" applyFont="1" applyBorder="1" applyAlignment="1">
      <alignment horizontal="center" vertical="distributed" textRotation="255"/>
      <protection/>
    </xf>
    <xf numFmtId="0" fontId="8" fillId="0" borderId="31" xfId="63" applyFont="1" applyBorder="1" applyAlignment="1">
      <alignment horizontal="center" vertical="distributed" textRotation="255"/>
      <protection/>
    </xf>
    <xf numFmtId="0" fontId="8" fillId="0" borderId="30" xfId="63" applyFont="1" applyBorder="1" applyAlignment="1">
      <alignment horizontal="center" vertical="distributed" textRotation="255"/>
      <protection/>
    </xf>
    <xf numFmtId="0" fontId="8" fillId="0" borderId="17" xfId="63" applyFont="1" applyBorder="1" applyAlignment="1">
      <alignment horizontal="center" vertical="distributed" textRotation="255"/>
      <protection/>
    </xf>
    <xf numFmtId="0" fontId="9" fillId="0" borderId="11" xfId="63" applyFont="1" applyBorder="1" applyAlignment="1">
      <alignment horizontal="distributed" vertical="center"/>
      <protection/>
    </xf>
    <xf numFmtId="0" fontId="9" fillId="0" borderId="29" xfId="63" applyFont="1" applyBorder="1" applyAlignment="1">
      <alignment horizontal="distributed" vertical="center"/>
      <protection/>
    </xf>
    <xf numFmtId="0" fontId="8" fillId="0" borderId="27" xfId="63" applyFont="1" applyBorder="1" applyAlignment="1">
      <alignment horizontal="center" vertical="distributed" textRotation="255"/>
      <protection/>
    </xf>
    <xf numFmtId="0" fontId="8" fillId="0" borderId="0" xfId="63" applyFont="1" applyAlignment="1">
      <alignment horizontal="center" vertical="distributed" textRotation="255"/>
      <protection/>
    </xf>
    <xf numFmtId="0" fontId="8" fillId="0" borderId="17" xfId="63" applyFont="1" applyBorder="1" applyAlignment="1">
      <alignment horizontal="distributed" vertical="center" wrapText="1"/>
      <protection/>
    </xf>
    <xf numFmtId="0" fontId="8" fillId="0" borderId="0" xfId="63" applyFont="1" applyBorder="1" applyAlignment="1">
      <alignment horizontal="center" vertical="distributed" textRotation="255"/>
      <protection/>
    </xf>
    <xf numFmtId="0" fontId="8" fillId="0" borderId="0" xfId="63" applyFont="1" applyAlignment="1">
      <alignment horizontal="center" vertical="distributed"/>
      <protection/>
    </xf>
    <xf numFmtId="0" fontId="8" fillId="0" borderId="22" xfId="63" applyFont="1" applyBorder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8" fillId="0" borderId="19" xfId="63" applyFont="1" applyBorder="1" applyAlignment="1">
      <alignment horizontal="distributed" vertical="center"/>
      <protection/>
    </xf>
    <xf numFmtId="0" fontId="8" fillId="0" borderId="33" xfId="63" applyFont="1" applyBorder="1" applyAlignment="1">
      <alignment vertical="center"/>
      <protection/>
    </xf>
    <xf numFmtId="0" fontId="8" fillId="0" borderId="25" xfId="63" applyFont="1" applyBorder="1" applyAlignment="1">
      <alignment vertical="center"/>
      <protection/>
    </xf>
    <xf numFmtId="0" fontId="8" fillId="0" borderId="26" xfId="63" applyFont="1" applyBorder="1" applyAlignment="1">
      <alignment vertical="center"/>
      <protection/>
    </xf>
    <xf numFmtId="0" fontId="8" fillId="0" borderId="21" xfId="63" applyFont="1" applyBorder="1" applyAlignment="1">
      <alignment vertical="center"/>
      <protection/>
    </xf>
    <xf numFmtId="0" fontId="8" fillId="0" borderId="20" xfId="63" applyFont="1" applyBorder="1" applyAlignment="1">
      <alignment vertical="center"/>
      <protection/>
    </xf>
    <xf numFmtId="0" fontId="8" fillId="0" borderId="14" xfId="63" applyFont="1" applyBorder="1" applyAlignment="1">
      <alignment vertical="center"/>
      <protection/>
    </xf>
    <xf numFmtId="0" fontId="8" fillId="0" borderId="33" xfId="63" applyFont="1" applyBorder="1" applyAlignment="1">
      <alignment horizontal="left" vertical="center"/>
      <protection/>
    </xf>
    <xf numFmtId="0" fontId="8" fillId="0" borderId="25" xfId="63" applyFont="1" applyBorder="1" applyAlignment="1">
      <alignment horizontal="left" vertical="center"/>
      <protection/>
    </xf>
    <xf numFmtId="0" fontId="8" fillId="0" borderId="26" xfId="63" applyFont="1" applyBorder="1" applyAlignment="1">
      <alignment horizontal="left" vertical="center"/>
      <protection/>
    </xf>
    <xf numFmtId="0" fontId="8" fillId="0" borderId="21" xfId="63" applyFont="1" applyBorder="1" applyAlignment="1">
      <alignment horizontal="left" vertical="center"/>
      <protection/>
    </xf>
    <xf numFmtId="0" fontId="8" fillId="0" borderId="20" xfId="63" applyFont="1" applyBorder="1" applyAlignment="1">
      <alignment horizontal="left" vertical="center"/>
      <protection/>
    </xf>
    <xf numFmtId="0" fontId="8" fillId="0" borderId="14" xfId="63" applyFont="1" applyBorder="1" applyAlignment="1">
      <alignment horizontal="left" vertical="center"/>
      <protection/>
    </xf>
    <xf numFmtId="0" fontId="11" fillId="0" borderId="11" xfId="63" applyFont="1" applyBorder="1" applyAlignment="1">
      <alignment horizontal="distributed" vertical="center"/>
      <protection/>
    </xf>
    <xf numFmtId="0" fontId="11" fillId="0" borderId="25" xfId="63" applyFont="1" applyBorder="1" applyAlignment="1">
      <alignment horizontal="distributed" vertical="center"/>
      <protection/>
    </xf>
    <xf numFmtId="0" fontId="11" fillId="0" borderId="26" xfId="63" applyFont="1" applyBorder="1" applyAlignment="1">
      <alignment horizontal="distributed" vertical="center"/>
      <protection/>
    </xf>
    <xf numFmtId="0" fontId="11" fillId="0" borderId="20" xfId="63" applyFont="1" applyBorder="1" applyAlignment="1">
      <alignment horizontal="distributed" vertical="center"/>
      <protection/>
    </xf>
    <xf numFmtId="0" fontId="11" fillId="0" borderId="14" xfId="63" applyFont="1" applyBorder="1" applyAlignment="1">
      <alignment horizontal="distributed" vertical="center"/>
      <protection/>
    </xf>
    <xf numFmtId="0" fontId="11" fillId="0" borderId="30" xfId="63" applyFont="1" applyBorder="1" applyAlignment="1">
      <alignment horizontal="distributed" vertical="center" wrapText="1"/>
      <protection/>
    </xf>
    <xf numFmtId="0" fontId="11" fillId="0" borderId="17" xfId="63" applyFont="1" applyBorder="1" applyAlignment="1">
      <alignment horizontal="distributed" vertical="center"/>
      <protection/>
    </xf>
    <xf numFmtId="0" fontId="11" fillId="0" borderId="21" xfId="63" applyFont="1" applyBorder="1" applyAlignment="1">
      <alignment horizontal="distributed" vertical="center"/>
      <protection/>
    </xf>
    <xf numFmtId="0" fontId="11" fillId="0" borderId="33" xfId="63" applyFont="1" applyBorder="1" applyAlignment="1">
      <alignment horizontal="distributed" vertical="center" wrapText="1"/>
      <protection/>
    </xf>
    <xf numFmtId="0" fontId="11" fillId="0" borderId="12" xfId="63" applyFont="1" applyBorder="1" applyAlignment="1">
      <alignment horizontal="distributed" vertical="distributed" textRotation="255"/>
      <protection/>
    </xf>
    <xf numFmtId="0" fontId="11" fillId="0" borderId="13" xfId="63" applyFont="1" applyBorder="1" applyAlignment="1">
      <alignment horizontal="distributed" vertical="distributed" textRotation="255"/>
      <protection/>
    </xf>
    <xf numFmtId="0" fontId="11" fillId="0" borderId="14" xfId="63" applyFont="1" applyBorder="1" applyAlignment="1">
      <alignment horizontal="distributed" vertical="distributed" textRotation="255"/>
      <protection/>
    </xf>
    <xf numFmtId="0" fontId="11" fillId="0" borderId="31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distributed" textRotation="255"/>
      <protection/>
    </xf>
    <xf numFmtId="0" fontId="5" fillId="0" borderId="13" xfId="63" applyFont="1" applyBorder="1" applyAlignment="1">
      <alignment horizontal="distributed" vertical="distributed" textRotation="255"/>
      <protection/>
    </xf>
    <xf numFmtId="0" fontId="5" fillId="0" borderId="14" xfId="63" applyFont="1" applyBorder="1" applyAlignment="1">
      <alignment horizontal="distributed" vertical="distributed" textRotation="255"/>
      <protection/>
    </xf>
    <xf numFmtId="0" fontId="5" fillId="0" borderId="25" xfId="63" applyFont="1" applyBorder="1" applyAlignment="1">
      <alignment horizontal="distributed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32" xfId="63" applyFont="1" applyBorder="1" applyAlignment="1">
      <alignment horizontal="distributed" vertical="center" wrapText="1"/>
      <protection/>
    </xf>
    <xf numFmtId="0" fontId="5" fillId="0" borderId="33" xfId="63" applyFont="1" applyBorder="1" applyAlignment="1">
      <alignment horizontal="distributed" vertical="center" wrapText="1"/>
      <protection/>
    </xf>
    <xf numFmtId="0" fontId="5" fillId="0" borderId="12" xfId="63" applyFont="1" applyBorder="1" applyAlignment="1">
      <alignment horizontal="distributed" vertical="distributed"/>
      <protection/>
    </xf>
    <xf numFmtId="0" fontId="5" fillId="0" borderId="13" xfId="63" applyFont="1" applyBorder="1" applyAlignment="1">
      <alignment horizontal="distributed" vertical="distributed"/>
      <protection/>
    </xf>
    <xf numFmtId="0" fontId="5" fillId="0" borderId="14" xfId="63" applyFont="1" applyBorder="1" applyAlignment="1">
      <alignment horizontal="distributed" vertical="distributed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left"/>
      <protection/>
    </xf>
    <xf numFmtId="0" fontId="51" fillId="0" borderId="0" xfId="43" applyFont="1" applyFill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2　市町村別決算(1)歳入" xfId="64"/>
    <cellStyle name="標準_12　市町村別決算(2)歳出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52" customWidth="1"/>
    <col min="2" max="2" width="12.140625" style="252" customWidth="1"/>
    <col min="3" max="3" width="29.00390625" style="252" customWidth="1"/>
    <col min="4" max="4" width="4.7109375" style="252" customWidth="1"/>
    <col min="5" max="5" width="9.00390625" style="252" customWidth="1"/>
    <col min="6" max="6" width="31.8515625" style="252" customWidth="1"/>
    <col min="7" max="16384" width="9.00390625" style="252" customWidth="1"/>
  </cols>
  <sheetData>
    <row r="1" ht="18.75">
      <c r="A1" s="251" t="s">
        <v>396</v>
      </c>
    </row>
    <row r="2" ht="18.75">
      <c r="B2" s="251" t="s">
        <v>367</v>
      </c>
    </row>
    <row r="4" spans="2:3" ht="13.5">
      <c r="B4" s="253" t="s">
        <v>368</v>
      </c>
      <c r="C4" s="252" t="s">
        <v>377</v>
      </c>
    </row>
    <row r="5" spans="2:3" ht="13.5">
      <c r="B5" s="253" t="s">
        <v>370</v>
      </c>
      <c r="C5" s="252" t="s">
        <v>379</v>
      </c>
    </row>
    <row r="6" spans="2:3" ht="13.5">
      <c r="B6" s="253" t="s">
        <v>372</v>
      </c>
      <c r="C6" s="252" t="s">
        <v>381</v>
      </c>
    </row>
    <row r="7" spans="2:3" ht="13.5">
      <c r="B7" s="253" t="s">
        <v>374</v>
      </c>
      <c r="C7" s="252" t="s">
        <v>383</v>
      </c>
    </row>
    <row r="8" spans="2:3" ht="13.5">
      <c r="B8" s="253" t="s">
        <v>376</v>
      </c>
      <c r="C8" s="252" t="s">
        <v>385</v>
      </c>
    </row>
    <row r="9" spans="2:3" ht="13.5">
      <c r="B9" s="253" t="s">
        <v>378</v>
      </c>
      <c r="C9" s="252" t="s">
        <v>369</v>
      </c>
    </row>
    <row r="10" spans="2:3" ht="13.5">
      <c r="B10" s="253" t="s">
        <v>380</v>
      </c>
      <c r="C10" s="252" t="s">
        <v>371</v>
      </c>
    </row>
    <row r="11" spans="2:3" ht="13.5">
      <c r="B11" s="253" t="s">
        <v>382</v>
      </c>
      <c r="C11" s="252" t="s">
        <v>387</v>
      </c>
    </row>
    <row r="12" spans="2:3" ht="13.5">
      <c r="B12" s="253" t="s">
        <v>384</v>
      </c>
      <c r="C12" s="252" t="s">
        <v>373</v>
      </c>
    </row>
    <row r="13" spans="2:3" ht="13.5">
      <c r="B13" s="253" t="s">
        <v>386</v>
      </c>
      <c r="C13" s="252" t="s">
        <v>375</v>
      </c>
    </row>
    <row r="14" spans="2:3" ht="13.5">
      <c r="B14" s="254" t="s">
        <v>388</v>
      </c>
      <c r="C14" s="252" t="s">
        <v>389</v>
      </c>
    </row>
    <row r="15" spans="2:3" ht="13.5">
      <c r="B15" s="254" t="s">
        <v>390</v>
      </c>
      <c r="C15" s="255" t="s">
        <v>391</v>
      </c>
    </row>
    <row r="16" spans="2:3" ht="13.5">
      <c r="B16" s="254" t="s">
        <v>397</v>
      </c>
      <c r="C16" s="255" t="s">
        <v>398</v>
      </c>
    </row>
    <row r="17" spans="2:3" ht="13.5">
      <c r="B17" s="254" t="s">
        <v>399</v>
      </c>
      <c r="C17" s="255" t="s">
        <v>400</v>
      </c>
    </row>
    <row r="18" spans="2:3" ht="13.5">
      <c r="B18" s="254" t="s">
        <v>401</v>
      </c>
      <c r="C18" s="255" t="s">
        <v>402</v>
      </c>
    </row>
    <row r="19" spans="2:3" ht="13.5">
      <c r="B19" s="254" t="s">
        <v>403</v>
      </c>
      <c r="C19" s="255" t="s">
        <v>404</v>
      </c>
    </row>
    <row r="20" spans="2:3" ht="13.5">
      <c r="B20" s="254" t="s">
        <v>392</v>
      </c>
      <c r="C20" s="252" t="s">
        <v>393</v>
      </c>
    </row>
    <row r="21" spans="2:3" ht="13.5">
      <c r="B21" s="254" t="s">
        <v>394</v>
      </c>
      <c r="C21" s="252" t="s">
        <v>395</v>
      </c>
    </row>
  </sheetData>
  <sheetProtection/>
  <hyperlinks>
    <hyperlink ref="B14" location="'16-11(1)'!A1" display="16-11(1)"/>
    <hyperlink ref="B15" location="'16-11(2)'!A1" display="16-11(2)"/>
    <hyperlink ref="B20" location="'16-12(1)'!A1" display="16-12(1)"/>
    <hyperlink ref="B21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'!A1" display="16-10"/>
    <hyperlink ref="B16:B19" location="'16-11(2)'!A1" display="16-11(2)"/>
    <hyperlink ref="B16" location="'16-11(3)'!A1" display="16-11(3)"/>
    <hyperlink ref="B17" location="'16-11(4)'!A1" display="16-11(4)"/>
    <hyperlink ref="B18" location="'16-11(5)'!A1" display="16-11(5)"/>
    <hyperlink ref="B19" location="'16-11(6)'!A1" display="16-11(6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25.421875" style="19" customWidth="1"/>
    <col min="2" max="6" width="19.00390625" style="19" customWidth="1"/>
    <col min="7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1:6" ht="17.25">
      <c r="A2" s="270" t="s">
        <v>196</v>
      </c>
      <c r="B2" s="270"/>
      <c r="C2" s="270"/>
      <c r="D2" s="270"/>
      <c r="E2" s="270"/>
      <c r="F2" s="270"/>
    </row>
    <row r="3" spans="1:6" ht="13.5">
      <c r="A3" s="250"/>
      <c r="B3" s="250"/>
      <c r="C3" s="250"/>
      <c r="D3" s="250"/>
      <c r="E3" s="250"/>
      <c r="F3" s="24" t="s">
        <v>118</v>
      </c>
    </row>
    <row r="4" spans="1:5" ht="9" customHeight="1" thickBot="1">
      <c r="A4" s="25"/>
      <c r="B4" s="25"/>
      <c r="C4" s="25"/>
      <c r="D4" s="25"/>
      <c r="E4" s="25"/>
    </row>
    <row r="5" spans="1:6" ht="33" customHeight="1" thickTop="1">
      <c r="A5" s="77"/>
      <c r="B5" s="28" t="s">
        <v>120</v>
      </c>
      <c r="C5" s="28" t="s">
        <v>6</v>
      </c>
      <c r="D5" s="28" t="s">
        <v>7</v>
      </c>
      <c r="E5" s="28" t="s">
        <v>197</v>
      </c>
      <c r="F5" s="108" t="s">
        <v>198</v>
      </c>
    </row>
    <row r="6" spans="1:6" ht="18.75" customHeight="1">
      <c r="A6" s="58" t="s">
        <v>70</v>
      </c>
      <c r="B6" s="59">
        <v>31853107000</v>
      </c>
      <c r="C6" s="59">
        <v>29942317319</v>
      </c>
      <c r="D6" s="59">
        <v>29237398199</v>
      </c>
      <c r="E6" s="59">
        <v>704919120</v>
      </c>
      <c r="F6" s="109">
        <f>B6-D6</f>
        <v>2615708801</v>
      </c>
    </row>
    <row r="7" spans="1:6" ht="18.75" customHeight="1">
      <c r="A7" s="44">
        <v>17</v>
      </c>
      <c r="B7" s="59">
        <v>22132959000</v>
      </c>
      <c r="C7" s="59">
        <v>22082400837</v>
      </c>
      <c r="D7" s="59">
        <v>21165851662</v>
      </c>
      <c r="E7" s="110">
        <v>916549175</v>
      </c>
      <c r="F7" s="109">
        <f>B7-D7</f>
        <v>967107338</v>
      </c>
    </row>
    <row r="8" spans="1:6" s="18" customFormat="1" ht="18.75" customHeight="1">
      <c r="A8" s="111">
        <v>18</v>
      </c>
      <c r="B8" s="60">
        <f>SUM(B10:B22)</f>
        <v>21476502000</v>
      </c>
      <c r="C8" s="60">
        <f>SUM(C10:C22)</f>
        <v>21481185606</v>
      </c>
      <c r="D8" s="60">
        <f>SUM(D10:D22)</f>
        <v>20370175084</v>
      </c>
      <c r="E8" s="60">
        <f>SUM(E10:E22)</f>
        <v>1111010522</v>
      </c>
      <c r="F8" s="60">
        <f>SUM(F10:F22)</f>
        <v>1106326916</v>
      </c>
    </row>
    <row r="9" spans="1:6" ht="18.75" customHeight="1">
      <c r="A9" s="44"/>
      <c r="B9" s="59"/>
      <c r="C9" s="59"/>
      <c r="D9" s="59"/>
      <c r="E9" s="59"/>
      <c r="F9" s="112"/>
    </row>
    <row r="10" spans="1:6" ht="18.75" customHeight="1">
      <c r="A10" s="44" t="s">
        <v>199</v>
      </c>
      <c r="B10" s="59">
        <v>270323000</v>
      </c>
      <c r="C10" s="59">
        <v>307911044</v>
      </c>
      <c r="D10" s="59">
        <v>307890044</v>
      </c>
      <c r="E10" s="59">
        <v>21000</v>
      </c>
      <c r="F10" s="109">
        <f>B10-D10</f>
        <v>-37567044</v>
      </c>
    </row>
    <row r="11" spans="1:6" ht="18.75" customHeight="1">
      <c r="A11" s="44" t="s">
        <v>200</v>
      </c>
      <c r="B11" s="59">
        <v>8273000</v>
      </c>
      <c r="C11" s="59">
        <v>8271636</v>
      </c>
      <c r="D11" s="59">
        <v>8271636</v>
      </c>
      <c r="E11" s="64" t="s">
        <v>201</v>
      </c>
      <c r="F11" s="109">
        <f aca="true" t="shared" si="0" ref="F11:F22">B11-D11</f>
        <v>1364</v>
      </c>
    </row>
    <row r="12" spans="1:6" ht="18.75" customHeight="1">
      <c r="A12" s="44" t="s">
        <v>202</v>
      </c>
      <c r="B12" s="59">
        <v>196907000</v>
      </c>
      <c r="C12" s="59">
        <v>276086530</v>
      </c>
      <c r="D12" s="59">
        <v>204512289</v>
      </c>
      <c r="E12" s="64">
        <v>71574241</v>
      </c>
      <c r="F12" s="109">
        <f t="shared" si="0"/>
        <v>-7605289</v>
      </c>
    </row>
    <row r="13" spans="1:6" ht="18.75" customHeight="1">
      <c r="A13" s="44" t="s">
        <v>203</v>
      </c>
      <c r="B13" s="59">
        <v>4378509000</v>
      </c>
      <c r="C13" s="59">
        <v>5261288708</v>
      </c>
      <c r="D13" s="59">
        <v>4238320738</v>
      </c>
      <c r="E13" s="64">
        <v>1022967970</v>
      </c>
      <c r="F13" s="109">
        <f t="shared" si="0"/>
        <v>140188262</v>
      </c>
    </row>
    <row r="14" spans="1:6" ht="18.75" customHeight="1">
      <c r="A14" s="44" t="s">
        <v>204</v>
      </c>
      <c r="B14" s="59">
        <v>188586000</v>
      </c>
      <c r="C14" s="59">
        <v>200639566</v>
      </c>
      <c r="D14" s="59">
        <v>188961566</v>
      </c>
      <c r="E14" s="59">
        <v>11678000</v>
      </c>
      <c r="F14" s="109">
        <f t="shared" si="0"/>
        <v>-375566</v>
      </c>
    </row>
    <row r="15" spans="1:6" ht="18.75" customHeight="1">
      <c r="A15" s="44" t="s">
        <v>205</v>
      </c>
      <c r="B15" s="59">
        <v>270518000</v>
      </c>
      <c r="C15" s="59">
        <v>270457279</v>
      </c>
      <c r="D15" s="59">
        <v>270457279</v>
      </c>
      <c r="E15" s="64" t="s">
        <v>201</v>
      </c>
      <c r="F15" s="109">
        <f t="shared" si="0"/>
        <v>60721</v>
      </c>
    </row>
    <row r="16" spans="1:6" ht="18.75" customHeight="1">
      <c r="A16" s="44" t="s">
        <v>206</v>
      </c>
      <c r="B16" s="59">
        <v>85073000</v>
      </c>
      <c r="C16" s="59">
        <v>89098946</v>
      </c>
      <c r="D16" s="59">
        <v>84329635</v>
      </c>
      <c r="E16" s="64">
        <v>4769311</v>
      </c>
      <c r="F16" s="109">
        <f t="shared" si="0"/>
        <v>743365</v>
      </c>
    </row>
    <row r="17" spans="1:6" ht="18.75" customHeight="1">
      <c r="A17" s="44" t="s">
        <v>207</v>
      </c>
      <c r="B17" s="59">
        <v>99549000</v>
      </c>
      <c r="C17" s="59">
        <v>99552370</v>
      </c>
      <c r="D17" s="59">
        <v>99552370</v>
      </c>
      <c r="E17" s="64" t="s">
        <v>201</v>
      </c>
      <c r="F17" s="109">
        <f t="shared" si="0"/>
        <v>-3370</v>
      </c>
    </row>
    <row r="18" spans="1:6" ht="18.75" customHeight="1">
      <c r="A18" s="44" t="s">
        <v>208</v>
      </c>
      <c r="B18" s="59">
        <v>2001736000</v>
      </c>
      <c r="C18" s="59">
        <v>2001735231</v>
      </c>
      <c r="D18" s="59">
        <v>2001735231</v>
      </c>
      <c r="E18" s="64" t="s">
        <v>201</v>
      </c>
      <c r="F18" s="109">
        <f t="shared" si="0"/>
        <v>769</v>
      </c>
    </row>
    <row r="19" spans="1:6" ht="18.75" customHeight="1">
      <c r="A19" s="44" t="s">
        <v>209</v>
      </c>
      <c r="B19" s="59">
        <v>395570000</v>
      </c>
      <c r="C19" s="59">
        <v>395569161</v>
      </c>
      <c r="D19" s="59">
        <v>395569161</v>
      </c>
      <c r="E19" s="64" t="s">
        <v>201</v>
      </c>
      <c r="F19" s="109">
        <f t="shared" si="0"/>
        <v>839</v>
      </c>
    </row>
    <row r="20" spans="1:6" ht="18.75" customHeight="1">
      <c r="A20" s="44" t="s">
        <v>210</v>
      </c>
      <c r="B20" s="59">
        <v>3790143000</v>
      </c>
      <c r="C20" s="59">
        <v>3420139747</v>
      </c>
      <c r="D20" s="59">
        <v>3420139747</v>
      </c>
      <c r="E20" s="64" t="s">
        <v>201</v>
      </c>
      <c r="F20" s="109">
        <f t="shared" si="0"/>
        <v>370003253</v>
      </c>
    </row>
    <row r="21" spans="1:6" ht="18.75" customHeight="1">
      <c r="A21" s="44" t="s">
        <v>211</v>
      </c>
      <c r="B21" s="59">
        <v>3889889000</v>
      </c>
      <c r="C21" s="59">
        <v>3536152215</v>
      </c>
      <c r="D21" s="59">
        <v>3536152215</v>
      </c>
      <c r="E21" s="64" t="s">
        <v>201</v>
      </c>
      <c r="F21" s="109">
        <f t="shared" si="0"/>
        <v>353736785</v>
      </c>
    </row>
    <row r="22" spans="1:6" ht="18.75" customHeight="1">
      <c r="A22" s="50" t="s">
        <v>212</v>
      </c>
      <c r="B22" s="113">
        <v>5901426000</v>
      </c>
      <c r="C22" s="113">
        <v>5614283173</v>
      </c>
      <c r="D22" s="113">
        <v>5614283173</v>
      </c>
      <c r="E22" s="67" t="s">
        <v>201</v>
      </c>
      <c r="F22" s="114">
        <f t="shared" si="0"/>
        <v>287142827</v>
      </c>
    </row>
    <row r="23" ht="17.25" customHeight="1">
      <c r="A23" s="76" t="s">
        <v>137</v>
      </c>
    </row>
  </sheetData>
  <sheetProtection/>
  <mergeCells count="2">
    <mergeCell ref="A2:F2"/>
    <mergeCell ref="A1:D1"/>
  </mergeCells>
  <hyperlinks>
    <hyperlink ref="A1:D1" location="'16税・財政目次'!A1" display="16　税・財政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25.28125" style="19" customWidth="1"/>
    <col min="2" max="5" width="23.8515625" style="19" customWidth="1"/>
    <col min="6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1:5" ht="17.25">
      <c r="A2" s="280" t="s">
        <v>213</v>
      </c>
      <c r="B2" s="280"/>
      <c r="C2" s="280"/>
      <c r="D2" s="280"/>
      <c r="E2" s="280"/>
    </row>
    <row r="3" spans="1:5" ht="13.5">
      <c r="A3" s="23"/>
      <c r="B3" s="23"/>
      <c r="C3" s="23"/>
      <c r="D3" s="23"/>
      <c r="E3" s="24" t="s">
        <v>118</v>
      </c>
    </row>
    <row r="4" spans="1:4" ht="7.5" customHeight="1" thickBot="1">
      <c r="A4" s="54"/>
      <c r="B4" s="54"/>
      <c r="C4" s="54"/>
      <c r="D4" s="54"/>
    </row>
    <row r="5" spans="1:5" ht="24" customHeight="1" thickTop="1">
      <c r="A5" s="77"/>
      <c r="B5" s="28" t="s">
        <v>120</v>
      </c>
      <c r="C5" s="28" t="s">
        <v>139</v>
      </c>
      <c r="D5" s="28" t="s">
        <v>140</v>
      </c>
      <c r="E5" s="78" t="s">
        <v>141</v>
      </c>
    </row>
    <row r="6" spans="1:5" ht="18.75" customHeight="1">
      <c r="A6" s="44" t="s">
        <v>50</v>
      </c>
      <c r="B6" s="59">
        <v>31853107000</v>
      </c>
      <c r="C6" s="59">
        <v>26458085784</v>
      </c>
      <c r="D6" s="59">
        <v>2350000000</v>
      </c>
      <c r="E6" s="59">
        <v>3045021216</v>
      </c>
    </row>
    <row r="7" spans="1:5" ht="18.75" customHeight="1">
      <c r="A7" s="44">
        <v>17</v>
      </c>
      <c r="B7" s="59">
        <v>22132959000</v>
      </c>
      <c r="C7" s="59">
        <v>18403949795</v>
      </c>
      <c r="D7" s="59">
        <v>733000000</v>
      </c>
      <c r="E7" s="59">
        <v>2996009205</v>
      </c>
    </row>
    <row r="8" spans="1:5" s="18" customFormat="1" ht="18.75" customHeight="1">
      <c r="A8" s="111">
        <v>18</v>
      </c>
      <c r="B8" s="60">
        <f>SUM(B10:B22)</f>
        <v>21476502000</v>
      </c>
      <c r="C8" s="60">
        <f>SUM(C10:C22)</f>
        <v>17749800356</v>
      </c>
      <c r="D8" s="60">
        <f>SUM(D10:D22)</f>
        <v>710000000</v>
      </c>
      <c r="E8" s="60">
        <f>SUM(E10:E22)</f>
        <v>3016701644</v>
      </c>
    </row>
    <row r="9" spans="1:5" s="18" customFormat="1" ht="18.75" customHeight="1">
      <c r="A9" s="111"/>
      <c r="B9" s="60"/>
      <c r="C9" s="60"/>
      <c r="D9" s="60"/>
      <c r="E9" s="60"/>
    </row>
    <row r="10" spans="1:5" ht="18.75" customHeight="1">
      <c r="A10" s="44" t="s">
        <v>199</v>
      </c>
      <c r="B10" s="59">
        <v>270323000</v>
      </c>
      <c r="C10" s="59">
        <v>251196943</v>
      </c>
      <c r="D10" s="64" t="s">
        <v>214</v>
      </c>
      <c r="E10" s="59">
        <f>B10-C10</f>
        <v>19126057</v>
      </c>
    </row>
    <row r="11" spans="1:5" ht="18.75" customHeight="1">
      <c r="A11" s="44" t="s">
        <v>200</v>
      </c>
      <c r="B11" s="59">
        <v>8273000</v>
      </c>
      <c r="C11" s="59">
        <v>8271636</v>
      </c>
      <c r="D11" s="64" t="s">
        <v>214</v>
      </c>
      <c r="E11" s="59">
        <f aca="true" t="shared" si="0" ref="E11:E22">B11-C11</f>
        <v>1364</v>
      </c>
    </row>
    <row r="12" spans="1:5" ht="18.75" customHeight="1">
      <c r="A12" s="44" t="s">
        <v>202</v>
      </c>
      <c r="B12" s="59">
        <v>196907000</v>
      </c>
      <c r="C12" s="59">
        <v>43330404</v>
      </c>
      <c r="D12" s="64" t="s">
        <v>214</v>
      </c>
      <c r="E12" s="59">
        <f t="shared" si="0"/>
        <v>153576596</v>
      </c>
    </row>
    <row r="13" spans="1:5" ht="18.75" customHeight="1">
      <c r="A13" s="44" t="s">
        <v>203</v>
      </c>
      <c r="B13" s="59">
        <v>4378509000</v>
      </c>
      <c r="C13" s="59">
        <v>3145797614</v>
      </c>
      <c r="D13" s="64" t="s">
        <v>214</v>
      </c>
      <c r="E13" s="59">
        <f t="shared" si="0"/>
        <v>1232711386</v>
      </c>
    </row>
    <row r="14" spans="1:5" ht="18.75" customHeight="1">
      <c r="A14" s="44" t="s">
        <v>204</v>
      </c>
      <c r="B14" s="59">
        <v>188586000</v>
      </c>
      <c r="C14" s="59">
        <v>104796109</v>
      </c>
      <c r="D14" s="64" t="s">
        <v>214</v>
      </c>
      <c r="E14" s="59">
        <f t="shared" si="0"/>
        <v>83789891</v>
      </c>
    </row>
    <row r="15" spans="1:5" ht="18.75" customHeight="1">
      <c r="A15" s="44" t="s">
        <v>205</v>
      </c>
      <c r="B15" s="59">
        <v>270518000</v>
      </c>
      <c r="C15" s="59">
        <v>27140473</v>
      </c>
      <c r="D15" s="64" t="s">
        <v>214</v>
      </c>
      <c r="E15" s="59">
        <f t="shared" si="0"/>
        <v>243377527</v>
      </c>
    </row>
    <row r="16" spans="1:5" ht="18.75" customHeight="1">
      <c r="A16" s="44" t="s">
        <v>206</v>
      </c>
      <c r="B16" s="59">
        <v>85073000</v>
      </c>
      <c r="C16" s="59">
        <v>25919901</v>
      </c>
      <c r="D16" s="64" t="s">
        <v>214</v>
      </c>
      <c r="E16" s="59">
        <f t="shared" si="0"/>
        <v>59153099</v>
      </c>
    </row>
    <row r="17" spans="1:5" ht="18.75" customHeight="1">
      <c r="A17" s="44" t="s">
        <v>207</v>
      </c>
      <c r="B17" s="59">
        <v>99549000</v>
      </c>
      <c r="C17" s="59">
        <v>99544091</v>
      </c>
      <c r="D17" s="64" t="s">
        <v>214</v>
      </c>
      <c r="E17" s="59">
        <f t="shared" si="0"/>
        <v>4909</v>
      </c>
    </row>
    <row r="18" spans="1:5" ht="18.75" customHeight="1">
      <c r="A18" s="44" t="s">
        <v>208</v>
      </c>
      <c r="B18" s="59">
        <v>2001736000</v>
      </c>
      <c r="C18" s="59">
        <v>2001735231</v>
      </c>
      <c r="D18" s="64" t="s">
        <v>214</v>
      </c>
      <c r="E18" s="59">
        <f t="shared" si="0"/>
        <v>769</v>
      </c>
    </row>
    <row r="19" spans="1:5" ht="18.75" customHeight="1">
      <c r="A19" s="44" t="s">
        <v>209</v>
      </c>
      <c r="B19" s="59">
        <v>395570000</v>
      </c>
      <c r="C19" s="59">
        <v>395569161</v>
      </c>
      <c r="D19" s="64" t="s">
        <v>214</v>
      </c>
      <c r="E19" s="59">
        <f t="shared" si="0"/>
        <v>839</v>
      </c>
    </row>
    <row r="20" spans="1:5" ht="18.75" customHeight="1">
      <c r="A20" s="44" t="s">
        <v>215</v>
      </c>
      <c r="B20" s="59">
        <v>3790143000</v>
      </c>
      <c r="C20" s="59">
        <v>3420139747</v>
      </c>
      <c r="D20" s="59">
        <v>370000000</v>
      </c>
      <c r="E20" s="59">
        <f>B20-C20-D20</f>
        <v>3253</v>
      </c>
    </row>
    <row r="21" spans="1:5" ht="18.75" customHeight="1">
      <c r="A21" s="44" t="s">
        <v>216</v>
      </c>
      <c r="B21" s="59">
        <v>3889889000</v>
      </c>
      <c r="C21" s="59">
        <v>3009610481</v>
      </c>
      <c r="D21" s="64">
        <v>340000000</v>
      </c>
      <c r="E21" s="59">
        <f>B21-C21-D21</f>
        <v>540278519</v>
      </c>
    </row>
    <row r="22" spans="1:5" ht="18.75" customHeight="1">
      <c r="A22" s="50" t="s">
        <v>217</v>
      </c>
      <c r="B22" s="113">
        <v>5901426000</v>
      </c>
      <c r="C22" s="113">
        <v>5216748565</v>
      </c>
      <c r="D22" s="67" t="s">
        <v>85</v>
      </c>
      <c r="E22" s="113">
        <f t="shared" si="0"/>
        <v>684677435</v>
      </c>
    </row>
    <row r="23" ht="17.25" customHeight="1">
      <c r="A23" s="5" t="s">
        <v>137</v>
      </c>
    </row>
  </sheetData>
  <sheetProtection/>
  <mergeCells count="2">
    <mergeCell ref="A2:E2"/>
    <mergeCell ref="A1:D1"/>
  </mergeCells>
  <hyperlinks>
    <hyperlink ref="A1:D1" location="'16税・財政目次'!A1" display="16　税・財政"/>
  </hyperlink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70" zoomScaleNormal="70" zoomScalePageLayoutView="0" workbookViewId="0" topLeftCell="A1">
      <pane xSplit="3" ySplit="8" topLeftCell="E9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5"/>
  <cols>
    <col min="1" max="2" width="4.140625" style="19" customWidth="1"/>
    <col min="3" max="3" width="16.7109375" style="19" customWidth="1"/>
    <col min="4" max="4" width="20.421875" style="19" customWidth="1"/>
    <col min="5" max="5" width="17.28125" style="19" customWidth="1"/>
    <col min="6" max="6" width="18.28125" style="19" customWidth="1"/>
    <col min="7" max="7" width="18.8515625" style="19" customWidth="1"/>
    <col min="8" max="10" width="15.7109375" style="19" customWidth="1"/>
    <col min="11" max="11" width="14.8515625" style="19" customWidth="1"/>
    <col min="12" max="12" width="18.7109375" style="19" customWidth="1"/>
    <col min="13" max="14" width="14.7109375" style="19" customWidth="1"/>
    <col min="15" max="16" width="18.28125" style="19" customWidth="1"/>
    <col min="17" max="18" width="14.7109375" style="19" customWidth="1"/>
    <col min="19" max="19" width="18.28125" style="19" customWidth="1"/>
    <col min="20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1:19" ht="17.25">
      <c r="A2" s="21"/>
      <c r="B2" s="21"/>
      <c r="C2" s="21"/>
      <c r="D2" s="21"/>
      <c r="E2" s="21"/>
      <c r="F2" s="21" t="s">
        <v>218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4.25">
      <c r="A3" s="115" t="s">
        <v>219</v>
      </c>
      <c r="S3" s="116" t="s">
        <v>220</v>
      </c>
    </row>
    <row r="4" spans="1:19" ht="7.5" customHeight="1" thickBot="1">
      <c r="A4" s="115"/>
      <c r="S4" s="116"/>
    </row>
    <row r="5" spans="1:19" ht="16.5" customHeight="1" thickTop="1">
      <c r="A5" s="311" t="s">
        <v>221</v>
      </c>
      <c r="B5" s="311"/>
      <c r="C5" s="312"/>
      <c r="D5" s="316" t="s">
        <v>222</v>
      </c>
      <c r="E5" s="311"/>
      <c r="F5" s="311"/>
      <c r="G5" s="312"/>
      <c r="H5" s="117"/>
      <c r="I5" s="118"/>
      <c r="J5" s="118"/>
      <c r="K5" s="311" t="s">
        <v>223</v>
      </c>
      <c r="L5" s="311"/>
      <c r="M5" s="311"/>
      <c r="N5" s="311"/>
      <c r="O5" s="311"/>
      <c r="P5" s="311"/>
      <c r="Q5" s="311"/>
      <c r="R5" s="311"/>
      <c r="S5" s="311"/>
    </row>
    <row r="6" spans="1:20" ht="20.25" customHeight="1">
      <c r="A6" s="313"/>
      <c r="B6" s="313"/>
      <c r="C6" s="314"/>
      <c r="D6" s="317"/>
      <c r="E6" s="315"/>
      <c r="F6" s="315"/>
      <c r="G6" s="310"/>
      <c r="H6" s="304" t="s">
        <v>224</v>
      </c>
      <c r="I6" s="305"/>
      <c r="J6" s="305"/>
      <c r="K6" s="308"/>
      <c r="L6" s="304" t="s">
        <v>225</v>
      </c>
      <c r="M6" s="305"/>
      <c r="N6" s="305"/>
      <c r="O6" s="308"/>
      <c r="P6" s="304" t="s">
        <v>226</v>
      </c>
      <c r="Q6" s="305"/>
      <c r="R6" s="305"/>
      <c r="S6" s="305"/>
      <c r="T6" s="22"/>
    </row>
    <row r="7" spans="1:20" ht="21" customHeight="1">
      <c r="A7" s="313"/>
      <c r="B7" s="313"/>
      <c r="C7" s="314"/>
      <c r="D7" s="306" t="s">
        <v>227</v>
      </c>
      <c r="E7" s="304" t="s">
        <v>228</v>
      </c>
      <c r="F7" s="308"/>
      <c r="G7" s="306" t="s">
        <v>229</v>
      </c>
      <c r="H7" s="306" t="s">
        <v>227</v>
      </c>
      <c r="I7" s="304" t="s">
        <v>228</v>
      </c>
      <c r="J7" s="308"/>
      <c r="K7" s="309" t="s">
        <v>229</v>
      </c>
      <c r="L7" s="306" t="s">
        <v>227</v>
      </c>
      <c r="M7" s="304" t="s">
        <v>228</v>
      </c>
      <c r="N7" s="308"/>
      <c r="O7" s="306" t="s">
        <v>229</v>
      </c>
      <c r="P7" s="306" t="s">
        <v>227</v>
      </c>
      <c r="Q7" s="304" t="s">
        <v>228</v>
      </c>
      <c r="R7" s="308"/>
      <c r="S7" s="318" t="s">
        <v>229</v>
      </c>
      <c r="T7" s="22"/>
    </row>
    <row r="8" spans="1:20" ht="20.25" customHeight="1">
      <c r="A8" s="315"/>
      <c r="B8" s="315"/>
      <c r="C8" s="310"/>
      <c r="D8" s="307"/>
      <c r="E8" s="121" t="s">
        <v>101</v>
      </c>
      <c r="F8" s="121" t="s">
        <v>102</v>
      </c>
      <c r="G8" s="307"/>
      <c r="H8" s="307"/>
      <c r="I8" s="121" t="s">
        <v>101</v>
      </c>
      <c r="J8" s="121" t="s">
        <v>102</v>
      </c>
      <c r="K8" s="310"/>
      <c r="L8" s="307"/>
      <c r="M8" s="121" t="s">
        <v>101</v>
      </c>
      <c r="N8" s="121" t="s">
        <v>102</v>
      </c>
      <c r="O8" s="307"/>
      <c r="P8" s="307"/>
      <c r="Q8" s="121" t="s">
        <v>101</v>
      </c>
      <c r="R8" s="121" t="s">
        <v>102</v>
      </c>
      <c r="S8" s="317"/>
      <c r="T8" s="22"/>
    </row>
    <row r="9" spans="1:19" ht="51.75" customHeight="1">
      <c r="A9" s="319" t="s">
        <v>230</v>
      </c>
      <c r="B9" s="304" t="s">
        <v>231</v>
      </c>
      <c r="C9" s="308"/>
      <c r="D9" s="122">
        <v>69071.51</v>
      </c>
      <c r="E9" s="123" t="s">
        <v>85</v>
      </c>
      <c r="F9" s="123" t="s">
        <v>85</v>
      </c>
      <c r="G9" s="124">
        <f>D9</f>
        <v>69071.51</v>
      </c>
      <c r="H9" s="123" t="s">
        <v>85</v>
      </c>
      <c r="I9" s="123" t="s">
        <v>85</v>
      </c>
      <c r="J9" s="123" t="s">
        <v>85</v>
      </c>
      <c r="K9" s="125" t="s">
        <v>85</v>
      </c>
      <c r="L9" s="122">
        <v>51573.15</v>
      </c>
      <c r="M9" s="123" t="s">
        <v>85</v>
      </c>
      <c r="N9" s="123" t="s">
        <v>85</v>
      </c>
      <c r="O9" s="126">
        <f>L9</f>
        <v>51573.15</v>
      </c>
      <c r="P9" s="122">
        <v>51573.15</v>
      </c>
      <c r="Q9" s="123" t="s">
        <v>85</v>
      </c>
      <c r="R9" s="123" t="s">
        <v>85</v>
      </c>
      <c r="S9" s="126">
        <f>P9</f>
        <v>51573.15</v>
      </c>
    </row>
    <row r="10" spans="1:19" ht="66.75" customHeight="1">
      <c r="A10" s="320"/>
      <c r="B10" s="322" t="s">
        <v>232</v>
      </c>
      <c r="C10" s="121" t="s">
        <v>233</v>
      </c>
      <c r="D10" s="122">
        <v>237163.45</v>
      </c>
      <c r="E10" s="127">
        <v>20.54</v>
      </c>
      <c r="F10" s="122">
        <v>4095.97</v>
      </c>
      <c r="G10" s="128">
        <f aca="true" t="shared" si="0" ref="G10:G26">D10+E10-F10</f>
        <v>233088.02000000002</v>
      </c>
      <c r="H10" s="122">
        <v>9304.38</v>
      </c>
      <c r="I10" s="122">
        <v>213.58</v>
      </c>
      <c r="J10" s="122">
        <v>229.99</v>
      </c>
      <c r="K10" s="126">
        <f aca="true" t="shared" si="1" ref="K10:K26">H10+I10-J10</f>
        <v>9287.97</v>
      </c>
      <c r="L10" s="122">
        <v>82315.78</v>
      </c>
      <c r="M10" s="122">
        <v>85.79</v>
      </c>
      <c r="N10" s="123" t="s">
        <v>85</v>
      </c>
      <c r="O10" s="126">
        <f>L10+M10</f>
        <v>82401.56999999999</v>
      </c>
      <c r="P10" s="122">
        <v>91620.16</v>
      </c>
      <c r="Q10" s="122">
        <v>299.37</v>
      </c>
      <c r="R10" s="122">
        <v>229.99</v>
      </c>
      <c r="S10" s="126">
        <f aca="true" t="shared" si="2" ref="S10:S26">P10+Q10-R10</f>
        <v>91689.54</v>
      </c>
    </row>
    <row r="11" spans="1:19" ht="66.75" customHeight="1">
      <c r="A11" s="320"/>
      <c r="B11" s="323"/>
      <c r="C11" s="121" t="s">
        <v>234</v>
      </c>
      <c r="D11" s="122">
        <v>4202427.21</v>
      </c>
      <c r="E11" s="122">
        <v>1238.15</v>
      </c>
      <c r="F11" s="122">
        <v>23</v>
      </c>
      <c r="G11" s="128">
        <f t="shared" si="0"/>
        <v>4203642.36</v>
      </c>
      <c r="H11" s="122">
        <v>4282.79</v>
      </c>
      <c r="I11" s="123" t="s">
        <v>85</v>
      </c>
      <c r="J11" s="123" t="s">
        <v>85</v>
      </c>
      <c r="K11" s="126">
        <f>H11</f>
        <v>4282.79</v>
      </c>
      <c r="L11" s="122">
        <v>202729.98</v>
      </c>
      <c r="M11" s="122">
        <v>4963.33</v>
      </c>
      <c r="N11" s="122">
        <v>324.02</v>
      </c>
      <c r="O11" s="126">
        <f>L11+M11-N11</f>
        <v>207369.29</v>
      </c>
      <c r="P11" s="122">
        <v>207012.77</v>
      </c>
      <c r="Q11" s="122">
        <v>4963.33</v>
      </c>
      <c r="R11" s="122">
        <v>324.02</v>
      </c>
      <c r="S11" s="126">
        <f t="shared" si="2"/>
        <v>211652.08</v>
      </c>
    </row>
    <row r="12" spans="1:19" ht="51.75" customHeight="1">
      <c r="A12" s="320"/>
      <c r="B12" s="324" t="s">
        <v>235</v>
      </c>
      <c r="C12" s="121" t="s">
        <v>236</v>
      </c>
      <c r="D12" s="122">
        <v>2040072.67</v>
      </c>
      <c r="E12" s="129">
        <v>5290.29</v>
      </c>
      <c r="F12" s="122">
        <v>60.26</v>
      </c>
      <c r="G12" s="128">
        <f t="shared" si="0"/>
        <v>2045302.7</v>
      </c>
      <c r="H12" s="122">
        <v>9093.82</v>
      </c>
      <c r="I12" s="123" t="s">
        <v>85</v>
      </c>
      <c r="J12" s="123" t="s">
        <v>85</v>
      </c>
      <c r="K12" s="126">
        <f>H12</f>
        <v>9093.82</v>
      </c>
      <c r="L12" s="122">
        <v>584921.47</v>
      </c>
      <c r="M12" s="122">
        <v>10023.93</v>
      </c>
      <c r="N12" s="122">
        <v>3277.6</v>
      </c>
      <c r="O12" s="126">
        <f>L12+M12-N12</f>
        <v>591667.8</v>
      </c>
      <c r="P12" s="122">
        <v>594015.29</v>
      </c>
      <c r="Q12" s="122">
        <v>10023.93</v>
      </c>
      <c r="R12" s="122">
        <v>3277.6</v>
      </c>
      <c r="S12" s="126">
        <f t="shared" si="2"/>
        <v>600761.6200000001</v>
      </c>
    </row>
    <row r="13" spans="1:19" ht="51.75" customHeight="1">
      <c r="A13" s="320"/>
      <c r="B13" s="325"/>
      <c r="C13" s="121" t="s">
        <v>237</v>
      </c>
      <c r="D13" s="122">
        <v>181651.12</v>
      </c>
      <c r="E13" s="123" t="s">
        <v>85</v>
      </c>
      <c r="F13" s="123" t="s">
        <v>85</v>
      </c>
      <c r="G13" s="128">
        <f>D13</f>
        <v>181651.12</v>
      </c>
      <c r="H13" s="122">
        <v>3244.52</v>
      </c>
      <c r="I13" s="127">
        <v>149.04</v>
      </c>
      <c r="J13" s="122">
        <v>287.92</v>
      </c>
      <c r="K13" s="126">
        <f t="shared" si="1"/>
        <v>3105.64</v>
      </c>
      <c r="L13" s="122">
        <v>148789.14</v>
      </c>
      <c r="M13" s="123" t="s">
        <v>85</v>
      </c>
      <c r="N13" s="127">
        <v>1707.51</v>
      </c>
      <c r="O13" s="126">
        <f>L13-N13</f>
        <v>147081.63</v>
      </c>
      <c r="P13" s="122">
        <v>152033.66</v>
      </c>
      <c r="Q13" s="122">
        <v>149.04</v>
      </c>
      <c r="R13" s="122">
        <v>1995.43</v>
      </c>
      <c r="S13" s="126">
        <f t="shared" si="2"/>
        <v>150187.27000000002</v>
      </c>
    </row>
    <row r="14" spans="1:19" ht="51.75" customHeight="1">
      <c r="A14" s="320"/>
      <c r="B14" s="325"/>
      <c r="C14" s="6" t="s">
        <v>238</v>
      </c>
      <c r="D14" s="122">
        <v>2353875.63</v>
      </c>
      <c r="E14" s="122">
        <v>2673.57</v>
      </c>
      <c r="F14" s="127">
        <v>59.16</v>
      </c>
      <c r="G14" s="128">
        <f t="shared" si="0"/>
        <v>2356490.0399999996</v>
      </c>
      <c r="H14" s="122">
        <v>4589.69</v>
      </c>
      <c r="I14" s="122">
        <v>666.4</v>
      </c>
      <c r="J14" s="122">
        <v>15.52</v>
      </c>
      <c r="K14" s="126">
        <f t="shared" si="1"/>
        <v>5240.569999999999</v>
      </c>
      <c r="L14" s="122">
        <v>42010.05</v>
      </c>
      <c r="M14" s="122">
        <v>110.92</v>
      </c>
      <c r="N14" s="123" t="s">
        <v>85</v>
      </c>
      <c r="O14" s="126">
        <f>L14+M14</f>
        <v>42120.97</v>
      </c>
      <c r="P14" s="122">
        <v>46599.74</v>
      </c>
      <c r="Q14" s="122">
        <v>777.32</v>
      </c>
      <c r="R14" s="122">
        <v>15.52</v>
      </c>
      <c r="S14" s="126">
        <f t="shared" si="2"/>
        <v>47361.54</v>
      </c>
    </row>
    <row r="15" spans="1:19" ht="51.75" customHeight="1">
      <c r="A15" s="320"/>
      <c r="B15" s="326"/>
      <c r="C15" s="6" t="s">
        <v>234</v>
      </c>
      <c r="D15" s="122">
        <v>1615011.11</v>
      </c>
      <c r="E15" s="122">
        <v>9016.26</v>
      </c>
      <c r="F15" s="122">
        <v>78.17</v>
      </c>
      <c r="G15" s="128">
        <f t="shared" si="0"/>
        <v>1623949.2000000002</v>
      </c>
      <c r="H15" s="122">
        <v>1403.16</v>
      </c>
      <c r="I15" s="127">
        <v>28.95</v>
      </c>
      <c r="J15" s="122">
        <v>7.06</v>
      </c>
      <c r="K15" s="126">
        <f t="shared" si="1"/>
        <v>1425.0500000000002</v>
      </c>
      <c r="L15" s="122">
        <v>279789.23</v>
      </c>
      <c r="M15" s="122">
        <v>20282.19</v>
      </c>
      <c r="N15" s="122">
        <v>16205.66</v>
      </c>
      <c r="O15" s="126">
        <f>L15+M15-N15</f>
        <v>283865.76</v>
      </c>
      <c r="P15" s="122">
        <v>281192.39</v>
      </c>
      <c r="Q15" s="122">
        <v>20311.14</v>
      </c>
      <c r="R15" s="122">
        <v>16212.72</v>
      </c>
      <c r="S15" s="126">
        <f t="shared" si="2"/>
        <v>285290.81000000006</v>
      </c>
    </row>
    <row r="16" spans="1:19" ht="51.75" customHeight="1">
      <c r="A16" s="320"/>
      <c r="B16" s="304" t="s">
        <v>239</v>
      </c>
      <c r="C16" s="308"/>
      <c r="D16" s="122">
        <v>7035.15</v>
      </c>
      <c r="E16" s="123" t="s">
        <v>85</v>
      </c>
      <c r="F16" s="123" t="s">
        <v>85</v>
      </c>
      <c r="G16" s="128">
        <f>D16</f>
        <v>7035.15</v>
      </c>
      <c r="H16" s="122">
        <v>850.49</v>
      </c>
      <c r="I16" s="123" t="s">
        <v>85</v>
      </c>
      <c r="J16" s="123" t="s">
        <v>85</v>
      </c>
      <c r="K16" s="126">
        <f>H16</f>
        <v>850.49</v>
      </c>
      <c r="L16" s="122">
        <v>156.15</v>
      </c>
      <c r="M16" s="123" t="s">
        <v>85</v>
      </c>
      <c r="N16" s="123" t="s">
        <v>85</v>
      </c>
      <c r="O16" s="126">
        <f>L16</f>
        <v>156.15</v>
      </c>
      <c r="P16" s="122">
        <v>1006.64</v>
      </c>
      <c r="Q16" s="123" t="s">
        <v>85</v>
      </c>
      <c r="R16" s="123" t="s">
        <v>85</v>
      </c>
      <c r="S16" s="126">
        <f>P16</f>
        <v>1006.64</v>
      </c>
    </row>
    <row r="17" spans="1:19" ht="51.75" customHeight="1">
      <c r="A17" s="320"/>
      <c r="B17" s="304" t="s">
        <v>240</v>
      </c>
      <c r="C17" s="308"/>
      <c r="D17" s="122">
        <v>8292688.99</v>
      </c>
      <c r="E17" s="123" t="s">
        <v>85</v>
      </c>
      <c r="F17" s="122">
        <v>2673.57</v>
      </c>
      <c r="G17" s="128">
        <f>D17+-F17</f>
        <v>8290015.42</v>
      </c>
      <c r="H17" s="130" t="s">
        <v>241</v>
      </c>
      <c r="I17" s="123" t="s">
        <v>85</v>
      </c>
      <c r="J17" s="123" t="s">
        <v>85</v>
      </c>
      <c r="K17" s="125" t="s">
        <v>85</v>
      </c>
      <c r="L17" s="122" t="s">
        <v>241</v>
      </c>
      <c r="M17" s="123" t="s">
        <v>85</v>
      </c>
      <c r="N17" s="123" t="s">
        <v>85</v>
      </c>
      <c r="O17" s="123" t="s">
        <v>85</v>
      </c>
      <c r="P17" s="122" t="s">
        <v>241</v>
      </c>
      <c r="Q17" s="123" t="s">
        <v>85</v>
      </c>
      <c r="R17" s="123" t="s">
        <v>85</v>
      </c>
      <c r="S17" s="123" t="s">
        <v>85</v>
      </c>
    </row>
    <row r="18" spans="1:19" ht="51.75" customHeight="1">
      <c r="A18" s="321"/>
      <c r="B18" s="304" t="s">
        <v>17</v>
      </c>
      <c r="C18" s="308"/>
      <c r="D18" s="122">
        <v>18998996.84</v>
      </c>
      <c r="E18" s="122">
        <f>SUM(E9:E17)</f>
        <v>18238.809999999998</v>
      </c>
      <c r="F18" s="122">
        <f>SUM(F9:F17)</f>
        <v>6990.129999999999</v>
      </c>
      <c r="G18" s="128">
        <f t="shared" si="0"/>
        <v>19010245.52</v>
      </c>
      <c r="H18" s="131">
        <v>32768.85</v>
      </c>
      <c r="I18" s="122">
        <f>SUM(I9:I17)</f>
        <v>1057.97</v>
      </c>
      <c r="J18" s="122">
        <f>SUM(J9:J17)</f>
        <v>540.49</v>
      </c>
      <c r="K18" s="126">
        <f t="shared" si="1"/>
        <v>33286.33</v>
      </c>
      <c r="L18" s="122">
        <v>1392284.95</v>
      </c>
      <c r="M18" s="122">
        <f>SUM(M9:M17)</f>
        <v>35466.159999999996</v>
      </c>
      <c r="N18" s="122">
        <f>SUM(N9:N17)</f>
        <v>21514.79</v>
      </c>
      <c r="O18" s="126">
        <f>L18+M18-N18</f>
        <v>1406236.3199999998</v>
      </c>
      <c r="P18" s="122">
        <v>1425053.8</v>
      </c>
      <c r="Q18" s="122">
        <f>SUM(Q9:Q17)</f>
        <v>36524.130000000005</v>
      </c>
      <c r="R18" s="122">
        <f>SUM(R9:R17)</f>
        <v>22055.28</v>
      </c>
      <c r="S18" s="126">
        <f t="shared" si="2"/>
        <v>1439522.6500000001</v>
      </c>
    </row>
    <row r="19" spans="1:19" ht="51.75" customHeight="1">
      <c r="A19" s="329" t="s">
        <v>242</v>
      </c>
      <c r="B19" s="304" t="s">
        <v>239</v>
      </c>
      <c r="C19" s="308"/>
      <c r="D19" s="122">
        <v>123969.51</v>
      </c>
      <c r="E19" s="123" t="s">
        <v>85</v>
      </c>
      <c r="F19" s="122">
        <v>1902.3</v>
      </c>
      <c r="G19" s="128">
        <f>D19+-F19</f>
        <v>122067.20999999999</v>
      </c>
      <c r="H19" s="122">
        <v>3547.63</v>
      </c>
      <c r="I19" s="127">
        <v>12.8</v>
      </c>
      <c r="J19" s="122">
        <v>567.35</v>
      </c>
      <c r="K19" s="126">
        <f t="shared" si="1"/>
        <v>2993.0800000000004</v>
      </c>
      <c r="L19" s="122">
        <v>93938.68</v>
      </c>
      <c r="M19" s="122">
        <v>44.95</v>
      </c>
      <c r="N19" s="122">
        <v>707.91</v>
      </c>
      <c r="O19" s="126">
        <f>L19+M19-N19</f>
        <v>93275.71999999999</v>
      </c>
      <c r="P19" s="122">
        <v>97486.31</v>
      </c>
      <c r="Q19" s="122">
        <f>M19+I19</f>
        <v>57.75</v>
      </c>
      <c r="R19" s="122">
        <f>N19+J19</f>
        <v>1275.26</v>
      </c>
      <c r="S19" s="126">
        <f t="shared" si="2"/>
        <v>96268.8</v>
      </c>
    </row>
    <row r="20" spans="1:19" ht="51.75" customHeight="1">
      <c r="A20" s="330"/>
      <c r="B20" s="304" t="s">
        <v>243</v>
      </c>
      <c r="C20" s="308"/>
      <c r="D20" s="122">
        <v>367558.77</v>
      </c>
      <c r="E20" s="123" t="s">
        <v>85</v>
      </c>
      <c r="F20" s="122">
        <v>4977.64</v>
      </c>
      <c r="G20" s="128">
        <f>D20+-F20</f>
        <v>362581.13</v>
      </c>
      <c r="H20" s="122">
        <v>148.45</v>
      </c>
      <c r="I20" s="123" t="s">
        <v>85</v>
      </c>
      <c r="J20" s="123" t="s">
        <v>85</v>
      </c>
      <c r="K20" s="126">
        <f>H20</f>
        <v>148.45</v>
      </c>
      <c r="L20" s="122">
        <v>7599.86</v>
      </c>
      <c r="M20" s="123" t="s">
        <v>85</v>
      </c>
      <c r="N20" s="123" t="s">
        <v>85</v>
      </c>
      <c r="O20" s="126">
        <f>L20</f>
        <v>7599.86</v>
      </c>
      <c r="P20" s="122">
        <v>7748.31</v>
      </c>
      <c r="Q20" s="123" t="s">
        <v>85</v>
      </c>
      <c r="R20" s="123" t="s">
        <v>85</v>
      </c>
      <c r="S20" s="126">
        <f>P20</f>
        <v>7748.31</v>
      </c>
    </row>
    <row r="21" spans="1:19" ht="51.75" customHeight="1">
      <c r="A21" s="330"/>
      <c r="B21" s="324" t="s">
        <v>244</v>
      </c>
      <c r="C21" s="119" t="s">
        <v>245</v>
      </c>
      <c r="D21" s="122">
        <v>2374.74</v>
      </c>
      <c r="E21" s="122">
        <v>23.25</v>
      </c>
      <c r="F21" s="123" t="s">
        <v>85</v>
      </c>
      <c r="G21" s="128">
        <f>D21+E21</f>
        <v>2397.99</v>
      </c>
      <c r="H21" s="127" t="s">
        <v>85</v>
      </c>
      <c r="I21" s="123" t="s">
        <v>85</v>
      </c>
      <c r="J21" s="123" t="s">
        <v>85</v>
      </c>
      <c r="K21" s="125" t="s">
        <v>85</v>
      </c>
      <c r="L21" s="127" t="s">
        <v>85</v>
      </c>
      <c r="M21" s="123" t="s">
        <v>85</v>
      </c>
      <c r="N21" s="123" t="s">
        <v>85</v>
      </c>
      <c r="O21" s="123" t="s">
        <v>85</v>
      </c>
      <c r="P21" s="127" t="s">
        <v>85</v>
      </c>
      <c r="Q21" s="123" t="s">
        <v>85</v>
      </c>
      <c r="R21" s="123" t="s">
        <v>85</v>
      </c>
      <c r="S21" s="123" t="s">
        <v>85</v>
      </c>
    </row>
    <row r="22" spans="1:19" ht="51.75" customHeight="1">
      <c r="A22" s="330"/>
      <c r="B22" s="325"/>
      <c r="C22" s="120" t="s">
        <v>246</v>
      </c>
      <c r="D22" s="122">
        <v>28968.76</v>
      </c>
      <c r="E22" s="123" t="s">
        <v>85</v>
      </c>
      <c r="F22" s="123" t="s">
        <v>85</v>
      </c>
      <c r="G22" s="128">
        <f>D22</f>
        <v>28968.76</v>
      </c>
      <c r="H22" s="127" t="s">
        <v>85</v>
      </c>
      <c r="I22" s="123" t="s">
        <v>85</v>
      </c>
      <c r="J22" s="123" t="s">
        <v>85</v>
      </c>
      <c r="K22" s="125" t="s">
        <v>85</v>
      </c>
      <c r="L22" s="127" t="s">
        <v>85</v>
      </c>
      <c r="M22" s="123" t="s">
        <v>85</v>
      </c>
      <c r="N22" s="123" t="s">
        <v>85</v>
      </c>
      <c r="O22" s="123" t="s">
        <v>85</v>
      </c>
      <c r="P22" s="127" t="s">
        <v>85</v>
      </c>
      <c r="Q22" s="123" t="s">
        <v>85</v>
      </c>
      <c r="R22" s="123" t="s">
        <v>85</v>
      </c>
      <c r="S22" s="123" t="s">
        <v>85</v>
      </c>
    </row>
    <row r="23" spans="1:19" ht="51.75" customHeight="1">
      <c r="A23" s="330"/>
      <c r="B23" s="326"/>
      <c r="C23" s="120" t="s">
        <v>247</v>
      </c>
      <c r="D23" s="122">
        <v>14231.03</v>
      </c>
      <c r="E23" s="127">
        <v>4961.58</v>
      </c>
      <c r="F23" s="122">
        <v>4103.18</v>
      </c>
      <c r="G23" s="128">
        <f t="shared" si="0"/>
        <v>15089.43</v>
      </c>
      <c r="H23" s="127" t="s">
        <v>85</v>
      </c>
      <c r="I23" s="123" t="s">
        <v>85</v>
      </c>
      <c r="J23" s="123" t="s">
        <v>85</v>
      </c>
      <c r="K23" s="125" t="s">
        <v>85</v>
      </c>
      <c r="L23" s="127" t="s">
        <v>85</v>
      </c>
      <c r="M23" s="123" t="s">
        <v>85</v>
      </c>
      <c r="N23" s="123" t="s">
        <v>85</v>
      </c>
      <c r="O23" s="123" t="s">
        <v>85</v>
      </c>
      <c r="P23" s="127" t="s">
        <v>85</v>
      </c>
      <c r="Q23" s="123" t="s">
        <v>85</v>
      </c>
      <c r="R23" s="123" t="s">
        <v>85</v>
      </c>
      <c r="S23" s="123" t="s">
        <v>85</v>
      </c>
    </row>
    <row r="24" spans="1:19" ht="51.75" customHeight="1">
      <c r="A24" s="330"/>
      <c r="B24" s="304" t="s">
        <v>248</v>
      </c>
      <c r="C24" s="308"/>
      <c r="D24" s="122">
        <v>26291.78</v>
      </c>
      <c r="E24" s="123" t="s">
        <v>85</v>
      </c>
      <c r="F24" s="123" t="s">
        <v>85</v>
      </c>
      <c r="G24" s="128">
        <f>D24</f>
        <v>26291.78</v>
      </c>
      <c r="H24" s="127" t="s">
        <v>85</v>
      </c>
      <c r="I24" s="123" t="s">
        <v>85</v>
      </c>
      <c r="J24" s="123" t="s">
        <v>85</v>
      </c>
      <c r="K24" s="125" t="s">
        <v>85</v>
      </c>
      <c r="L24" s="122">
        <v>3402.67</v>
      </c>
      <c r="M24" s="123" t="s">
        <v>85</v>
      </c>
      <c r="N24" s="123" t="s">
        <v>85</v>
      </c>
      <c r="O24" s="126">
        <f>L24</f>
        <v>3402.67</v>
      </c>
      <c r="P24" s="122">
        <v>3402.67</v>
      </c>
      <c r="Q24" s="123" t="s">
        <v>85</v>
      </c>
      <c r="R24" s="123" t="s">
        <v>85</v>
      </c>
      <c r="S24" s="126">
        <f>P24</f>
        <v>3402.67</v>
      </c>
    </row>
    <row r="25" spans="1:19" ht="51.75" customHeight="1">
      <c r="A25" s="330"/>
      <c r="B25" s="304" t="s">
        <v>17</v>
      </c>
      <c r="C25" s="308"/>
      <c r="D25" s="122">
        <v>563394.59</v>
      </c>
      <c r="E25" s="122">
        <f>SUM(E19:E24)</f>
        <v>4984.83</v>
      </c>
      <c r="F25" s="122">
        <f>SUM(F19:F24)</f>
        <v>10983.12</v>
      </c>
      <c r="G25" s="128">
        <f t="shared" si="0"/>
        <v>557396.2999999999</v>
      </c>
      <c r="H25" s="122">
        <v>3696.08</v>
      </c>
      <c r="I25" s="122">
        <f>SUM(I19:I24)</f>
        <v>12.8</v>
      </c>
      <c r="J25" s="122">
        <f>SUM(J19:J24)</f>
        <v>567.35</v>
      </c>
      <c r="K25" s="126">
        <f t="shared" si="1"/>
        <v>3141.53</v>
      </c>
      <c r="L25" s="122">
        <v>104941.21</v>
      </c>
      <c r="M25" s="122">
        <f>SUM(M19:M24)</f>
        <v>44.95</v>
      </c>
      <c r="N25" s="122">
        <f>SUM(N19:N24)</f>
        <v>707.91</v>
      </c>
      <c r="O25" s="126">
        <f>L25+M25-N25</f>
        <v>104278.25</v>
      </c>
      <c r="P25" s="122">
        <v>108637.29</v>
      </c>
      <c r="Q25" s="122">
        <f>SUM(Q19:Q24)</f>
        <v>57.75</v>
      </c>
      <c r="R25" s="122">
        <f>SUM(R19:R24)</f>
        <v>1275.26</v>
      </c>
      <c r="S25" s="126">
        <f t="shared" si="2"/>
        <v>107419.78</v>
      </c>
    </row>
    <row r="26" spans="1:19" s="18" customFormat="1" ht="51.75" customHeight="1">
      <c r="A26" s="327" t="s">
        <v>249</v>
      </c>
      <c r="B26" s="327"/>
      <c r="C26" s="328"/>
      <c r="D26" s="132">
        <v>19562391.43</v>
      </c>
      <c r="E26" s="133">
        <f>E25+E18</f>
        <v>23223.64</v>
      </c>
      <c r="F26" s="133">
        <f>F25+F18</f>
        <v>17973.25</v>
      </c>
      <c r="G26" s="134">
        <f t="shared" si="0"/>
        <v>19567641.82</v>
      </c>
      <c r="H26" s="133">
        <v>36464.93</v>
      </c>
      <c r="I26" s="133">
        <f>I25+I18</f>
        <v>1070.77</v>
      </c>
      <c r="J26" s="133">
        <f>J25+J18</f>
        <v>1107.8400000000001</v>
      </c>
      <c r="K26" s="133">
        <f t="shared" si="1"/>
        <v>36427.86</v>
      </c>
      <c r="L26" s="133">
        <v>1497226.16</v>
      </c>
      <c r="M26" s="133">
        <f>M25+M18</f>
        <v>35511.10999999999</v>
      </c>
      <c r="N26" s="133">
        <f>N25+N18</f>
        <v>22222.7</v>
      </c>
      <c r="O26" s="133">
        <f>L26+M26-N26</f>
        <v>1510514.57</v>
      </c>
      <c r="P26" s="133">
        <v>1533691.09</v>
      </c>
      <c r="Q26" s="133">
        <f>Q25+Q18</f>
        <v>36581.880000000005</v>
      </c>
      <c r="R26" s="133">
        <f>R25+R18</f>
        <v>23330.539999999997</v>
      </c>
      <c r="S26" s="133">
        <f t="shared" si="2"/>
        <v>1546942.4300000002</v>
      </c>
    </row>
    <row r="27" spans="1:19" ht="25.5" customHeight="1">
      <c r="A27" s="135" t="s">
        <v>250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07"/>
      <c r="O27" s="107"/>
      <c r="S27" s="107"/>
    </row>
  </sheetData>
  <sheetProtection/>
  <mergeCells count="33">
    <mergeCell ref="A1:D1"/>
    <mergeCell ref="A26:C26"/>
    <mergeCell ref="A19:A25"/>
    <mergeCell ref="B19:C19"/>
    <mergeCell ref="B20:C20"/>
    <mergeCell ref="B21:B23"/>
    <mergeCell ref="B24:C24"/>
    <mergeCell ref="B25:C25"/>
    <mergeCell ref="A9:A18"/>
    <mergeCell ref="B9:C9"/>
    <mergeCell ref="B10:B11"/>
    <mergeCell ref="B12:B15"/>
    <mergeCell ref="B16:C16"/>
    <mergeCell ref="B17:C17"/>
    <mergeCell ref="B18:C18"/>
    <mergeCell ref="P7:P8"/>
    <mergeCell ref="A5:C8"/>
    <mergeCell ref="D5:G6"/>
    <mergeCell ref="K5:S5"/>
    <mergeCell ref="L6:O6"/>
    <mergeCell ref="Q7:R7"/>
    <mergeCell ref="S7:S8"/>
    <mergeCell ref="I7:J7"/>
    <mergeCell ref="P6:S6"/>
    <mergeCell ref="D7:D8"/>
    <mergeCell ref="E7:F7"/>
    <mergeCell ref="G7:G8"/>
    <mergeCell ref="H7:H8"/>
    <mergeCell ref="H6:K6"/>
    <mergeCell ref="K7:K8"/>
    <mergeCell ref="L7:L8"/>
    <mergeCell ref="M7:N7"/>
    <mergeCell ref="O7:O8"/>
  </mergeCells>
  <hyperlinks>
    <hyperlink ref="A1:D1" location="'16税・財政目次'!A1" display="16　税・財政"/>
  </hyperlink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zoomScale="85" zoomScaleNormal="85" zoomScalePageLayoutView="0" workbookViewId="0" topLeftCell="A1">
      <pane ySplit="8" topLeftCell="A9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1.7109375" style="19" customWidth="1"/>
    <col min="2" max="2" width="3.421875" style="115" customWidth="1"/>
    <col min="3" max="3" width="4.57421875" style="115" customWidth="1"/>
    <col min="4" max="4" width="5.57421875" style="115" customWidth="1"/>
    <col min="5" max="5" width="17.00390625" style="19" customWidth="1"/>
    <col min="6" max="6" width="9.7109375" style="19" bestFit="1" customWidth="1"/>
    <col min="7" max="7" width="13.8515625" style="19" bestFit="1" customWidth="1"/>
    <col min="8" max="8" width="17.421875" style="19" customWidth="1"/>
    <col min="9" max="9" width="15.00390625" style="19" customWidth="1"/>
    <col min="10" max="10" width="12.00390625" style="19" customWidth="1"/>
    <col min="11" max="11" width="11.7109375" style="19" bestFit="1" customWidth="1"/>
    <col min="12" max="12" width="13.140625" style="19" customWidth="1"/>
    <col min="13" max="13" width="13.421875" style="19" customWidth="1"/>
    <col min="14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2:20" ht="17.25">
      <c r="B2" s="270" t="s">
        <v>218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1"/>
      <c r="O2" s="21"/>
      <c r="P2" s="21"/>
      <c r="Q2" s="21"/>
      <c r="R2" s="21"/>
      <c r="S2" s="21"/>
      <c r="T2" s="21"/>
    </row>
    <row r="3" spans="2:13" ht="14.25">
      <c r="B3" s="136" t="s">
        <v>251</v>
      </c>
      <c r="C3" s="136"/>
      <c r="D3" s="136"/>
      <c r="M3" s="116"/>
    </row>
    <row r="4" spans="2:13" ht="7.5" customHeight="1" thickBot="1">
      <c r="B4" s="137"/>
      <c r="C4" s="137"/>
      <c r="D4" s="137"/>
      <c r="E4" s="22"/>
      <c r="M4" s="116"/>
    </row>
    <row r="5" spans="2:13" s="115" customFormat="1" ht="16.5" customHeight="1" thickTop="1">
      <c r="B5" s="311" t="s">
        <v>221</v>
      </c>
      <c r="C5" s="311"/>
      <c r="D5" s="312"/>
      <c r="E5" s="337" t="s">
        <v>252</v>
      </c>
      <c r="F5" s="338"/>
      <c r="G5" s="338"/>
      <c r="H5" s="339"/>
      <c r="I5" s="343" t="s">
        <v>253</v>
      </c>
      <c r="J5" s="344"/>
      <c r="K5" s="344"/>
      <c r="L5" s="345"/>
      <c r="M5" s="316" t="s">
        <v>254</v>
      </c>
    </row>
    <row r="6" spans="2:13" s="115" customFormat="1" ht="16.5" customHeight="1">
      <c r="B6" s="313"/>
      <c r="C6" s="313"/>
      <c r="D6" s="314"/>
      <c r="E6" s="340"/>
      <c r="F6" s="341"/>
      <c r="G6" s="341"/>
      <c r="H6" s="342"/>
      <c r="I6" s="346"/>
      <c r="J6" s="347"/>
      <c r="K6" s="347"/>
      <c r="L6" s="348"/>
      <c r="M6" s="336"/>
    </row>
    <row r="7" spans="2:13" s="115" customFormat="1" ht="19.5" customHeight="1">
      <c r="B7" s="313"/>
      <c r="C7" s="313"/>
      <c r="D7" s="314"/>
      <c r="E7" s="306" t="s">
        <v>227</v>
      </c>
      <c r="F7" s="304" t="s">
        <v>228</v>
      </c>
      <c r="G7" s="308"/>
      <c r="H7" s="306" t="s">
        <v>255</v>
      </c>
      <c r="I7" s="306" t="s">
        <v>256</v>
      </c>
      <c r="J7" s="304" t="s">
        <v>228</v>
      </c>
      <c r="K7" s="308"/>
      <c r="L7" s="306" t="s">
        <v>255</v>
      </c>
      <c r="M7" s="336"/>
    </row>
    <row r="8" spans="2:13" s="115" customFormat="1" ht="19.5" customHeight="1">
      <c r="B8" s="315"/>
      <c r="C8" s="315"/>
      <c r="D8" s="310"/>
      <c r="E8" s="331"/>
      <c r="F8" s="121" t="s">
        <v>101</v>
      </c>
      <c r="G8" s="121" t="s">
        <v>102</v>
      </c>
      <c r="H8" s="307"/>
      <c r="I8" s="307"/>
      <c r="J8" s="121" t="s">
        <v>101</v>
      </c>
      <c r="K8" s="121" t="s">
        <v>102</v>
      </c>
      <c r="L8" s="307"/>
      <c r="M8" s="317"/>
    </row>
    <row r="9" spans="2:13" ht="31.5" customHeight="1">
      <c r="B9" s="329" t="s">
        <v>230</v>
      </c>
      <c r="C9" s="334" t="s">
        <v>257</v>
      </c>
      <c r="D9" s="335"/>
      <c r="E9" s="130">
        <v>2647223</v>
      </c>
      <c r="F9" s="123" t="s">
        <v>143</v>
      </c>
      <c r="G9" s="123" t="s">
        <v>143</v>
      </c>
      <c r="H9" s="130">
        <f>E9</f>
        <v>2647223</v>
      </c>
      <c r="I9" s="130">
        <v>37175.03</v>
      </c>
      <c r="J9" s="130">
        <v>1061.35</v>
      </c>
      <c r="K9" s="123" t="s">
        <v>143</v>
      </c>
      <c r="L9" s="130">
        <f>I9+J9</f>
        <v>38236.38</v>
      </c>
      <c r="M9" s="138" t="s">
        <v>258</v>
      </c>
    </row>
    <row r="10" spans="2:13" ht="31.5" customHeight="1">
      <c r="B10" s="332"/>
      <c r="C10" s="336"/>
      <c r="D10" s="314"/>
      <c r="E10" s="130">
        <v>3561207.57</v>
      </c>
      <c r="F10" s="123" t="s">
        <v>143</v>
      </c>
      <c r="G10" s="123">
        <v>2673.57</v>
      </c>
      <c r="H10" s="130">
        <f>E10-G10</f>
        <v>3558534</v>
      </c>
      <c r="I10" s="130">
        <v>20936</v>
      </c>
      <c r="J10" s="123" t="s">
        <v>143</v>
      </c>
      <c r="K10" s="123" t="s">
        <v>143</v>
      </c>
      <c r="L10" s="130">
        <f>I10</f>
        <v>20936</v>
      </c>
      <c r="M10" s="139" t="s">
        <v>259</v>
      </c>
    </row>
    <row r="11" spans="2:13" ht="31.5" customHeight="1">
      <c r="B11" s="332"/>
      <c r="C11" s="336"/>
      <c r="D11" s="314"/>
      <c r="E11" s="130">
        <v>688856</v>
      </c>
      <c r="F11" s="123" t="s">
        <v>143</v>
      </c>
      <c r="G11" s="123" t="s">
        <v>143</v>
      </c>
      <c r="H11" s="130">
        <f>E11</f>
        <v>688856</v>
      </c>
      <c r="I11" s="130">
        <v>12114.64</v>
      </c>
      <c r="J11" s="125">
        <v>299.31</v>
      </c>
      <c r="K11" s="123" t="s">
        <v>143</v>
      </c>
      <c r="L11" s="130">
        <f>I11+J11</f>
        <v>12413.949999999999</v>
      </c>
      <c r="M11" s="138" t="s">
        <v>260</v>
      </c>
    </row>
    <row r="12" spans="2:13" ht="31.5" customHeight="1">
      <c r="B12" s="332"/>
      <c r="C12" s="336"/>
      <c r="D12" s="314"/>
      <c r="E12" s="130">
        <v>990</v>
      </c>
      <c r="F12" s="123" t="s">
        <v>143</v>
      </c>
      <c r="G12" s="123" t="s">
        <v>143</v>
      </c>
      <c r="H12" s="130">
        <f aca="true" t="shared" si="0" ref="H12:H24">E12</f>
        <v>990</v>
      </c>
      <c r="I12" s="130">
        <v>16.8</v>
      </c>
      <c r="J12" s="123">
        <v>1.2</v>
      </c>
      <c r="K12" s="123" t="s">
        <v>143</v>
      </c>
      <c r="L12" s="130">
        <f>I12+J12</f>
        <v>18</v>
      </c>
      <c r="M12" s="138" t="s">
        <v>261</v>
      </c>
    </row>
    <row r="13" spans="2:13" ht="31.5" customHeight="1">
      <c r="B13" s="332"/>
      <c r="C13" s="336"/>
      <c r="D13" s="314"/>
      <c r="E13" s="130">
        <v>1205440</v>
      </c>
      <c r="F13" s="123" t="s">
        <v>143</v>
      </c>
      <c r="G13" s="123" t="s">
        <v>143</v>
      </c>
      <c r="H13" s="130">
        <f t="shared" si="0"/>
        <v>1205440</v>
      </c>
      <c r="I13" s="130">
        <v>23731.32</v>
      </c>
      <c r="J13" s="130">
        <v>180.87</v>
      </c>
      <c r="K13" s="123" t="s">
        <v>143</v>
      </c>
      <c r="L13" s="130">
        <f>I13+J13</f>
        <v>23912.19</v>
      </c>
      <c r="M13" s="138" t="s">
        <v>262</v>
      </c>
    </row>
    <row r="14" spans="2:13" ht="31.5" customHeight="1">
      <c r="B14" s="332"/>
      <c r="C14" s="336"/>
      <c r="D14" s="314"/>
      <c r="E14" s="130">
        <v>61003</v>
      </c>
      <c r="F14" s="123" t="s">
        <v>143</v>
      </c>
      <c r="G14" s="123" t="s">
        <v>143</v>
      </c>
      <c r="H14" s="130">
        <f t="shared" si="0"/>
        <v>61003</v>
      </c>
      <c r="I14" s="130">
        <v>140.04</v>
      </c>
      <c r="J14" s="123" t="s">
        <v>143</v>
      </c>
      <c r="K14" s="123" t="s">
        <v>143</v>
      </c>
      <c r="L14" s="130">
        <f>I14</f>
        <v>140.04</v>
      </c>
      <c r="M14" s="139" t="s">
        <v>263</v>
      </c>
    </row>
    <row r="15" spans="2:13" ht="31.5" customHeight="1">
      <c r="B15" s="332"/>
      <c r="C15" s="336"/>
      <c r="D15" s="314"/>
      <c r="E15" s="130">
        <v>127969.42</v>
      </c>
      <c r="F15" s="123" t="s">
        <v>143</v>
      </c>
      <c r="G15" s="123" t="s">
        <v>143</v>
      </c>
      <c r="H15" s="130">
        <f t="shared" si="0"/>
        <v>127969.42</v>
      </c>
      <c r="I15" s="130">
        <v>165</v>
      </c>
      <c r="J15" s="123" t="s">
        <v>143</v>
      </c>
      <c r="K15" s="123" t="s">
        <v>143</v>
      </c>
      <c r="L15" s="130">
        <f>I15</f>
        <v>165</v>
      </c>
      <c r="M15" s="139" t="s">
        <v>264</v>
      </c>
    </row>
    <row r="16" spans="2:13" ht="36.75" customHeight="1">
      <c r="B16" s="332"/>
      <c r="C16" s="140"/>
      <c r="D16" s="141" t="s">
        <v>17</v>
      </c>
      <c r="E16" s="130">
        <v>8292688.99</v>
      </c>
      <c r="F16" s="123" t="s">
        <v>143</v>
      </c>
      <c r="G16" s="123">
        <f>SUM(G9:G15)</f>
        <v>2673.57</v>
      </c>
      <c r="H16" s="130">
        <f>E16-G16</f>
        <v>8290015.42</v>
      </c>
      <c r="I16" s="130">
        <v>94278.83</v>
      </c>
      <c r="J16" s="130">
        <f>SUM(J9:J15)</f>
        <v>1542.73</v>
      </c>
      <c r="K16" s="123" t="s">
        <v>143</v>
      </c>
      <c r="L16" s="130">
        <f aca="true" t="shared" si="1" ref="L16:L21">I16+J16</f>
        <v>95821.56</v>
      </c>
      <c r="M16" s="139"/>
    </row>
    <row r="17" spans="2:13" ht="31.5" customHeight="1">
      <c r="B17" s="333"/>
      <c r="C17" s="318" t="s">
        <v>265</v>
      </c>
      <c r="D17" s="335"/>
      <c r="E17" s="130">
        <v>1582077</v>
      </c>
      <c r="F17" s="123" t="s">
        <v>143</v>
      </c>
      <c r="G17" s="123" t="s">
        <v>143</v>
      </c>
      <c r="H17" s="130">
        <f t="shared" si="0"/>
        <v>1582077</v>
      </c>
      <c r="I17" s="130">
        <v>20107.63</v>
      </c>
      <c r="J17" s="123">
        <v>596.59</v>
      </c>
      <c r="K17" s="123" t="s">
        <v>143</v>
      </c>
      <c r="L17" s="130">
        <f t="shared" si="1"/>
        <v>20704.22</v>
      </c>
      <c r="M17" s="138" t="s">
        <v>258</v>
      </c>
    </row>
    <row r="18" spans="2:13" ht="31.5" customHeight="1">
      <c r="B18" s="333"/>
      <c r="C18" s="336"/>
      <c r="D18" s="314"/>
      <c r="E18" s="130">
        <v>2106459</v>
      </c>
      <c r="F18" s="123" t="s">
        <v>143</v>
      </c>
      <c r="G18" s="123" t="s">
        <v>143</v>
      </c>
      <c r="H18" s="130">
        <f t="shared" si="0"/>
        <v>2106459</v>
      </c>
      <c r="I18" s="130">
        <v>29480.35</v>
      </c>
      <c r="J18" s="130">
        <v>660.44</v>
      </c>
      <c r="K18" s="123" t="s">
        <v>143</v>
      </c>
      <c r="L18" s="130">
        <f t="shared" si="1"/>
        <v>30140.789999999997</v>
      </c>
      <c r="M18" s="138" t="s">
        <v>260</v>
      </c>
    </row>
    <row r="19" spans="2:13" ht="31.5" customHeight="1">
      <c r="B19" s="333"/>
      <c r="C19" s="336"/>
      <c r="D19" s="314"/>
      <c r="E19" s="130">
        <v>3951201</v>
      </c>
      <c r="F19" s="123" t="s">
        <v>143</v>
      </c>
      <c r="G19" s="123" t="s">
        <v>143</v>
      </c>
      <c r="H19" s="130">
        <f t="shared" si="0"/>
        <v>3951201</v>
      </c>
      <c r="I19" s="130">
        <v>61737.79</v>
      </c>
      <c r="J19" s="123">
        <v>5134.14</v>
      </c>
      <c r="K19" s="123" t="s">
        <v>143</v>
      </c>
      <c r="L19" s="130">
        <f t="shared" si="1"/>
        <v>66871.93000000001</v>
      </c>
      <c r="M19" s="138" t="s">
        <v>261</v>
      </c>
    </row>
    <row r="20" spans="2:13" ht="31.5" customHeight="1">
      <c r="B20" s="333"/>
      <c r="C20" s="336"/>
      <c r="D20" s="314"/>
      <c r="E20" s="130">
        <v>6884410</v>
      </c>
      <c r="F20" s="123" t="s">
        <v>143</v>
      </c>
      <c r="G20" s="123" t="s">
        <v>143</v>
      </c>
      <c r="H20" s="130">
        <f t="shared" si="0"/>
        <v>6884410</v>
      </c>
      <c r="I20" s="130">
        <v>101685.61</v>
      </c>
      <c r="J20" s="130">
        <v>2730.27</v>
      </c>
      <c r="K20" s="123" t="s">
        <v>143</v>
      </c>
      <c r="L20" s="130">
        <f t="shared" si="1"/>
        <v>104415.88</v>
      </c>
      <c r="M20" s="138" t="s">
        <v>266</v>
      </c>
    </row>
    <row r="21" spans="2:13" ht="31.5" customHeight="1">
      <c r="B21" s="333"/>
      <c r="C21" s="336"/>
      <c r="D21" s="314"/>
      <c r="E21" s="130">
        <v>4626398</v>
      </c>
      <c r="F21" s="123" t="s">
        <v>143</v>
      </c>
      <c r="G21" s="123" t="s">
        <v>143</v>
      </c>
      <c r="H21" s="130">
        <f t="shared" si="0"/>
        <v>4626398</v>
      </c>
      <c r="I21" s="130">
        <v>57626.81</v>
      </c>
      <c r="J21" s="130">
        <v>1324.45</v>
      </c>
      <c r="K21" s="123" t="s">
        <v>143</v>
      </c>
      <c r="L21" s="130">
        <f t="shared" si="1"/>
        <v>58951.259999999995</v>
      </c>
      <c r="M21" s="138" t="s">
        <v>262</v>
      </c>
    </row>
    <row r="22" spans="2:13" ht="31.5" customHeight="1">
      <c r="B22" s="333"/>
      <c r="C22" s="336"/>
      <c r="D22" s="314"/>
      <c r="E22" s="130">
        <v>774451</v>
      </c>
      <c r="F22" s="123" t="s">
        <v>143</v>
      </c>
      <c r="G22" s="123">
        <v>2700</v>
      </c>
      <c r="H22" s="130">
        <f>E22-G22</f>
        <v>771751</v>
      </c>
      <c r="I22" s="130">
        <v>5434.77</v>
      </c>
      <c r="J22" s="123" t="s">
        <v>143</v>
      </c>
      <c r="K22" s="123">
        <v>1360.7</v>
      </c>
      <c r="L22" s="130">
        <f>I22-K22</f>
        <v>4074.0700000000006</v>
      </c>
      <c r="M22" s="138" t="s">
        <v>267</v>
      </c>
    </row>
    <row r="23" spans="2:13" ht="31.5" customHeight="1">
      <c r="B23" s="333"/>
      <c r="C23" s="336"/>
      <c r="D23" s="314"/>
      <c r="E23" s="130">
        <v>574592.63</v>
      </c>
      <c r="F23" s="123" t="s">
        <v>143</v>
      </c>
      <c r="G23" s="123" t="s">
        <v>143</v>
      </c>
      <c r="H23" s="130">
        <f t="shared" si="0"/>
        <v>574592.63</v>
      </c>
      <c r="I23" s="130">
        <v>8348</v>
      </c>
      <c r="J23" s="123" t="s">
        <v>143</v>
      </c>
      <c r="K23" s="123" t="s">
        <v>143</v>
      </c>
      <c r="L23" s="130">
        <f>I23</f>
        <v>8348</v>
      </c>
      <c r="M23" s="138" t="s">
        <v>268</v>
      </c>
    </row>
    <row r="24" spans="2:13" ht="31.5" customHeight="1">
      <c r="B24" s="333"/>
      <c r="C24" s="336"/>
      <c r="D24" s="314"/>
      <c r="E24" s="130">
        <v>11500.84</v>
      </c>
      <c r="F24" s="123" t="s">
        <v>143</v>
      </c>
      <c r="G24" s="123" t="s">
        <v>143</v>
      </c>
      <c r="H24" s="130">
        <f t="shared" si="0"/>
        <v>11500.84</v>
      </c>
      <c r="I24" s="130">
        <v>302.75</v>
      </c>
      <c r="J24" s="123" t="s">
        <v>143</v>
      </c>
      <c r="K24" s="123" t="s">
        <v>143</v>
      </c>
      <c r="L24" s="130">
        <f>I24</f>
        <v>302.75</v>
      </c>
      <c r="M24" s="138" t="s">
        <v>269</v>
      </c>
    </row>
    <row r="25" spans="2:13" ht="36.75" customHeight="1">
      <c r="B25" s="333"/>
      <c r="C25" s="142"/>
      <c r="D25" s="143" t="s">
        <v>17</v>
      </c>
      <c r="E25" s="130">
        <v>20511089.47</v>
      </c>
      <c r="F25" s="144" t="s">
        <v>143</v>
      </c>
      <c r="G25" s="123">
        <f>SUM(G17:G24)</f>
        <v>2700</v>
      </c>
      <c r="H25" s="130">
        <f>E25-G25</f>
        <v>20508389.47</v>
      </c>
      <c r="I25" s="130">
        <v>284723.71</v>
      </c>
      <c r="J25" s="123">
        <f>SUM(J17:J24)</f>
        <v>10445.890000000001</v>
      </c>
      <c r="K25" s="123">
        <f>SUM(K17:K24)</f>
        <v>1360.7</v>
      </c>
      <c r="L25" s="130">
        <f>I25+J25-K25</f>
        <v>293808.9</v>
      </c>
      <c r="M25" s="139"/>
    </row>
    <row r="26" spans="2:13" s="150" customFormat="1" ht="33.75" customHeight="1">
      <c r="B26" s="327" t="s">
        <v>270</v>
      </c>
      <c r="C26" s="327"/>
      <c r="D26" s="328"/>
      <c r="E26" s="145">
        <v>28803778.46</v>
      </c>
      <c r="F26" s="144" t="s">
        <v>143</v>
      </c>
      <c r="G26" s="146">
        <f>G25+G16</f>
        <v>5373.57</v>
      </c>
      <c r="H26" s="147">
        <f>E26-G26</f>
        <v>28798404.89</v>
      </c>
      <c r="I26" s="146">
        <v>379002.54</v>
      </c>
      <c r="J26" s="146">
        <f>J25+J16</f>
        <v>11988.62</v>
      </c>
      <c r="K26" s="148">
        <f>K25</f>
        <v>1360.7</v>
      </c>
      <c r="L26" s="147">
        <f>I26+J26-K26</f>
        <v>389630.45999999996</v>
      </c>
      <c r="M26" s="149"/>
    </row>
    <row r="27" ht="18.75" customHeight="1">
      <c r="B27" s="115" t="s">
        <v>271</v>
      </c>
    </row>
  </sheetData>
  <sheetProtection/>
  <mergeCells count="16">
    <mergeCell ref="A1:D1"/>
    <mergeCell ref="B9:B25"/>
    <mergeCell ref="C9:D15"/>
    <mergeCell ref="C17:D24"/>
    <mergeCell ref="B26:D26"/>
    <mergeCell ref="B2:M2"/>
    <mergeCell ref="B5:D8"/>
    <mergeCell ref="E5:H6"/>
    <mergeCell ref="I5:L6"/>
    <mergeCell ref="M5:M8"/>
    <mergeCell ref="E7:E8"/>
    <mergeCell ref="F7:G7"/>
    <mergeCell ref="H7:H8"/>
    <mergeCell ref="I7:I8"/>
    <mergeCell ref="J7:K7"/>
    <mergeCell ref="L7:L8"/>
  </mergeCells>
  <hyperlinks>
    <hyperlink ref="A1:D1" location="'16税・財政目次'!A1" display="16　税・財政"/>
  </hyperlink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SheetLayoutView="75" zoomScalePageLayoutView="0" workbookViewId="0" topLeftCell="A1">
      <selection activeCell="A1" sqref="A1:D1"/>
    </sheetView>
  </sheetViews>
  <sheetFormatPr defaultColWidth="9.140625" defaultRowHeight="15"/>
  <cols>
    <col min="1" max="1" width="5.57421875" style="19" customWidth="1"/>
    <col min="2" max="2" width="9.00390625" style="19" customWidth="1"/>
    <col min="3" max="3" width="26.00390625" style="19" customWidth="1"/>
    <col min="4" max="5" width="18.8515625" style="19" customWidth="1"/>
    <col min="6" max="6" width="26.00390625" style="19" customWidth="1"/>
    <col min="7" max="7" width="1.1484375" style="19" customWidth="1"/>
    <col min="8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1:12" ht="17.25">
      <c r="A2" s="270" t="s">
        <v>218</v>
      </c>
      <c r="B2" s="270"/>
      <c r="C2" s="270"/>
      <c r="D2" s="270"/>
      <c r="E2" s="270"/>
      <c r="F2" s="270"/>
      <c r="G2" s="21"/>
      <c r="H2" s="21"/>
      <c r="I2" s="21"/>
      <c r="J2" s="21"/>
      <c r="K2" s="21"/>
      <c r="L2" s="21"/>
    </row>
    <row r="3" spans="1:6" ht="14.25">
      <c r="A3" s="136" t="s">
        <v>272</v>
      </c>
      <c r="C3" s="22"/>
      <c r="D3" s="22"/>
      <c r="E3" s="22"/>
      <c r="F3" s="24"/>
    </row>
    <row r="4" spans="1:6" ht="6" customHeight="1" thickBot="1">
      <c r="A4" s="136"/>
      <c r="C4" s="25"/>
      <c r="D4" s="25"/>
      <c r="E4" s="25"/>
      <c r="F4" s="27"/>
    </row>
    <row r="5" spans="1:7" ht="19.5" customHeight="1" thickTop="1">
      <c r="A5" s="350" t="s">
        <v>221</v>
      </c>
      <c r="B5" s="351"/>
      <c r="C5" s="354" t="s">
        <v>273</v>
      </c>
      <c r="D5" s="356" t="s">
        <v>228</v>
      </c>
      <c r="E5" s="353"/>
      <c r="F5" s="357" t="s">
        <v>274</v>
      </c>
      <c r="G5" s="22"/>
    </row>
    <row r="6" spans="1:7" ht="19.5" customHeight="1">
      <c r="A6" s="352"/>
      <c r="B6" s="353"/>
      <c r="C6" s="355"/>
      <c r="D6" s="151" t="s">
        <v>101</v>
      </c>
      <c r="E6" s="152" t="s">
        <v>102</v>
      </c>
      <c r="F6" s="356"/>
      <c r="G6" s="22"/>
    </row>
    <row r="7" spans="1:6" ht="20.25" customHeight="1">
      <c r="A7" s="358" t="s">
        <v>230</v>
      </c>
      <c r="B7" s="361" t="s">
        <v>275</v>
      </c>
      <c r="C7" s="153" t="s">
        <v>276</v>
      </c>
      <c r="D7" s="154" t="s">
        <v>85</v>
      </c>
      <c r="E7" s="154" t="s">
        <v>85</v>
      </c>
      <c r="F7" s="155" t="str">
        <f>C7</f>
        <v>3隻</v>
      </c>
    </row>
    <row r="8" spans="1:8" ht="20.25" customHeight="1">
      <c r="A8" s="359"/>
      <c r="B8" s="355"/>
      <c r="C8" s="153" t="s">
        <v>277</v>
      </c>
      <c r="D8" s="155" t="s">
        <v>85</v>
      </c>
      <c r="E8" s="155" t="s">
        <v>85</v>
      </c>
      <c r="F8" s="155" t="str">
        <f aca="true" t="shared" si="0" ref="F8:F13">C8</f>
        <v>714.00総t</v>
      </c>
      <c r="H8" s="22"/>
    </row>
    <row r="9" spans="1:6" ht="20.25" customHeight="1">
      <c r="A9" s="359"/>
      <c r="B9" s="156" t="s">
        <v>278</v>
      </c>
      <c r="C9" s="153" t="s">
        <v>85</v>
      </c>
      <c r="D9" s="155" t="s">
        <v>85</v>
      </c>
      <c r="E9" s="155" t="s">
        <v>85</v>
      </c>
      <c r="F9" s="155" t="str">
        <f t="shared" si="0"/>
        <v>－</v>
      </c>
    </row>
    <row r="10" spans="1:6" ht="20.25" customHeight="1">
      <c r="A10" s="359"/>
      <c r="B10" s="156" t="s">
        <v>279</v>
      </c>
      <c r="C10" s="153" t="s">
        <v>280</v>
      </c>
      <c r="D10" s="155" t="s">
        <v>85</v>
      </c>
      <c r="E10" s="155" t="s">
        <v>85</v>
      </c>
      <c r="F10" s="155" t="str">
        <f t="shared" si="0"/>
        <v>72個</v>
      </c>
    </row>
    <row r="11" spans="1:6" ht="20.25" customHeight="1">
      <c r="A11" s="359"/>
      <c r="B11" s="156" t="s">
        <v>281</v>
      </c>
      <c r="C11" s="153" t="s">
        <v>85</v>
      </c>
      <c r="D11" s="155" t="s">
        <v>85</v>
      </c>
      <c r="E11" s="155" t="s">
        <v>85</v>
      </c>
      <c r="F11" s="155" t="str">
        <f t="shared" si="0"/>
        <v>－</v>
      </c>
    </row>
    <row r="12" spans="1:6" ht="20.25" customHeight="1">
      <c r="A12" s="360"/>
      <c r="B12" s="156" t="s">
        <v>282</v>
      </c>
      <c r="C12" s="157" t="s">
        <v>283</v>
      </c>
      <c r="D12" s="155" t="s">
        <v>85</v>
      </c>
      <c r="E12" s="155" t="s">
        <v>85</v>
      </c>
      <c r="F12" s="155" t="str">
        <f t="shared" si="0"/>
        <v>1機</v>
      </c>
    </row>
    <row r="13" spans="1:6" ht="20.25" customHeight="1">
      <c r="A13" s="349" t="s">
        <v>242</v>
      </c>
      <c r="B13" s="349"/>
      <c r="C13" s="158" t="s">
        <v>85</v>
      </c>
      <c r="D13" s="159" t="s">
        <v>85</v>
      </c>
      <c r="E13" s="159" t="s">
        <v>85</v>
      </c>
      <c r="F13" s="159" t="str">
        <f t="shared" si="0"/>
        <v>－</v>
      </c>
    </row>
    <row r="14" spans="1:6" ht="17.25" customHeight="1">
      <c r="A14" s="160" t="s">
        <v>271</v>
      </c>
      <c r="B14" s="160"/>
      <c r="C14" s="160"/>
      <c r="D14" s="160"/>
      <c r="E14" s="160"/>
      <c r="F14" s="160"/>
    </row>
    <row r="15" ht="6" customHeight="1"/>
  </sheetData>
  <sheetProtection/>
  <mergeCells count="9">
    <mergeCell ref="A1:D1"/>
    <mergeCell ref="A13:B13"/>
    <mergeCell ref="A2:F2"/>
    <mergeCell ref="A5:B6"/>
    <mergeCell ref="C5:C6"/>
    <mergeCell ref="D5:E5"/>
    <mergeCell ref="F5:F6"/>
    <mergeCell ref="A7:A12"/>
    <mergeCell ref="B7:B8"/>
  </mergeCells>
  <hyperlinks>
    <hyperlink ref="A1:D1" location="'16税・財政目次'!A1" display="16　税・財政"/>
  </hyperlinks>
  <printOptions/>
  <pageMargins left="0.787" right="0.787" top="0.984" bottom="0.984" header="0.512" footer="0.512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SheetLayoutView="75" zoomScalePageLayoutView="0" workbookViewId="0" topLeftCell="A1">
      <selection activeCell="A1" sqref="A1:D1"/>
    </sheetView>
  </sheetViews>
  <sheetFormatPr defaultColWidth="9.140625" defaultRowHeight="15"/>
  <cols>
    <col min="1" max="1" width="5.57421875" style="19" customWidth="1"/>
    <col min="2" max="2" width="9.00390625" style="19" customWidth="1"/>
    <col min="3" max="6" width="25.8515625" style="19" customWidth="1"/>
    <col min="7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1:12" ht="17.25">
      <c r="A2" s="270" t="s">
        <v>218</v>
      </c>
      <c r="B2" s="270"/>
      <c r="C2" s="270"/>
      <c r="D2" s="270"/>
      <c r="E2" s="270"/>
      <c r="F2" s="270"/>
      <c r="G2" s="21"/>
      <c r="H2" s="21"/>
      <c r="I2" s="21"/>
      <c r="J2" s="21"/>
      <c r="K2" s="21"/>
      <c r="L2" s="21"/>
    </row>
    <row r="3" spans="1:7" ht="14.25">
      <c r="A3" s="136" t="s">
        <v>284</v>
      </c>
      <c r="D3" s="22"/>
      <c r="E3" s="22"/>
      <c r="F3" s="24" t="s">
        <v>220</v>
      </c>
      <c r="G3" s="22"/>
    </row>
    <row r="4" spans="1:6" ht="8.25" customHeight="1" thickBot="1">
      <c r="A4" s="136"/>
      <c r="D4" s="25"/>
      <c r="E4" s="25"/>
      <c r="F4" s="27"/>
    </row>
    <row r="5" spans="1:7" ht="23.25" customHeight="1" thickTop="1">
      <c r="A5" s="365" t="s">
        <v>221</v>
      </c>
      <c r="B5" s="366"/>
      <c r="C5" s="367" t="s">
        <v>273</v>
      </c>
      <c r="D5" s="276" t="s">
        <v>228</v>
      </c>
      <c r="E5" s="281"/>
      <c r="F5" s="368" t="s">
        <v>274</v>
      </c>
      <c r="G5" s="22"/>
    </row>
    <row r="6" spans="1:7" ht="23.25" customHeight="1">
      <c r="A6" s="292"/>
      <c r="B6" s="293"/>
      <c r="C6" s="275"/>
      <c r="D6" s="30" t="s">
        <v>101</v>
      </c>
      <c r="E6" s="30" t="s">
        <v>102</v>
      </c>
      <c r="F6" s="276"/>
      <c r="G6" s="22"/>
    </row>
    <row r="7" spans="1:7" ht="30" customHeight="1">
      <c r="A7" s="363" t="s">
        <v>230</v>
      </c>
      <c r="B7" s="161" t="s">
        <v>285</v>
      </c>
      <c r="C7" s="162">
        <v>20511089.47</v>
      </c>
      <c r="D7" s="163" t="s">
        <v>286</v>
      </c>
      <c r="E7" s="163" t="s">
        <v>286</v>
      </c>
      <c r="F7" s="164">
        <v>20511089.47</v>
      </c>
      <c r="G7" s="22"/>
    </row>
    <row r="8" spans="1:6" ht="30" customHeight="1">
      <c r="A8" s="363"/>
      <c r="B8" s="161" t="s">
        <v>287</v>
      </c>
      <c r="C8" s="163" t="s">
        <v>286</v>
      </c>
      <c r="D8" s="163" t="s">
        <v>286</v>
      </c>
      <c r="E8" s="163" t="s">
        <v>286</v>
      </c>
      <c r="F8" s="163" t="s">
        <v>286</v>
      </c>
    </row>
    <row r="9" spans="1:6" ht="30" customHeight="1">
      <c r="A9" s="363"/>
      <c r="B9" s="161" t="s">
        <v>288</v>
      </c>
      <c r="C9" s="163" t="s">
        <v>286</v>
      </c>
      <c r="D9" s="163" t="s">
        <v>286</v>
      </c>
      <c r="E9" s="163" t="s">
        <v>286</v>
      </c>
      <c r="F9" s="163" t="s">
        <v>286</v>
      </c>
    </row>
    <row r="10" spans="1:6" ht="30" customHeight="1">
      <c r="A10" s="363"/>
      <c r="B10" s="29" t="s">
        <v>247</v>
      </c>
      <c r="C10" s="163" t="s">
        <v>286</v>
      </c>
      <c r="D10" s="163" t="s">
        <v>286</v>
      </c>
      <c r="E10" s="163" t="s">
        <v>286</v>
      </c>
      <c r="F10" s="163" t="s">
        <v>286</v>
      </c>
    </row>
    <row r="11" spans="1:6" ht="30" customHeight="1">
      <c r="A11" s="362" t="s">
        <v>242</v>
      </c>
      <c r="B11" s="165" t="s">
        <v>285</v>
      </c>
      <c r="C11" s="163" t="s">
        <v>286</v>
      </c>
      <c r="D11" s="163" t="s">
        <v>286</v>
      </c>
      <c r="E11" s="163" t="s">
        <v>286</v>
      </c>
      <c r="F11" s="163" t="s">
        <v>286</v>
      </c>
    </row>
    <row r="12" spans="1:6" ht="30" customHeight="1">
      <c r="A12" s="363"/>
      <c r="B12" s="161" t="s">
        <v>287</v>
      </c>
      <c r="C12" s="163" t="s">
        <v>286</v>
      </c>
      <c r="D12" s="163" t="s">
        <v>286</v>
      </c>
      <c r="E12" s="163" t="s">
        <v>286</v>
      </c>
      <c r="F12" s="163" t="s">
        <v>286</v>
      </c>
    </row>
    <row r="13" spans="1:6" ht="30" customHeight="1">
      <c r="A13" s="363"/>
      <c r="B13" s="161" t="s">
        <v>288</v>
      </c>
      <c r="C13" s="163" t="s">
        <v>286</v>
      </c>
      <c r="D13" s="163" t="s">
        <v>286</v>
      </c>
      <c r="E13" s="163" t="s">
        <v>286</v>
      </c>
      <c r="F13" s="163" t="s">
        <v>286</v>
      </c>
    </row>
    <row r="14" spans="1:6" ht="30" customHeight="1">
      <c r="A14" s="364"/>
      <c r="B14" s="29" t="s">
        <v>247</v>
      </c>
      <c r="C14" s="166" t="s">
        <v>286</v>
      </c>
      <c r="D14" s="167" t="s">
        <v>286</v>
      </c>
      <c r="E14" s="167" t="s">
        <v>286</v>
      </c>
      <c r="F14" s="167" t="s">
        <v>286</v>
      </c>
    </row>
    <row r="15" spans="1:5" ht="18.75" customHeight="1">
      <c r="A15" s="19" t="s">
        <v>271</v>
      </c>
      <c r="E15" s="107"/>
    </row>
  </sheetData>
  <sheetProtection/>
  <mergeCells count="8">
    <mergeCell ref="A1:D1"/>
    <mergeCell ref="A11:A14"/>
    <mergeCell ref="A2:F2"/>
    <mergeCell ref="A5:B6"/>
    <mergeCell ref="C5:C6"/>
    <mergeCell ref="D5:E5"/>
    <mergeCell ref="F5:F6"/>
    <mergeCell ref="A7:A10"/>
  </mergeCells>
  <hyperlinks>
    <hyperlink ref="A1:D1" location="'16税・財政目次'!A1" display="16　税・財政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  <colBreaks count="1" manualBreakCount="1">
    <brk id="7" max="2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SheetLayoutView="75" zoomScalePageLayoutView="0" workbookViewId="0" topLeftCell="A1">
      <selection activeCell="A1" sqref="A1:D1"/>
    </sheetView>
  </sheetViews>
  <sheetFormatPr defaultColWidth="9.140625" defaultRowHeight="15"/>
  <cols>
    <col min="1" max="1" width="8.8515625" style="19" customWidth="1"/>
    <col min="2" max="2" width="11.00390625" style="19" customWidth="1"/>
    <col min="3" max="6" width="25.7109375" style="19" customWidth="1"/>
    <col min="7" max="7" width="1.57421875" style="19" customWidth="1"/>
    <col min="8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1:12" ht="17.25">
      <c r="A2" s="270" t="s">
        <v>218</v>
      </c>
      <c r="B2" s="270"/>
      <c r="C2" s="270"/>
      <c r="D2" s="270"/>
      <c r="E2" s="270"/>
      <c r="F2" s="270"/>
      <c r="G2" s="21"/>
      <c r="H2" s="21"/>
      <c r="I2" s="21"/>
      <c r="J2" s="21"/>
      <c r="K2" s="21"/>
      <c r="L2" s="21"/>
    </row>
    <row r="3" spans="1:6" ht="14.25">
      <c r="A3" s="136" t="s">
        <v>296</v>
      </c>
      <c r="D3" s="22"/>
      <c r="E3" s="22"/>
      <c r="F3" s="24" t="s">
        <v>297</v>
      </c>
    </row>
    <row r="4" spans="1:6" ht="9" customHeight="1" thickBot="1">
      <c r="A4" s="136"/>
      <c r="D4" s="25"/>
      <c r="E4" s="25"/>
      <c r="F4" s="27"/>
    </row>
    <row r="5" spans="1:7" ht="23.25" customHeight="1" thickTop="1">
      <c r="A5" s="271" t="s">
        <v>221</v>
      </c>
      <c r="B5" s="278"/>
      <c r="C5" s="367" t="s">
        <v>273</v>
      </c>
      <c r="D5" s="276" t="s">
        <v>228</v>
      </c>
      <c r="E5" s="281"/>
      <c r="F5" s="368" t="s">
        <v>274</v>
      </c>
      <c r="G5" s="22"/>
    </row>
    <row r="6" spans="1:7" ht="23.25" customHeight="1">
      <c r="A6" s="272"/>
      <c r="B6" s="281"/>
      <c r="C6" s="275"/>
      <c r="D6" s="165" t="s">
        <v>101</v>
      </c>
      <c r="E6" s="30" t="s">
        <v>102</v>
      </c>
      <c r="F6" s="276"/>
      <c r="G6" s="22"/>
    </row>
    <row r="7" spans="1:6" ht="27.75" customHeight="1">
      <c r="A7" s="369" t="s">
        <v>230</v>
      </c>
      <c r="B7" s="165" t="s">
        <v>298</v>
      </c>
      <c r="C7" s="177" t="s">
        <v>214</v>
      </c>
      <c r="D7" s="178" t="s">
        <v>214</v>
      </c>
      <c r="E7" s="178" t="s">
        <v>214</v>
      </c>
      <c r="F7" s="178" t="s">
        <v>214</v>
      </c>
    </row>
    <row r="8" spans="1:6" ht="27.75" customHeight="1">
      <c r="A8" s="370"/>
      <c r="B8" s="161" t="s">
        <v>299</v>
      </c>
      <c r="C8" s="177" t="s">
        <v>214</v>
      </c>
      <c r="D8" s="179" t="s">
        <v>214</v>
      </c>
      <c r="E8" s="179" t="s">
        <v>214</v>
      </c>
      <c r="F8" s="179" t="s">
        <v>214</v>
      </c>
    </row>
    <row r="9" spans="1:6" ht="27.75" customHeight="1">
      <c r="A9" s="370"/>
      <c r="B9" s="161" t="s">
        <v>300</v>
      </c>
      <c r="C9" s="177" t="s">
        <v>214</v>
      </c>
      <c r="D9" s="179" t="s">
        <v>214</v>
      </c>
      <c r="E9" s="179" t="s">
        <v>214</v>
      </c>
      <c r="F9" s="179" t="s">
        <v>214</v>
      </c>
    </row>
    <row r="10" spans="1:6" ht="27.75" customHeight="1">
      <c r="A10" s="370"/>
      <c r="B10" s="29" t="s">
        <v>247</v>
      </c>
      <c r="C10" s="177" t="s">
        <v>214</v>
      </c>
      <c r="D10" s="179" t="s">
        <v>214</v>
      </c>
      <c r="E10" s="179" t="s">
        <v>214</v>
      </c>
      <c r="F10" s="179" t="s">
        <v>214</v>
      </c>
    </row>
    <row r="11" spans="1:6" ht="27.75" customHeight="1">
      <c r="A11" s="369" t="s">
        <v>242</v>
      </c>
      <c r="B11" s="165" t="s">
        <v>298</v>
      </c>
      <c r="C11" s="180">
        <v>57</v>
      </c>
      <c r="D11" s="180">
        <v>6</v>
      </c>
      <c r="E11" s="180">
        <v>7</v>
      </c>
      <c r="F11" s="112">
        <v>56</v>
      </c>
    </row>
    <row r="12" spans="1:6" ht="27.75" customHeight="1">
      <c r="A12" s="370"/>
      <c r="B12" s="161" t="s">
        <v>299</v>
      </c>
      <c r="C12" s="180">
        <v>3</v>
      </c>
      <c r="D12" s="179" t="s">
        <v>214</v>
      </c>
      <c r="E12" s="179">
        <v>2</v>
      </c>
      <c r="F12" s="112">
        <v>1</v>
      </c>
    </row>
    <row r="13" spans="1:6" ht="27.75" customHeight="1">
      <c r="A13" s="370"/>
      <c r="B13" s="161" t="s">
        <v>300</v>
      </c>
      <c r="C13" s="180">
        <v>13</v>
      </c>
      <c r="D13" s="180">
        <v>7</v>
      </c>
      <c r="E13" s="179" t="s">
        <v>214</v>
      </c>
      <c r="F13" s="112">
        <v>20</v>
      </c>
    </row>
    <row r="14" spans="1:6" ht="27.75" customHeight="1">
      <c r="A14" s="371"/>
      <c r="B14" s="29" t="s">
        <v>247</v>
      </c>
      <c r="C14" s="180">
        <v>10</v>
      </c>
      <c r="D14" s="179" t="s">
        <v>214</v>
      </c>
      <c r="E14" s="179" t="s">
        <v>214</v>
      </c>
      <c r="F14" s="112">
        <v>10</v>
      </c>
    </row>
    <row r="15" spans="1:6" s="18" customFormat="1" ht="27.75" customHeight="1">
      <c r="A15" s="372" t="s">
        <v>17</v>
      </c>
      <c r="B15" s="373"/>
      <c r="C15" s="181">
        <v>83</v>
      </c>
      <c r="D15" s="182">
        <v>13</v>
      </c>
      <c r="E15" s="182">
        <v>9</v>
      </c>
      <c r="F15" s="182">
        <v>87</v>
      </c>
    </row>
    <row r="16" ht="16.5" customHeight="1">
      <c r="A16" s="19" t="s">
        <v>271</v>
      </c>
    </row>
    <row r="17" ht="9.75" customHeight="1"/>
    <row r="18" ht="13.5" hidden="1"/>
  </sheetData>
  <sheetProtection/>
  <mergeCells count="9">
    <mergeCell ref="A1:D1"/>
    <mergeCell ref="A11:A14"/>
    <mergeCell ref="A15:B15"/>
    <mergeCell ref="A2:F2"/>
    <mergeCell ref="A5:B6"/>
    <mergeCell ref="C5:C6"/>
    <mergeCell ref="D5:E5"/>
    <mergeCell ref="F5:F6"/>
    <mergeCell ref="A7:A10"/>
  </mergeCells>
  <hyperlinks>
    <hyperlink ref="A1:D1" location="'16税・財政目次'!A1" display="16　税・財政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SheetLayoutView="75" zoomScalePageLayoutView="0" workbookViewId="0" topLeftCell="A1">
      <selection activeCell="A1" sqref="A1:D1"/>
    </sheetView>
  </sheetViews>
  <sheetFormatPr defaultColWidth="9.140625" defaultRowHeight="15"/>
  <cols>
    <col min="1" max="1" width="23.28125" style="19" customWidth="1"/>
    <col min="2" max="5" width="25.8515625" style="19" customWidth="1"/>
    <col min="6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1:11" ht="17.25">
      <c r="A2" s="270" t="s">
        <v>218</v>
      </c>
      <c r="B2" s="270"/>
      <c r="C2" s="270"/>
      <c r="D2" s="270"/>
      <c r="E2" s="270"/>
      <c r="F2" s="21"/>
      <c r="G2" s="21"/>
      <c r="H2" s="21"/>
      <c r="I2" s="21"/>
      <c r="J2" s="21"/>
      <c r="K2" s="21"/>
    </row>
    <row r="3" spans="1:5" ht="14.25">
      <c r="A3" s="136" t="s">
        <v>289</v>
      </c>
      <c r="C3" s="22"/>
      <c r="D3" s="22"/>
      <c r="E3" s="24" t="s">
        <v>118</v>
      </c>
    </row>
    <row r="4" spans="1:5" ht="8.25" customHeight="1" thickBot="1">
      <c r="A4" s="136"/>
      <c r="C4" s="25"/>
      <c r="D4" s="25"/>
      <c r="E4" s="27"/>
    </row>
    <row r="5" spans="1:6" ht="23.25" customHeight="1" thickTop="1">
      <c r="A5" s="278" t="s">
        <v>221</v>
      </c>
      <c r="B5" s="367" t="s">
        <v>273</v>
      </c>
      <c r="C5" s="276" t="s">
        <v>228</v>
      </c>
      <c r="D5" s="281"/>
      <c r="E5" s="368" t="s">
        <v>274</v>
      </c>
      <c r="F5" s="22"/>
    </row>
    <row r="6" spans="1:6" ht="23.25" customHeight="1">
      <c r="A6" s="281"/>
      <c r="B6" s="275"/>
      <c r="C6" s="165" t="s">
        <v>101</v>
      </c>
      <c r="D6" s="30" t="s">
        <v>102</v>
      </c>
      <c r="E6" s="276"/>
      <c r="F6" s="22"/>
    </row>
    <row r="7" spans="1:5" ht="30" customHeight="1">
      <c r="A7" s="58" t="s">
        <v>290</v>
      </c>
      <c r="B7" s="168">
        <v>1032567000</v>
      </c>
      <c r="C7" s="169">
        <v>58000000</v>
      </c>
      <c r="D7" s="169">
        <v>2000000</v>
      </c>
      <c r="E7" s="170">
        <f>B7+C7-D7</f>
        <v>1088567000</v>
      </c>
    </row>
    <row r="8" spans="1:5" ht="30" customHeight="1">
      <c r="A8" s="44" t="s">
        <v>291</v>
      </c>
      <c r="B8" s="171" t="s">
        <v>85</v>
      </c>
      <c r="C8" s="172" t="s">
        <v>143</v>
      </c>
      <c r="D8" s="172" t="s">
        <v>143</v>
      </c>
      <c r="E8" s="172" t="s">
        <v>143</v>
      </c>
    </row>
    <row r="9" spans="1:5" ht="30" customHeight="1">
      <c r="A9" s="44" t="s">
        <v>292</v>
      </c>
      <c r="B9" s="171" t="s">
        <v>85</v>
      </c>
      <c r="C9" s="172" t="s">
        <v>143</v>
      </c>
      <c r="D9" s="172" t="s">
        <v>143</v>
      </c>
      <c r="E9" s="172" t="s">
        <v>143</v>
      </c>
    </row>
    <row r="10" spans="1:5" ht="30" customHeight="1">
      <c r="A10" s="44" t="s">
        <v>293</v>
      </c>
      <c r="B10" s="171" t="s">
        <v>85</v>
      </c>
      <c r="C10" s="172" t="s">
        <v>143</v>
      </c>
      <c r="D10" s="172" t="s">
        <v>143</v>
      </c>
      <c r="E10" s="172" t="s">
        <v>143</v>
      </c>
    </row>
    <row r="11" spans="1:5" ht="30" customHeight="1">
      <c r="A11" s="44" t="s">
        <v>294</v>
      </c>
      <c r="B11" s="171" t="s">
        <v>85</v>
      </c>
      <c r="C11" s="172" t="s">
        <v>143</v>
      </c>
      <c r="D11" s="172" t="s">
        <v>143</v>
      </c>
      <c r="E11" s="172" t="s">
        <v>143</v>
      </c>
    </row>
    <row r="12" spans="1:5" ht="30" customHeight="1">
      <c r="A12" s="44" t="s">
        <v>295</v>
      </c>
      <c r="B12" s="171" t="s">
        <v>85</v>
      </c>
      <c r="C12" s="172" t="s">
        <v>143</v>
      </c>
      <c r="D12" s="172" t="s">
        <v>143</v>
      </c>
      <c r="E12" s="172" t="s">
        <v>143</v>
      </c>
    </row>
    <row r="13" spans="1:5" s="18" customFormat="1" ht="30" customHeight="1">
      <c r="A13" s="173" t="s">
        <v>17</v>
      </c>
      <c r="B13" s="174">
        <v>1032567000</v>
      </c>
      <c r="C13" s="175">
        <v>58000000</v>
      </c>
      <c r="D13" s="175">
        <v>2000000</v>
      </c>
      <c r="E13" s="176">
        <f>B13+C13-D13</f>
        <v>1088567000</v>
      </c>
    </row>
    <row r="14" ht="18.75" customHeight="1">
      <c r="A14" s="19" t="s">
        <v>271</v>
      </c>
    </row>
  </sheetData>
  <sheetProtection/>
  <mergeCells count="6">
    <mergeCell ref="A2:E2"/>
    <mergeCell ref="A5:A6"/>
    <mergeCell ref="B5:B6"/>
    <mergeCell ref="C5:D5"/>
    <mergeCell ref="E5:E6"/>
    <mergeCell ref="A1:D1"/>
  </mergeCells>
  <hyperlinks>
    <hyperlink ref="A1:D1" location="'16税・財政目次'!A1" display="16　税・財政"/>
  </hyperlinks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5"/>
  <cols>
    <col min="1" max="1" width="11.28125" style="184" customWidth="1"/>
    <col min="2" max="2" width="13.7109375" style="184" customWidth="1"/>
    <col min="3" max="3" width="14.28125" style="184" bestFit="1" customWidth="1"/>
    <col min="4" max="4" width="13.140625" style="184" customWidth="1"/>
    <col min="5" max="6" width="11.28125" style="184" customWidth="1"/>
    <col min="7" max="7" width="13.421875" style="184" customWidth="1"/>
    <col min="8" max="8" width="11.8515625" style="184" customWidth="1"/>
    <col min="9" max="9" width="13.421875" style="184" customWidth="1"/>
    <col min="10" max="10" width="11.57421875" style="184" customWidth="1"/>
    <col min="11" max="11" width="13.421875" style="184" customWidth="1"/>
    <col min="12" max="12" width="11.8515625" style="184" customWidth="1"/>
    <col min="13" max="13" width="12.7109375" style="184" customWidth="1"/>
    <col min="14" max="14" width="13.7109375" style="184" customWidth="1"/>
    <col min="15" max="15" width="13.57421875" style="184" customWidth="1"/>
    <col min="16" max="17" width="11.28125" style="184" customWidth="1"/>
    <col min="18" max="19" width="13.00390625" style="184" bestFit="1" customWidth="1"/>
    <col min="20" max="21" width="11.28125" style="184" customWidth="1"/>
    <col min="22" max="23" width="13.00390625" style="184" bestFit="1" customWidth="1"/>
    <col min="24" max="25" width="13.00390625" style="184" customWidth="1"/>
    <col min="26" max="16384" width="9.00390625" style="184" customWidth="1"/>
  </cols>
  <sheetData>
    <row r="1" spans="1:4" ht="18" customHeight="1">
      <c r="A1" s="375" t="s">
        <v>0</v>
      </c>
      <c r="B1" s="375"/>
      <c r="C1" s="375"/>
      <c r="D1" s="375"/>
    </row>
    <row r="2" spans="1:25" ht="18" customHeight="1">
      <c r="A2" s="185"/>
      <c r="B2" s="185"/>
      <c r="C2" s="185"/>
      <c r="D2" s="185"/>
      <c r="E2" s="185" t="s">
        <v>301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ht="18" customHeight="1">
      <c r="A3" s="185"/>
      <c r="B3" s="185"/>
      <c r="C3" s="185"/>
      <c r="D3" s="185"/>
      <c r="E3" s="374" t="s">
        <v>303</v>
      </c>
      <c r="F3" s="374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  <c r="R3" s="186"/>
      <c r="S3" s="186"/>
      <c r="T3" s="186"/>
      <c r="U3" s="186"/>
      <c r="V3" s="186"/>
      <c r="W3" s="186"/>
      <c r="X3" s="186"/>
      <c r="Y3" s="186"/>
    </row>
    <row r="4" spans="1:25" ht="18" customHeight="1">
      <c r="A4" s="187" t="s">
        <v>302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O4" s="190"/>
      <c r="P4" s="188"/>
      <c r="Q4" s="188"/>
      <c r="R4" s="188"/>
      <c r="S4" s="188"/>
      <c r="T4" s="188"/>
      <c r="U4" s="188"/>
      <c r="V4" s="188"/>
      <c r="W4" s="188"/>
      <c r="X4" s="188"/>
      <c r="Y4" s="191" t="s">
        <v>3</v>
      </c>
    </row>
    <row r="5" spans="1:25" ht="6.75" customHeight="1" thickBo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89"/>
      <c r="O5" s="190"/>
      <c r="P5" s="188"/>
      <c r="Q5" s="188"/>
      <c r="R5" s="188"/>
      <c r="S5" s="188"/>
      <c r="T5" s="188"/>
      <c r="U5" s="188"/>
      <c r="V5" s="188"/>
      <c r="W5" s="188"/>
      <c r="X5" s="188"/>
      <c r="Y5" s="191"/>
    </row>
    <row r="6" spans="1:25" s="198" customFormat="1" ht="48" customHeight="1" thickTop="1">
      <c r="A6" s="192"/>
      <c r="B6" s="193" t="s">
        <v>304</v>
      </c>
      <c r="C6" s="194" t="s">
        <v>305</v>
      </c>
      <c r="D6" s="194" t="s">
        <v>306</v>
      </c>
      <c r="E6" s="195" t="s">
        <v>307</v>
      </c>
      <c r="F6" s="195" t="s">
        <v>308</v>
      </c>
      <c r="G6" s="195" t="s">
        <v>309</v>
      </c>
      <c r="H6" s="195" t="s">
        <v>310</v>
      </c>
      <c r="I6" s="195" t="s">
        <v>311</v>
      </c>
      <c r="J6" s="195" t="s">
        <v>312</v>
      </c>
      <c r="K6" s="196" t="s">
        <v>313</v>
      </c>
      <c r="L6" s="196" t="s">
        <v>314</v>
      </c>
      <c r="M6" s="194" t="s">
        <v>126</v>
      </c>
      <c r="N6" s="193" t="s">
        <v>315</v>
      </c>
      <c r="O6" s="193" t="s">
        <v>316</v>
      </c>
      <c r="P6" s="193" t="s">
        <v>317</v>
      </c>
      <c r="Q6" s="193" t="s">
        <v>318</v>
      </c>
      <c r="R6" s="193" t="s">
        <v>130</v>
      </c>
      <c r="S6" s="193" t="s">
        <v>319</v>
      </c>
      <c r="T6" s="193" t="s">
        <v>320</v>
      </c>
      <c r="U6" s="193" t="s">
        <v>321</v>
      </c>
      <c r="V6" s="193" t="s">
        <v>322</v>
      </c>
      <c r="W6" s="193" t="s">
        <v>323</v>
      </c>
      <c r="X6" s="193" t="s">
        <v>324</v>
      </c>
      <c r="Y6" s="197" t="s">
        <v>325</v>
      </c>
    </row>
    <row r="7" spans="1:25" ht="49.5" customHeight="1">
      <c r="A7" s="199" t="s">
        <v>50</v>
      </c>
      <c r="B7" s="200">
        <v>369233066</v>
      </c>
      <c r="C7" s="201">
        <v>122136681</v>
      </c>
      <c r="D7" s="201">
        <v>5660832</v>
      </c>
      <c r="E7" s="201">
        <v>1074707</v>
      </c>
      <c r="F7" s="202">
        <v>182228</v>
      </c>
      <c r="G7" s="202">
        <v>183540</v>
      </c>
      <c r="H7" s="201">
        <v>8901814</v>
      </c>
      <c r="I7" s="201">
        <v>294273</v>
      </c>
      <c r="J7" s="201">
        <v>687</v>
      </c>
      <c r="K7" s="201">
        <v>2234591</v>
      </c>
      <c r="L7" s="201">
        <v>3646893</v>
      </c>
      <c r="M7" s="201">
        <v>67255090</v>
      </c>
      <c r="N7" s="201">
        <v>170345</v>
      </c>
      <c r="O7" s="201">
        <v>4172124</v>
      </c>
      <c r="P7" s="201">
        <v>7607859</v>
      </c>
      <c r="Q7" s="201">
        <v>1183089</v>
      </c>
      <c r="R7" s="201">
        <v>31021071</v>
      </c>
      <c r="S7" s="201">
        <v>24231034</v>
      </c>
      <c r="T7" s="201">
        <v>1943151</v>
      </c>
      <c r="U7" s="201">
        <v>1962277</v>
      </c>
      <c r="V7" s="201">
        <v>18007059</v>
      </c>
      <c r="W7" s="201">
        <v>10406638</v>
      </c>
      <c r="X7" s="201">
        <v>18341205</v>
      </c>
      <c r="Y7" s="201">
        <v>38615878</v>
      </c>
    </row>
    <row r="8" spans="1:25" ht="49.5" customHeight="1">
      <c r="A8" s="203">
        <v>17</v>
      </c>
      <c r="B8" s="200">
        <v>369836128</v>
      </c>
      <c r="C8" s="201">
        <v>122346585</v>
      </c>
      <c r="D8" s="201">
        <v>7119226</v>
      </c>
      <c r="E8" s="201">
        <v>643618</v>
      </c>
      <c r="F8" s="201">
        <v>302383</v>
      </c>
      <c r="G8" s="201">
        <v>404996</v>
      </c>
      <c r="H8" s="201">
        <v>8167207</v>
      </c>
      <c r="I8" s="201">
        <v>261809</v>
      </c>
      <c r="J8" s="202" t="s">
        <v>85</v>
      </c>
      <c r="K8" s="201">
        <v>2128480</v>
      </c>
      <c r="L8" s="201">
        <v>3758682</v>
      </c>
      <c r="M8" s="201">
        <v>64081671</v>
      </c>
      <c r="N8" s="201">
        <v>171334</v>
      </c>
      <c r="O8" s="201">
        <v>4168635</v>
      </c>
      <c r="P8" s="201">
        <v>7656684</v>
      </c>
      <c r="Q8" s="201">
        <v>1175551</v>
      </c>
      <c r="R8" s="201">
        <v>32142324</v>
      </c>
      <c r="S8" s="201">
        <v>23277229</v>
      </c>
      <c r="T8" s="201">
        <v>1804668</v>
      </c>
      <c r="U8" s="201">
        <v>1199257</v>
      </c>
      <c r="V8" s="201">
        <v>17433776</v>
      </c>
      <c r="W8" s="201">
        <v>11069957</v>
      </c>
      <c r="X8" s="201">
        <v>13654089</v>
      </c>
      <c r="Y8" s="201">
        <v>46867967</v>
      </c>
    </row>
    <row r="9" spans="1:25" s="183" customFormat="1" ht="49.5" customHeight="1">
      <c r="A9" s="204">
        <v>18</v>
      </c>
      <c r="B9" s="205">
        <v>352226741</v>
      </c>
      <c r="C9" s="206">
        <v>124142047</v>
      </c>
      <c r="D9" s="206">
        <v>10264440</v>
      </c>
      <c r="E9" s="206">
        <v>460290</v>
      </c>
      <c r="F9" s="206">
        <v>415813</v>
      </c>
      <c r="G9" s="206">
        <v>332751</v>
      </c>
      <c r="H9" s="206">
        <v>8310781</v>
      </c>
      <c r="I9" s="206">
        <v>260113</v>
      </c>
      <c r="J9" s="202" t="s">
        <v>326</v>
      </c>
      <c r="K9" s="206">
        <v>2141211</v>
      </c>
      <c r="L9" s="206">
        <v>2965391</v>
      </c>
      <c r="M9" s="206">
        <v>61304644</v>
      </c>
      <c r="N9" s="206">
        <v>181228</v>
      </c>
      <c r="O9" s="206">
        <v>4279913</v>
      </c>
      <c r="P9" s="206">
        <v>6892598</v>
      </c>
      <c r="Q9" s="206">
        <v>1161249</v>
      </c>
      <c r="R9" s="206">
        <v>32389776</v>
      </c>
      <c r="S9" s="206">
        <v>22194051</v>
      </c>
      <c r="T9" s="206">
        <v>1678472</v>
      </c>
      <c r="U9" s="206">
        <v>1608722</v>
      </c>
      <c r="V9" s="206">
        <v>7701836</v>
      </c>
      <c r="W9" s="206">
        <v>10433221</v>
      </c>
      <c r="X9" s="206">
        <v>13427694</v>
      </c>
      <c r="Y9" s="206">
        <v>39680500</v>
      </c>
    </row>
    <row r="10" spans="1:25" ht="49.5" customHeight="1">
      <c r="A10" s="203"/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5" ht="49.5" customHeight="1">
      <c r="A11" s="207" t="s">
        <v>327</v>
      </c>
      <c r="B11" s="200">
        <v>100796838</v>
      </c>
      <c r="C11" s="201">
        <v>44643612</v>
      </c>
      <c r="D11" s="201">
        <v>3010301</v>
      </c>
      <c r="E11" s="201">
        <v>173917</v>
      </c>
      <c r="F11" s="201">
        <v>157122</v>
      </c>
      <c r="G11" s="201">
        <v>125869</v>
      </c>
      <c r="H11" s="201">
        <v>2927326</v>
      </c>
      <c r="I11" s="201">
        <v>48767</v>
      </c>
      <c r="J11" s="202" t="s">
        <v>326</v>
      </c>
      <c r="K11" s="201">
        <v>611074</v>
      </c>
      <c r="L11" s="201">
        <v>1128896</v>
      </c>
      <c r="M11" s="201">
        <v>7406429</v>
      </c>
      <c r="N11" s="201">
        <v>72095</v>
      </c>
      <c r="O11" s="201">
        <v>1271348</v>
      </c>
      <c r="P11" s="201">
        <v>1641996</v>
      </c>
      <c r="Q11" s="201">
        <v>354838</v>
      </c>
      <c r="R11" s="201">
        <v>11793774</v>
      </c>
      <c r="S11" s="201">
        <v>5494118</v>
      </c>
      <c r="T11" s="201">
        <v>177348</v>
      </c>
      <c r="U11" s="201">
        <v>16101</v>
      </c>
      <c r="V11" s="201">
        <v>3157</v>
      </c>
      <c r="W11" s="201">
        <v>841014</v>
      </c>
      <c r="X11" s="201">
        <v>5043436</v>
      </c>
      <c r="Y11" s="201">
        <v>13854300</v>
      </c>
    </row>
    <row r="12" spans="1:25" ht="49.5" customHeight="1">
      <c r="A12" s="207" t="s">
        <v>328</v>
      </c>
      <c r="B12" s="200">
        <v>28102178</v>
      </c>
      <c r="C12" s="201">
        <v>14593064</v>
      </c>
      <c r="D12" s="201">
        <v>778813</v>
      </c>
      <c r="E12" s="201">
        <v>40425</v>
      </c>
      <c r="F12" s="201">
        <v>36519</v>
      </c>
      <c r="G12" s="201">
        <v>29238</v>
      </c>
      <c r="H12" s="201">
        <v>702706</v>
      </c>
      <c r="I12" s="201">
        <v>26520</v>
      </c>
      <c r="J12" s="202" t="s">
        <v>326</v>
      </c>
      <c r="K12" s="201">
        <v>132649</v>
      </c>
      <c r="L12" s="201">
        <v>234059</v>
      </c>
      <c r="M12" s="201">
        <v>416270</v>
      </c>
      <c r="N12" s="201">
        <v>15208</v>
      </c>
      <c r="O12" s="201">
        <v>290527</v>
      </c>
      <c r="P12" s="201">
        <v>812482</v>
      </c>
      <c r="Q12" s="201">
        <v>85675</v>
      </c>
      <c r="R12" s="201">
        <v>4614208</v>
      </c>
      <c r="S12" s="201">
        <v>1234668</v>
      </c>
      <c r="T12" s="201">
        <v>121635</v>
      </c>
      <c r="U12" s="201">
        <v>29861</v>
      </c>
      <c r="V12" s="201">
        <v>219233</v>
      </c>
      <c r="W12" s="201">
        <v>750119</v>
      </c>
      <c r="X12" s="201">
        <v>1163699</v>
      </c>
      <c r="Y12" s="201">
        <v>1774600</v>
      </c>
    </row>
    <row r="13" spans="1:25" ht="49.5" customHeight="1">
      <c r="A13" s="207" t="s">
        <v>329</v>
      </c>
      <c r="B13" s="200">
        <v>15798883</v>
      </c>
      <c r="C13" s="201">
        <v>3582860</v>
      </c>
      <c r="D13" s="201">
        <v>409635</v>
      </c>
      <c r="E13" s="201">
        <v>15763</v>
      </c>
      <c r="F13" s="201">
        <v>14239</v>
      </c>
      <c r="G13" s="201">
        <v>11366</v>
      </c>
      <c r="H13" s="201">
        <v>330828</v>
      </c>
      <c r="I13" s="202" t="s">
        <v>326</v>
      </c>
      <c r="J13" s="202" t="s">
        <v>326</v>
      </c>
      <c r="K13" s="201">
        <v>90770</v>
      </c>
      <c r="L13" s="201">
        <v>86989</v>
      </c>
      <c r="M13" s="201">
        <v>4084577</v>
      </c>
      <c r="N13" s="201">
        <v>5480</v>
      </c>
      <c r="O13" s="201">
        <v>145184</v>
      </c>
      <c r="P13" s="201">
        <v>474494</v>
      </c>
      <c r="Q13" s="201">
        <v>57543</v>
      </c>
      <c r="R13" s="201">
        <v>1266833</v>
      </c>
      <c r="S13" s="201">
        <v>1181468</v>
      </c>
      <c r="T13" s="201">
        <v>29368</v>
      </c>
      <c r="U13" s="201">
        <v>4974</v>
      </c>
      <c r="V13" s="201">
        <v>597505</v>
      </c>
      <c r="W13" s="201">
        <v>457533</v>
      </c>
      <c r="X13" s="201">
        <v>733974</v>
      </c>
      <c r="Y13" s="201">
        <v>2217500</v>
      </c>
    </row>
    <row r="14" spans="1:25" ht="49.5" customHeight="1">
      <c r="A14" s="207" t="s">
        <v>330</v>
      </c>
      <c r="B14" s="200">
        <v>16533273</v>
      </c>
      <c r="C14" s="201">
        <v>3985381</v>
      </c>
      <c r="D14" s="201">
        <v>536278</v>
      </c>
      <c r="E14" s="201">
        <v>17173</v>
      </c>
      <c r="F14" s="201">
        <v>15506</v>
      </c>
      <c r="G14" s="201">
        <v>12309</v>
      </c>
      <c r="H14" s="201">
        <v>363249</v>
      </c>
      <c r="I14" s="202" t="s">
        <v>326</v>
      </c>
      <c r="J14" s="202" t="s">
        <v>326</v>
      </c>
      <c r="K14" s="201">
        <v>122793</v>
      </c>
      <c r="L14" s="201">
        <v>86621</v>
      </c>
      <c r="M14" s="201">
        <v>5522709</v>
      </c>
      <c r="N14" s="201">
        <v>8122</v>
      </c>
      <c r="O14" s="201">
        <v>255804</v>
      </c>
      <c r="P14" s="201">
        <v>200353</v>
      </c>
      <c r="Q14" s="201">
        <v>55771</v>
      </c>
      <c r="R14" s="201">
        <v>1253133</v>
      </c>
      <c r="S14" s="201">
        <v>1318158</v>
      </c>
      <c r="T14" s="201">
        <v>50251</v>
      </c>
      <c r="U14" s="201">
        <v>10249</v>
      </c>
      <c r="V14" s="201">
        <v>43607</v>
      </c>
      <c r="W14" s="201">
        <v>959921</v>
      </c>
      <c r="X14" s="201">
        <v>564785</v>
      </c>
      <c r="Y14" s="201">
        <v>1151100</v>
      </c>
    </row>
    <row r="15" spans="1:25" ht="49.5" customHeight="1">
      <c r="A15" s="207" t="s">
        <v>331</v>
      </c>
      <c r="B15" s="200">
        <v>11459056</v>
      </c>
      <c r="C15" s="201">
        <v>3124576</v>
      </c>
      <c r="D15" s="201">
        <v>401862</v>
      </c>
      <c r="E15" s="201">
        <v>12734</v>
      </c>
      <c r="F15" s="201">
        <v>11501</v>
      </c>
      <c r="G15" s="201">
        <v>9169</v>
      </c>
      <c r="H15" s="201">
        <v>249373</v>
      </c>
      <c r="I15" s="202" t="s">
        <v>326</v>
      </c>
      <c r="J15" s="202" t="s">
        <v>326</v>
      </c>
      <c r="K15" s="201">
        <v>99252</v>
      </c>
      <c r="L15" s="201">
        <v>85837</v>
      </c>
      <c r="M15" s="201">
        <v>3500705</v>
      </c>
      <c r="N15" s="201">
        <v>5843</v>
      </c>
      <c r="O15" s="201">
        <v>177629</v>
      </c>
      <c r="P15" s="201">
        <v>85799</v>
      </c>
      <c r="Q15" s="201">
        <v>20603</v>
      </c>
      <c r="R15" s="201">
        <v>780935</v>
      </c>
      <c r="S15" s="201">
        <v>730227</v>
      </c>
      <c r="T15" s="201">
        <v>44386</v>
      </c>
      <c r="U15" s="201">
        <v>2315</v>
      </c>
      <c r="V15" s="201">
        <v>211561</v>
      </c>
      <c r="W15" s="201">
        <v>396461</v>
      </c>
      <c r="X15" s="201">
        <v>702888</v>
      </c>
      <c r="Y15" s="201">
        <v>805400</v>
      </c>
    </row>
    <row r="16" spans="1:25" ht="49.5" customHeight="1">
      <c r="A16" s="207" t="s">
        <v>362</v>
      </c>
      <c r="B16" s="200">
        <v>21776973</v>
      </c>
      <c r="C16" s="201">
        <v>8723618</v>
      </c>
      <c r="D16" s="201">
        <v>832482</v>
      </c>
      <c r="E16" s="201">
        <v>35531</v>
      </c>
      <c r="F16" s="201">
        <v>32091</v>
      </c>
      <c r="G16" s="201">
        <v>25619</v>
      </c>
      <c r="H16" s="201">
        <v>662716</v>
      </c>
      <c r="I16" s="201">
        <v>878</v>
      </c>
      <c r="J16" s="202" t="s">
        <v>326</v>
      </c>
      <c r="K16" s="201">
        <v>169933</v>
      </c>
      <c r="L16" s="201">
        <v>201846</v>
      </c>
      <c r="M16" s="201">
        <v>4319235</v>
      </c>
      <c r="N16" s="201">
        <v>16670</v>
      </c>
      <c r="O16" s="201">
        <v>462534</v>
      </c>
      <c r="P16" s="201">
        <v>432862</v>
      </c>
      <c r="Q16" s="201">
        <v>74489</v>
      </c>
      <c r="R16" s="201">
        <v>1356547</v>
      </c>
      <c r="S16" s="201">
        <v>1082314</v>
      </c>
      <c r="T16" s="201">
        <v>64407</v>
      </c>
      <c r="U16" s="201">
        <v>62720</v>
      </c>
      <c r="V16" s="201">
        <v>5616</v>
      </c>
      <c r="W16" s="201">
        <v>567425</v>
      </c>
      <c r="X16" s="201">
        <v>956840</v>
      </c>
      <c r="Y16" s="201">
        <v>1690600</v>
      </c>
    </row>
    <row r="17" spans="1:25" ht="49.5" customHeight="1">
      <c r="A17" s="207" t="s">
        <v>332</v>
      </c>
      <c r="B17" s="200">
        <v>12263398</v>
      </c>
      <c r="C17" s="201">
        <v>4361569</v>
      </c>
      <c r="D17" s="201">
        <v>411429</v>
      </c>
      <c r="E17" s="201">
        <v>15909</v>
      </c>
      <c r="F17" s="201">
        <v>14370</v>
      </c>
      <c r="G17" s="201">
        <v>11492</v>
      </c>
      <c r="H17" s="201">
        <v>308133</v>
      </c>
      <c r="I17" s="201">
        <v>92914</v>
      </c>
      <c r="J17" s="202" t="s">
        <v>326</v>
      </c>
      <c r="K17" s="201">
        <v>88423</v>
      </c>
      <c r="L17" s="201">
        <v>96450</v>
      </c>
      <c r="M17" s="201">
        <v>3041420</v>
      </c>
      <c r="N17" s="201">
        <v>5556</v>
      </c>
      <c r="O17" s="201">
        <v>298696</v>
      </c>
      <c r="P17" s="201">
        <v>179707</v>
      </c>
      <c r="Q17" s="201">
        <v>88345</v>
      </c>
      <c r="R17" s="201">
        <v>710595</v>
      </c>
      <c r="S17" s="201">
        <v>625259</v>
      </c>
      <c r="T17" s="201">
        <v>30252</v>
      </c>
      <c r="U17" s="201">
        <v>2760</v>
      </c>
      <c r="V17" s="201">
        <v>16597</v>
      </c>
      <c r="W17" s="201">
        <v>314423</v>
      </c>
      <c r="X17" s="201">
        <v>414199</v>
      </c>
      <c r="Y17" s="201">
        <v>1134900</v>
      </c>
    </row>
    <row r="18" spans="1:25" ht="49.5" customHeight="1">
      <c r="A18" s="207" t="s">
        <v>333</v>
      </c>
      <c r="B18" s="200">
        <v>30470013</v>
      </c>
      <c r="C18" s="201">
        <v>12587983</v>
      </c>
      <c r="D18" s="201">
        <v>1079144</v>
      </c>
      <c r="E18" s="201">
        <v>46153</v>
      </c>
      <c r="F18" s="201">
        <v>41697</v>
      </c>
      <c r="G18" s="201">
        <v>33408</v>
      </c>
      <c r="H18" s="201">
        <v>920091</v>
      </c>
      <c r="I18" s="202">
        <v>27419</v>
      </c>
      <c r="J18" s="202" t="s">
        <v>326</v>
      </c>
      <c r="K18" s="201">
        <v>213619</v>
      </c>
      <c r="L18" s="201">
        <v>377365</v>
      </c>
      <c r="M18" s="201">
        <v>5048118</v>
      </c>
      <c r="N18" s="201">
        <v>16726</v>
      </c>
      <c r="O18" s="201">
        <v>651391</v>
      </c>
      <c r="P18" s="201">
        <v>560751</v>
      </c>
      <c r="Q18" s="201">
        <v>52915</v>
      </c>
      <c r="R18" s="201">
        <v>1732010</v>
      </c>
      <c r="S18" s="201">
        <v>1643370</v>
      </c>
      <c r="T18" s="201">
        <v>198815</v>
      </c>
      <c r="U18" s="201">
        <v>7592</v>
      </c>
      <c r="V18" s="201">
        <v>182823</v>
      </c>
      <c r="W18" s="201">
        <v>1186586</v>
      </c>
      <c r="X18" s="201">
        <v>547337</v>
      </c>
      <c r="Y18" s="201">
        <v>3314700</v>
      </c>
    </row>
    <row r="19" spans="1:25" ht="49.5" customHeight="1">
      <c r="A19" s="207" t="s">
        <v>334</v>
      </c>
      <c r="B19" s="200">
        <v>34846502</v>
      </c>
      <c r="C19" s="201">
        <v>11738975</v>
      </c>
      <c r="D19" s="201">
        <v>1164347</v>
      </c>
      <c r="E19" s="201">
        <v>49616</v>
      </c>
      <c r="F19" s="201">
        <v>44843</v>
      </c>
      <c r="G19" s="201">
        <v>36151</v>
      </c>
      <c r="H19" s="201">
        <v>846467</v>
      </c>
      <c r="I19" s="202">
        <v>34106</v>
      </c>
      <c r="J19" s="202" t="s">
        <v>326</v>
      </c>
      <c r="K19" s="201">
        <v>212392</v>
      </c>
      <c r="L19" s="201">
        <v>308607</v>
      </c>
      <c r="M19" s="201">
        <v>6593336</v>
      </c>
      <c r="N19" s="201">
        <v>17815</v>
      </c>
      <c r="O19" s="201">
        <v>372395</v>
      </c>
      <c r="P19" s="201">
        <v>850604</v>
      </c>
      <c r="Q19" s="201">
        <v>221599</v>
      </c>
      <c r="R19" s="201">
        <v>2013510</v>
      </c>
      <c r="S19" s="201">
        <v>1495556</v>
      </c>
      <c r="T19" s="201">
        <v>96190</v>
      </c>
      <c r="U19" s="201">
        <v>5363</v>
      </c>
      <c r="V19" s="201">
        <v>348002</v>
      </c>
      <c r="W19" s="201">
        <v>1399634</v>
      </c>
      <c r="X19" s="201">
        <v>1088494</v>
      </c>
      <c r="Y19" s="201">
        <v>5908500</v>
      </c>
    </row>
    <row r="20" spans="1:25" ht="49.5" customHeight="1">
      <c r="A20" s="207" t="s">
        <v>335</v>
      </c>
      <c r="B20" s="200">
        <v>8876935</v>
      </c>
      <c r="C20" s="201">
        <v>1800182</v>
      </c>
      <c r="D20" s="201">
        <v>263360</v>
      </c>
      <c r="E20" s="201">
        <v>10711</v>
      </c>
      <c r="F20" s="201">
        <v>9667</v>
      </c>
      <c r="G20" s="201">
        <v>7609</v>
      </c>
      <c r="H20" s="201">
        <v>182045</v>
      </c>
      <c r="I20" s="202" t="s">
        <v>326</v>
      </c>
      <c r="J20" s="202" t="s">
        <v>326</v>
      </c>
      <c r="K20" s="201">
        <v>51892</v>
      </c>
      <c r="L20" s="201">
        <v>50538</v>
      </c>
      <c r="M20" s="201">
        <v>3728705</v>
      </c>
      <c r="N20" s="201">
        <v>3380</v>
      </c>
      <c r="O20" s="201">
        <v>13827</v>
      </c>
      <c r="P20" s="201">
        <v>198046</v>
      </c>
      <c r="Q20" s="201">
        <v>11088</v>
      </c>
      <c r="R20" s="201">
        <v>529729</v>
      </c>
      <c r="S20" s="201">
        <v>542444</v>
      </c>
      <c r="T20" s="201">
        <v>8308</v>
      </c>
      <c r="U20" s="201">
        <v>235</v>
      </c>
      <c r="V20" s="201">
        <v>229839</v>
      </c>
      <c r="W20" s="201">
        <v>413492</v>
      </c>
      <c r="X20" s="201">
        <v>271938</v>
      </c>
      <c r="Y20" s="201">
        <v>549900</v>
      </c>
    </row>
    <row r="21" spans="1:25" ht="49.5" customHeight="1">
      <c r="A21" s="207" t="s">
        <v>336</v>
      </c>
      <c r="B21" s="200">
        <v>3551845</v>
      </c>
      <c r="C21" s="201">
        <v>237745</v>
      </c>
      <c r="D21" s="201">
        <v>59934</v>
      </c>
      <c r="E21" s="201">
        <v>1380</v>
      </c>
      <c r="F21" s="201">
        <v>1246</v>
      </c>
      <c r="G21" s="201">
        <v>982</v>
      </c>
      <c r="H21" s="201">
        <v>32860</v>
      </c>
      <c r="I21" s="202" t="s">
        <v>326</v>
      </c>
      <c r="J21" s="202" t="s">
        <v>326</v>
      </c>
      <c r="K21" s="201">
        <v>16220</v>
      </c>
      <c r="L21" s="201">
        <v>4606</v>
      </c>
      <c r="M21" s="201">
        <v>1798497</v>
      </c>
      <c r="N21" s="201">
        <v>487</v>
      </c>
      <c r="O21" s="201">
        <v>15731</v>
      </c>
      <c r="P21" s="201">
        <v>27254</v>
      </c>
      <c r="Q21" s="201">
        <v>2516</v>
      </c>
      <c r="R21" s="201">
        <v>270453</v>
      </c>
      <c r="S21" s="201">
        <v>516464</v>
      </c>
      <c r="T21" s="201">
        <v>10361</v>
      </c>
      <c r="U21" s="202">
        <v>3283</v>
      </c>
      <c r="V21" s="201">
        <v>10</v>
      </c>
      <c r="W21" s="201">
        <v>199186</v>
      </c>
      <c r="X21" s="201">
        <v>62830</v>
      </c>
      <c r="Y21" s="201">
        <v>289800</v>
      </c>
    </row>
    <row r="22" spans="1:25" ht="49.5" customHeight="1">
      <c r="A22" s="207" t="s">
        <v>337</v>
      </c>
      <c r="B22" s="200">
        <v>11359306</v>
      </c>
      <c r="C22" s="201">
        <v>1145743</v>
      </c>
      <c r="D22" s="201">
        <v>215763</v>
      </c>
      <c r="E22" s="201">
        <v>6102</v>
      </c>
      <c r="F22" s="201">
        <v>5513</v>
      </c>
      <c r="G22" s="201">
        <v>4410</v>
      </c>
      <c r="H22" s="201">
        <v>101329</v>
      </c>
      <c r="I22" s="202" t="s">
        <v>326</v>
      </c>
      <c r="J22" s="202" t="s">
        <v>326</v>
      </c>
      <c r="K22" s="201">
        <v>58273</v>
      </c>
      <c r="L22" s="201">
        <v>28535</v>
      </c>
      <c r="M22" s="201">
        <v>3957695</v>
      </c>
      <c r="N22" s="201">
        <v>2430</v>
      </c>
      <c r="O22" s="201">
        <v>28874</v>
      </c>
      <c r="P22" s="201">
        <v>230904</v>
      </c>
      <c r="Q22" s="201">
        <v>75115</v>
      </c>
      <c r="R22" s="201">
        <v>601867</v>
      </c>
      <c r="S22" s="201">
        <v>1040809</v>
      </c>
      <c r="T22" s="201">
        <v>105059</v>
      </c>
      <c r="U22" s="202">
        <v>1644</v>
      </c>
      <c r="V22" s="201">
        <v>439150</v>
      </c>
      <c r="W22" s="201">
        <v>418469</v>
      </c>
      <c r="X22" s="201">
        <v>385922</v>
      </c>
      <c r="Y22" s="201">
        <v>2505700</v>
      </c>
    </row>
    <row r="23" spans="1:25" ht="49.5" customHeight="1">
      <c r="A23" s="207" t="s">
        <v>338</v>
      </c>
      <c r="B23" s="200">
        <v>14761393</v>
      </c>
      <c r="C23" s="201">
        <v>2107898</v>
      </c>
      <c r="D23" s="201">
        <v>348436</v>
      </c>
      <c r="E23" s="201">
        <v>11320</v>
      </c>
      <c r="F23" s="201">
        <v>10225</v>
      </c>
      <c r="G23" s="201">
        <v>8172</v>
      </c>
      <c r="H23" s="201">
        <v>210195</v>
      </c>
      <c r="I23" s="202" t="s">
        <v>326</v>
      </c>
      <c r="J23" s="202" t="s">
        <v>326</v>
      </c>
      <c r="K23" s="201">
        <v>75595</v>
      </c>
      <c r="L23" s="201">
        <v>58853</v>
      </c>
      <c r="M23" s="201">
        <v>5896322</v>
      </c>
      <c r="N23" s="201">
        <v>3070</v>
      </c>
      <c r="O23" s="201">
        <v>136848</v>
      </c>
      <c r="P23" s="201">
        <v>280204</v>
      </c>
      <c r="Q23" s="201">
        <v>17440</v>
      </c>
      <c r="R23" s="201">
        <v>473878</v>
      </c>
      <c r="S23" s="201">
        <v>995271</v>
      </c>
      <c r="T23" s="201">
        <v>77706</v>
      </c>
      <c r="U23" s="202">
        <v>10099</v>
      </c>
      <c r="V23" s="201">
        <v>1303341</v>
      </c>
      <c r="W23" s="201">
        <v>791092</v>
      </c>
      <c r="X23" s="201">
        <v>333928</v>
      </c>
      <c r="Y23" s="201">
        <v>1611500</v>
      </c>
    </row>
    <row r="24" spans="1:25" ht="49.5" customHeight="1">
      <c r="A24" s="207" t="s">
        <v>339</v>
      </c>
      <c r="B24" s="200">
        <v>8213126</v>
      </c>
      <c r="C24" s="201">
        <v>2664096</v>
      </c>
      <c r="D24" s="201">
        <v>157518</v>
      </c>
      <c r="E24" s="201">
        <v>5682</v>
      </c>
      <c r="F24" s="201">
        <v>5134</v>
      </c>
      <c r="G24" s="201">
        <v>4116</v>
      </c>
      <c r="H24" s="201">
        <v>111908</v>
      </c>
      <c r="I24" s="202" t="s">
        <v>326</v>
      </c>
      <c r="J24" s="202" t="s">
        <v>326</v>
      </c>
      <c r="K24" s="201">
        <v>38858</v>
      </c>
      <c r="L24" s="201">
        <v>69990</v>
      </c>
      <c r="M24" s="201">
        <v>569995</v>
      </c>
      <c r="N24" s="201">
        <v>1961</v>
      </c>
      <c r="O24" s="201">
        <v>53829</v>
      </c>
      <c r="P24" s="201">
        <v>235063</v>
      </c>
      <c r="Q24" s="201">
        <v>12255</v>
      </c>
      <c r="R24" s="201">
        <v>1068744</v>
      </c>
      <c r="S24" s="201">
        <v>807258</v>
      </c>
      <c r="T24" s="201">
        <v>9417</v>
      </c>
      <c r="U24" s="202">
        <v>1230000</v>
      </c>
      <c r="V24" s="202">
        <v>377972</v>
      </c>
      <c r="W24" s="201">
        <v>261096</v>
      </c>
      <c r="X24" s="201">
        <v>170334</v>
      </c>
      <c r="Y24" s="201">
        <v>357900</v>
      </c>
    </row>
    <row r="25" spans="1:25" ht="49.5" customHeight="1">
      <c r="A25" s="207" t="s">
        <v>340</v>
      </c>
      <c r="B25" s="200">
        <v>9863551</v>
      </c>
      <c r="C25" s="201">
        <v>3243797</v>
      </c>
      <c r="D25" s="201">
        <v>154885</v>
      </c>
      <c r="E25" s="201">
        <v>5670</v>
      </c>
      <c r="F25" s="201">
        <v>5120</v>
      </c>
      <c r="G25" s="201">
        <v>4086</v>
      </c>
      <c r="H25" s="201">
        <v>109090</v>
      </c>
      <c r="I25" s="202">
        <v>70</v>
      </c>
      <c r="J25" s="202" t="s">
        <v>326</v>
      </c>
      <c r="K25" s="201">
        <v>34456</v>
      </c>
      <c r="L25" s="201">
        <v>55679</v>
      </c>
      <c r="M25" s="201">
        <v>49731</v>
      </c>
      <c r="N25" s="201">
        <v>1789</v>
      </c>
      <c r="O25" s="201">
        <v>1330</v>
      </c>
      <c r="P25" s="201">
        <v>126422</v>
      </c>
      <c r="Q25" s="201">
        <v>8812</v>
      </c>
      <c r="R25" s="201">
        <v>1827234</v>
      </c>
      <c r="S25" s="201">
        <v>805659</v>
      </c>
      <c r="T25" s="201">
        <v>445911</v>
      </c>
      <c r="U25" s="202" t="s">
        <v>326</v>
      </c>
      <c r="V25" s="201">
        <v>1113594</v>
      </c>
      <c r="W25" s="201">
        <v>475818</v>
      </c>
      <c r="X25" s="201">
        <v>386798</v>
      </c>
      <c r="Y25" s="201">
        <v>1007600</v>
      </c>
    </row>
    <row r="26" spans="1:25" ht="49.5" customHeight="1">
      <c r="A26" s="207" t="s">
        <v>341</v>
      </c>
      <c r="B26" s="200">
        <v>12597042</v>
      </c>
      <c r="C26" s="201">
        <v>3866098</v>
      </c>
      <c r="D26" s="201">
        <v>149662</v>
      </c>
      <c r="E26" s="201">
        <v>4514</v>
      </c>
      <c r="F26" s="201">
        <v>4075</v>
      </c>
      <c r="G26" s="201">
        <v>3224</v>
      </c>
      <c r="H26" s="201">
        <v>94028</v>
      </c>
      <c r="I26" s="202" t="s">
        <v>326</v>
      </c>
      <c r="J26" s="202" t="s">
        <v>326</v>
      </c>
      <c r="K26" s="201">
        <v>41539</v>
      </c>
      <c r="L26" s="201">
        <v>49508</v>
      </c>
      <c r="M26" s="201">
        <v>1611618</v>
      </c>
      <c r="N26" s="201">
        <v>1644</v>
      </c>
      <c r="O26" s="201">
        <v>74000</v>
      </c>
      <c r="P26" s="201">
        <v>88487</v>
      </c>
      <c r="Q26" s="201">
        <v>10815</v>
      </c>
      <c r="R26" s="201">
        <v>1811077</v>
      </c>
      <c r="S26" s="201">
        <v>1481464</v>
      </c>
      <c r="T26" s="201">
        <v>42277</v>
      </c>
      <c r="U26" s="202" t="s">
        <v>326</v>
      </c>
      <c r="V26" s="201">
        <v>1970444</v>
      </c>
      <c r="W26" s="201">
        <v>638947</v>
      </c>
      <c r="X26" s="201">
        <v>299221</v>
      </c>
      <c r="Y26" s="201">
        <v>354400</v>
      </c>
    </row>
    <row r="27" spans="1:25" ht="49.5" customHeight="1">
      <c r="A27" s="208" t="s">
        <v>342</v>
      </c>
      <c r="B27" s="209">
        <v>10956429</v>
      </c>
      <c r="C27" s="113">
        <v>1734850</v>
      </c>
      <c r="D27" s="113">
        <v>290591</v>
      </c>
      <c r="E27" s="113">
        <v>7690</v>
      </c>
      <c r="F27" s="113">
        <v>6945</v>
      </c>
      <c r="G27" s="113">
        <v>5531</v>
      </c>
      <c r="H27" s="113">
        <v>158437</v>
      </c>
      <c r="I27" s="67">
        <v>29439</v>
      </c>
      <c r="J27" s="67" t="s">
        <v>326</v>
      </c>
      <c r="K27" s="113">
        <v>83473</v>
      </c>
      <c r="L27" s="113">
        <v>41012</v>
      </c>
      <c r="M27" s="113">
        <v>3759282</v>
      </c>
      <c r="N27" s="113">
        <v>2952</v>
      </c>
      <c r="O27" s="113">
        <v>29966</v>
      </c>
      <c r="P27" s="113">
        <v>467170</v>
      </c>
      <c r="Q27" s="113">
        <v>11430</v>
      </c>
      <c r="R27" s="113">
        <v>285249</v>
      </c>
      <c r="S27" s="113">
        <v>1199544</v>
      </c>
      <c r="T27" s="113">
        <v>166781</v>
      </c>
      <c r="U27" s="113">
        <v>221526</v>
      </c>
      <c r="V27" s="113">
        <v>639385</v>
      </c>
      <c r="W27" s="113">
        <v>362005</v>
      </c>
      <c r="X27" s="113">
        <v>301071</v>
      </c>
      <c r="Y27" s="113">
        <v>1152100</v>
      </c>
    </row>
    <row r="28" spans="2:25" ht="15.75" customHeight="1">
      <c r="B28" s="210" t="s">
        <v>343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</row>
    <row r="29" spans="2:13" ht="15.75" customHeight="1">
      <c r="B29" s="213" t="s">
        <v>364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2:13" ht="15.75" customHeight="1">
      <c r="B30" s="213" t="s">
        <v>363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2:13" ht="15.75" customHeight="1">
      <c r="B31" s="213" t="s">
        <v>365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2:13" ht="15.75" customHeight="1">
      <c r="B32" s="213" t="s">
        <v>366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2:13" ht="23.25" customHeight="1">
      <c r="B33" s="214" t="s">
        <v>344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</row>
  </sheetData>
  <sheetProtection/>
  <mergeCells count="2">
    <mergeCell ref="E3:F3"/>
    <mergeCell ref="A1:D1"/>
  </mergeCells>
  <hyperlinks>
    <hyperlink ref="A1:D1" location="'16税・財政目次'!A1" display="16　税・財政"/>
  </hyperlink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31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5"/>
  <cols>
    <col min="1" max="1" width="12.421875" style="215" customWidth="1"/>
    <col min="2" max="8" width="18.57421875" style="215" customWidth="1"/>
    <col min="9" max="16" width="17.140625" style="215" customWidth="1"/>
    <col min="17" max="16384" width="9.00390625" style="215" customWidth="1"/>
  </cols>
  <sheetData>
    <row r="1" spans="1:4" ht="15" customHeight="1">
      <c r="A1" s="375" t="s">
        <v>0</v>
      </c>
      <c r="B1" s="375"/>
      <c r="C1" s="375"/>
      <c r="D1" s="375"/>
    </row>
    <row r="2" spans="1:16" ht="15" customHeight="1">
      <c r="A2" s="216"/>
      <c r="B2" s="216"/>
      <c r="C2" s="216" t="s">
        <v>346</v>
      </c>
      <c r="D2" s="216"/>
      <c r="E2" s="216"/>
      <c r="F2" s="216"/>
      <c r="G2" s="216"/>
      <c r="H2" s="216"/>
      <c r="I2" s="216"/>
      <c r="J2" s="216"/>
      <c r="K2" s="216"/>
      <c r="L2" s="216"/>
      <c r="N2" s="216"/>
      <c r="O2" s="216"/>
      <c r="P2" s="216"/>
    </row>
    <row r="3" spans="1:16" ht="1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5" customHeight="1">
      <c r="A4" s="217" t="s">
        <v>347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 t="s">
        <v>3</v>
      </c>
    </row>
    <row r="5" spans="1:16" ht="9" customHeight="1" thickBot="1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</row>
    <row r="6" spans="1:29" s="227" customFormat="1" ht="41.25" customHeight="1" thickTop="1">
      <c r="A6" s="220"/>
      <c r="B6" s="221" t="s">
        <v>304</v>
      </c>
      <c r="C6" s="222" t="s">
        <v>348</v>
      </c>
      <c r="D6" s="222" t="s">
        <v>349</v>
      </c>
      <c r="E6" s="223" t="s">
        <v>350</v>
      </c>
      <c r="F6" s="223" t="s">
        <v>351</v>
      </c>
      <c r="G6" s="223" t="s">
        <v>352</v>
      </c>
      <c r="H6" s="225" t="s">
        <v>353</v>
      </c>
      <c r="I6" s="223" t="s">
        <v>354</v>
      </c>
      <c r="J6" s="225" t="s">
        <v>355</v>
      </c>
      <c r="K6" s="221" t="s">
        <v>356</v>
      </c>
      <c r="L6" s="225" t="s">
        <v>357</v>
      </c>
      <c r="M6" s="225" t="s">
        <v>106</v>
      </c>
      <c r="N6" s="221" t="s">
        <v>358</v>
      </c>
      <c r="O6" s="221" t="s">
        <v>359</v>
      </c>
      <c r="P6" s="224" t="s">
        <v>360</v>
      </c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</row>
    <row r="7" spans="1:16" s="229" customFormat="1" ht="48.75" customHeight="1">
      <c r="A7" s="228" t="s">
        <v>50</v>
      </c>
      <c r="B7" s="200">
        <v>358001706</v>
      </c>
      <c r="C7" s="201">
        <v>4284034</v>
      </c>
      <c r="D7" s="201">
        <v>49923210</v>
      </c>
      <c r="E7" s="201">
        <v>78245411</v>
      </c>
      <c r="F7" s="201">
        <v>28024094</v>
      </c>
      <c r="G7" s="201">
        <v>3978066</v>
      </c>
      <c r="H7" s="201">
        <v>20987781</v>
      </c>
      <c r="I7" s="201">
        <v>19457419</v>
      </c>
      <c r="J7" s="201">
        <v>56709499</v>
      </c>
      <c r="K7" s="201">
        <v>12722017</v>
      </c>
      <c r="L7" s="201">
        <v>40969836</v>
      </c>
      <c r="M7" s="201">
        <v>850628</v>
      </c>
      <c r="N7" s="201">
        <v>38171225</v>
      </c>
      <c r="O7" s="201">
        <v>176847</v>
      </c>
      <c r="P7" s="202" t="s">
        <v>326</v>
      </c>
    </row>
    <row r="8" spans="1:16" s="229" customFormat="1" ht="48.75" customHeight="1">
      <c r="A8" s="230">
        <v>17</v>
      </c>
      <c r="B8" s="200">
        <v>359047907</v>
      </c>
      <c r="C8" s="201">
        <v>3987409</v>
      </c>
      <c r="D8" s="201">
        <v>50921696</v>
      </c>
      <c r="E8" s="201">
        <v>78361356</v>
      </c>
      <c r="F8" s="201">
        <v>30130738</v>
      </c>
      <c r="G8" s="201">
        <v>3523167</v>
      </c>
      <c r="H8" s="201">
        <v>20277534</v>
      </c>
      <c r="I8" s="201">
        <v>17018636</v>
      </c>
      <c r="J8" s="201">
        <v>56512435</v>
      </c>
      <c r="K8" s="201">
        <v>13001370</v>
      </c>
      <c r="L8" s="201">
        <v>41251161</v>
      </c>
      <c r="M8" s="201">
        <v>7041412</v>
      </c>
      <c r="N8" s="201">
        <v>37593028</v>
      </c>
      <c r="O8" s="201">
        <v>141068</v>
      </c>
      <c r="P8" s="202" t="s">
        <v>326</v>
      </c>
    </row>
    <row r="9" spans="1:16" s="233" customFormat="1" ht="48.75" customHeight="1">
      <c r="A9" s="232">
        <v>18</v>
      </c>
      <c r="B9" s="205">
        <v>342077199</v>
      </c>
      <c r="C9" s="206">
        <v>3411335</v>
      </c>
      <c r="D9" s="206">
        <v>48007119</v>
      </c>
      <c r="E9" s="206">
        <v>76671635</v>
      </c>
      <c r="F9" s="206">
        <v>29211401</v>
      </c>
      <c r="G9" s="206">
        <v>3236836</v>
      </c>
      <c r="H9" s="206">
        <v>19559947</v>
      </c>
      <c r="I9" s="206">
        <v>13217427</v>
      </c>
      <c r="J9" s="206">
        <v>53601523</v>
      </c>
      <c r="K9" s="206">
        <v>13425090</v>
      </c>
      <c r="L9" s="206">
        <v>42397474</v>
      </c>
      <c r="M9" s="206">
        <v>2641623</v>
      </c>
      <c r="N9" s="206">
        <v>36530012</v>
      </c>
      <c r="O9" s="206">
        <v>165777</v>
      </c>
      <c r="P9" s="202" t="s">
        <v>326</v>
      </c>
    </row>
    <row r="10" spans="1:16" s="229" customFormat="1" ht="48.75" customHeight="1">
      <c r="A10" s="231"/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2"/>
    </row>
    <row r="11" spans="1:16" s="229" customFormat="1" ht="48.75" customHeight="1">
      <c r="A11" s="207" t="s">
        <v>327</v>
      </c>
      <c r="B11" s="200">
        <v>99702106</v>
      </c>
      <c r="C11" s="201">
        <v>720792</v>
      </c>
      <c r="D11" s="201">
        <v>11377734</v>
      </c>
      <c r="E11" s="201">
        <v>23879527</v>
      </c>
      <c r="F11" s="201">
        <v>6590548</v>
      </c>
      <c r="G11" s="201">
        <v>1185743</v>
      </c>
      <c r="H11" s="201">
        <v>3440259</v>
      </c>
      <c r="I11" s="201">
        <v>3884500</v>
      </c>
      <c r="J11" s="201">
        <v>24200555</v>
      </c>
      <c r="K11" s="201">
        <v>3752706</v>
      </c>
      <c r="L11" s="201">
        <v>10154196</v>
      </c>
      <c r="M11" s="202">
        <v>1249954</v>
      </c>
      <c r="N11" s="202">
        <v>9260697</v>
      </c>
      <c r="O11" s="202">
        <v>4895</v>
      </c>
      <c r="P11" s="202" t="s">
        <v>326</v>
      </c>
    </row>
    <row r="12" spans="1:16" s="229" customFormat="1" ht="48.75" customHeight="1">
      <c r="A12" s="207" t="s">
        <v>328</v>
      </c>
      <c r="B12" s="200">
        <v>27248299</v>
      </c>
      <c r="C12" s="201">
        <v>293119</v>
      </c>
      <c r="D12" s="201">
        <v>4330778</v>
      </c>
      <c r="E12" s="201">
        <v>6551635</v>
      </c>
      <c r="F12" s="201">
        <v>4286367</v>
      </c>
      <c r="G12" s="201">
        <v>253427</v>
      </c>
      <c r="H12" s="202">
        <v>724170</v>
      </c>
      <c r="I12" s="201">
        <v>1327843</v>
      </c>
      <c r="J12" s="201">
        <v>3604657</v>
      </c>
      <c r="K12" s="201">
        <v>1137292</v>
      </c>
      <c r="L12" s="201">
        <v>2690436</v>
      </c>
      <c r="M12" s="202" t="s">
        <v>326</v>
      </c>
      <c r="N12" s="202">
        <v>2048575</v>
      </c>
      <c r="O12" s="202" t="s">
        <v>326</v>
      </c>
      <c r="P12" s="202" t="s">
        <v>326</v>
      </c>
    </row>
    <row r="13" spans="1:16" s="229" customFormat="1" ht="48.75" customHeight="1">
      <c r="A13" s="207" t="s">
        <v>329</v>
      </c>
      <c r="B13" s="200">
        <v>15329541</v>
      </c>
      <c r="C13" s="201">
        <v>187372</v>
      </c>
      <c r="D13" s="201">
        <v>1803999</v>
      </c>
      <c r="E13" s="201">
        <v>2949002</v>
      </c>
      <c r="F13" s="201">
        <v>2056290</v>
      </c>
      <c r="G13" s="202">
        <v>187538</v>
      </c>
      <c r="H13" s="202">
        <v>1526543</v>
      </c>
      <c r="I13" s="201">
        <v>959504</v>
      </c>
      <c r="J13" s="201">
        <v>1712169</v>
      </c>
      <c r="K13" s="201">
        <v>539955</v>
      </c>
      <c r="L13" s="201">
        <v>1611701</v>
      </c>
      <c r="M13" s="202">
        <v>49793</v>
      </c>
      <c r="N13" s="202">
        <v>1745675</v>
      </c>
      <c r="O13" s="202" t="s">
        <v>326</v>
      </c>
      <c r="P13" s="202" t="s">
        <v>326</v>
      </c>
    </row>
    <row r="14" spans="1:16" s="229" customFormat="1" ht="48.75" customHeight="1">
      <c r="A14" s="207" t="s">
        <v>330</v>
      </c>
      <c r="B14" s="200">
        <v>15683567</v>
      </c>
      <c r="C14" s="201">
        <v>218063</v>
      </c>
      <c r="D14" s="201">
        <v>2087203</v>
      </c>
      <c r="E14" s="201">
        <v>3646033</v>
      </c>
      <c r="F14" s="201">
        <v>1263845</v>
      </c>
      <c r="G14" s="202">
        <v>281439</v>
      </c>
      <c r="H14" s="202">
        <v>1133548</v>
      </c>
      <c r="I14" s="201">
        <v>563852</v>
      </c>
      <c r="J14" s="201">
        <v>1574358</v>
      </c>
      <c r="K14" s="201">
        <v>655523</v>
      </c>
      <c r="L14" s="201">
        <v>2218647</v>
      </c>
      <c r="M14" s="202">
        <v>216365</v>
      </c>
      <c r="N14" s="202">
        <v>1824691</v>
      </c>
      <c r="O14" s="202" t="s">
        <v>326</v>
      </c>
      <c r="P14" s="202" t="s">
        <v>326</v>
      </c>
    </row>
    <row r="15" spans="1:16" s="229" customFormat="1" ht="48.75" customHeight="1">
      <c r="A15" s="207" t="s">
        <v>331</v>
      </c>
      <c r="B15" s="200">
        <v>11148420</v>
      </c>
      <c r="C15" s="201">
        <v>170081</v>
      </c>
      <c r="D15" s="201">
        <v>1778980</v>
      </c>
      <c r="E15" s="201">
        <v>2908683</v>
      </c>
      <c r="F15" s="201">
        <v>615625</v>
      </c>
      <c r="G15" s="202">
        <v>223076</v>
      </c>
      <c r="H15" s="202">
        <v>735892</v>
      </c>
      <c r="I15" s="201">
        <v>475084</v>
      </c>
      <c r="J15" s="201">
        <v>1504029</v>
      </c>
      <c r="K15" s="201">
        <v>305664</v>
      </c>
      <c r="L15" s="201">
        <v>1192171</v>
      </c>
      <c r="M15" s="202">
        <v>126288</v>
      </c>
      <c r="N15" s="202">
        <v>1112847</v>
      </c>
      <c r="O15" s="202" t="s">
        <v>326</v>
      </c>
      <c r="P15" s="202" t="s">
        <v>326</v>
      </c>
    </row>
    <row r="16" spans="1:16" s="229" customFormat="1" ht="48.75" customHeight="1">
      <c r="A16" s="207" t="s">
        <v>362</v>
      </c>
      <c r="B16" s="200">
        <v>21001949</v>
      </c>
      <c r="C16" s="201">
        <v>276176</v>
      </c>
      <c r="D16" s="201">
        <v>2556689</v>
      </c>
      <c r="E16" s="201">
        <v>5740575</v>
      </c>
      <c r="F16" s="201">
        <v>1928330</v>
      </c>
      <c r="G16" s="201">
        <v>186106</v>
      </c>
      <c r="H16" s="202">
        <v>844338</v>
      </c>
      <c r="I16" s="201">
        <v>936015</v>
      </c>
      <c r="J16" s="201">
        <v>2135041</v>
      </c>
      <c r="K16" s="201">
        <v>799086</v>
      </c>
      <c r="L16" s="201">
        <v>2614443</v>
      </c>
      <c r="M16" s="202">
        <v>126192</v>
      </c>
      <c r="N16" s="202">
        <v>2858958</v>
      </c>
      <c r="O16" s="202" t="s">
        <v>326</v>
      </c>
      <c r="P16" s="202" t="s">
        <v>326</v>
      </c>
    </row>
    <row r="17" spans="1:16" s="229" customFormat="1" ht="48.75" customHeight="1">
      <c r="A17" s="207" t="s">
        <v>332</v>
      </c>
      <c r="B17" s="200">
        <v>11955290</v>
      </c>
      <c r="C17" s="201">
        <v>173436</v>
      </c>
      <c r="D17" s="201">
        <v>1459736</v>
      </c>
      <c r="E17" s="201">
        <v>3070110</v>
      </c>
      <c r="F17" s="201">
        <v>1027218</v>
      </c>
      <c r="G17" s="201">
        <v>87030</v>
      </c>
      <c r="H17" s="202">
        <v>799654</v>
      </c>
      <c r="I17" s="201">
        <v>332319</v>
      </c>
      <c r="J17" s="201">
        <v>1871480</v>
      </c>
      <c r="K17" s="201">
        <v>527590</v>
      </c>
      <c r="L17" s="201">
        <v>1264043</v>
      </c>
      <c r="M17" s="202">
        <v>26592</v>
      </c>
      <c r="N17" s="202">
        <v>1316082</v>
      </c>
      <c r="O17" s="202" t="s">
        <v>326</v>
      </c>
      <c r="P17" s="202" t="s">
        <v>326</v>
      </c>
    </row>
    <row r="18" spans="1:16" s="229" customFormat="1" ht="48.75" customHeight="1">
      <c r="A18" s="207" t="s">
        <v>333</v>
      </c>
      <c r="B18" s="200">
        <v>29126270</v>
      </c>
      <c r="C18" s="201">
        <v>301877</v>
      </c>
      <c r="D18" s="201">
        <v>4488048</v>
      </c>
      <c r="E18" s="201">
        <v>7436041</v>
      </c>
      <c r="F18" s="201">
        <v>2377700</v>
      </c>
      <c r="G18" s="201">
        <v>240112</v>
      </c>
      <c r="H18" s="202">
        <v>1294855</v>
      </c>
      <c r="I18" s="201">
        <v>721818</v>
      </c>
      <c r="J18" s="201">
        <v>2702564</v>
      </c>
      <c r="K18" s="201">
        <v>1380528</v>
      </c>
      <c r="L18" s="201">
        <v>4182254</v>
      </c>
      <c r="M18" s="202">
        <v>130743</v>
      </c>
      <c r="N18" s="202">
        <v>3869730</v>
      </c>
      <c r="O18" s="202" t="s">
        <v>326</v>
      </c>
      <c r="P18" s="202" t="s">
        <v>326</v>
      </c>
    </row>
    <row r="19" spans="1:16" s="229" customFormat="1" ht="48.75" customHeight="1">
      <c r="A19" s="207" t="s">
        <v>334</v>
      </c>
      <c r="B19" s="200">
        <v>34102265</v>
      </c>
      <c r="C19" s="201">
        <v>258765</v>
      </c>
      <c r="D19" s="201">
        <v>6473374</v>
      </c>
      <c r="E19" s="201">
        <v>8334325</v>
      </c>
      <c r="F19" s="201">
        <v>2248833</v>
      </c>
      <c r="G19" s="202">
        <v>226017</v>
      </c>
      <c r="H19" s="202">
        <v>1501057</v>
      </c>
      <c r="I19" s="201">
        <v>598982</v>
      </c>
      <c r="J19" s="201">
        <v>4097728</v>
      </c>
      <c r="K19" s="201">
        <v>1518573</v>
      </c>
      <c r="L19" s="201">
        <v>5577505</v>
      </c>
      <c r="M19" s="202">
        <v>4567</v>
      </c>
      <c r="N19" s="202">
        <v>3262539</v>
      </c>
      <c r="O19" s="202" t="s">
        <v>326</v>
      </c>
      <c r="P19" s="202" t="s">
        <v>326</v>
      </c>
    </row>
    <row r="20" spans="1:16" s="229" customFormat="1" ht="48.75" customHeight="1">
      <c r="A20" s="207" t="s">
        <v>335</v>
      </c>
      <c r="B20" s="200">
        <v>8526059</v>
      </c>
      <c r="C20" s="201">
        <v>125002</v>
      </c>
      <c r="D20" s="201">
        <v>1361612</v>
      </c>
      <c r="E20" s="201">
        <v>1881252</v>
      </c>
      <c r="F20" s="201">
        <v>560096</v>
      </c>
      <c r="G20" s="202">
        <v>65994</v>
      </c>
      <c r="H20" s="202">
        <v>625544</v>
      </c>
      <c r="I20" s="201">
        <v>208394</v>
      </c>
      <c r="J20" s="201">
        <v>1123465</v>
      </c>
      <c r="K20" s="201">
        <v>369435</v>
      </c>
      <c r="L20" s="201">
        <v>926903</v>
      </c>
      <c r="M20" s="202">
        <v>33919</v>
      </c>
      <c r="N20" s="202">
        <v>1244443</v>
      </c>
      <c r="O20" s="202" t="s">
        <v>326</v>
      </c>
      <c r="P20" s="202" t="s">
        <v>326</v>
      </c>
    </row>
    <row r="21" spans="1:16" s="229" customFormat="1" ht="48.75" customHeight="1">
      <c r="A21" s="207" t="s">
        <v>336</v>
      </c>
      <c r="B21" s="200">
        <v>3350622</v>
      </c>
      <c r="C21" s="201">
        <v>47912</v>
      </c>
      <c r="D21" s="201">
        <v>372438</v>
      </c>
      <c r="E21" s="201">
        <v>348393</v>
      </c>
      <c r="F21" s="201">
        <v>142253</v>
      </c>
      <c r="G21" s="202">
        <v>10729</v>
      </c>
      <c r="H21" s="202">
        <v>468912</v>
      </c>
      <c r="I21" s="201">
        <v>37329</v>
      </c>
      <c r="J21" s="201">
        <v>542721</v>
      </c>
      <c r="K21" s="201">
        <v>93207</v>
      </c>
      <c r="L21" s="201">
        <v>251350</v>
      </c>
      <c r="M21" s="202">
        <v>463230</v>
      </c>
      <c r="N21" s="202">
        <v>572148</v>
      </c>
      <c r="O21" s="202" t="s">
        <v>326</v>
      </c>
      <c r="P21" s="202" t="s">
        <v>326</v>
      </c>
    </row>
    <row r="22" spans="1:16" s="229" customFormat="1" ht="48.75" customHeight="1">
      <c r="A22" s="207" t="s">
        <v>337</v>
      </c>
      <c r="B22" s="200">
        <v>11019445</v>
      </c>
      <c r="C22" s="201">
        <v>96688</v>
      </c>
      <c r="D22" s="201">
        <v>1229591</v>
      </c>
      <c r="E22" s="201">
        <v>1473101</v>
      </c>
      <c r="F22" s="201">
        <v>910877</v>
      </c>
      <c r="G22" s="202">
        <v>29115</v>
      </c>
      <c r="H22" s="202">
        <v>1013390</v>
      </c>
      <c r="I22" s="201">
        <v>579275</v>
      </c>
      <c r="J22" s="201">
        <v>1175951</v>
      </c>
      <c r="K22" s="201">
        <v>377941</v>
      </c>
      <c r="L22" s="201">
        <v>3087022</v>
      </c>
      <c r="M22" s="202">
        <v>49930</v>
      </c>
      <c r="N22" s="202">
        <v>996564</v>
      </c>
      <c r="O22" s="202" t="s">
        <v>326</v>
      </c>
      <c r="P22" s="202" t="s">
        <v>326</v>
      </c>
    </row>
    <row r="23" spans="1:16" s="229" customFormat="1" ht="48.75" customHeight="1">
      <c r="A23" s="207" t="s">
        <v>338</v>
      </c>
      <c r="B23" s="200">
        <v>14054695</v>
      </c>
      <c r="C23" s="201">
        <v>142194</v>
      </c>
      <c r="D23" s="201">
        <v>1222557</v>
      </c>
      <c r="E23" s="201">
        <v>2499575</v>
      </c>
      <c r="F23" s="201">
        <v>865988</v>
      </c>
      <c r="G23" s="202">
        <v>89720</v>
      </c>
      <c r="H23" s="202">
        <v>1157356</v>
      </c>
      <c r="I23" s="201">
        <v>667300</v>
      </c>
      <c r="J23" s="201">
        <v>1614270</v>
      </c>
      <c r="K23" s="201">
        <v>493173</v>
      </c>
      <c r="L23" s="201">
        <v>2402772</v>
      </c>
      <c r="M23" s="202">
        <v>115977</v>
      </c>
      <c r="N23" s="202">
        <v>2783813</v>
      </c>
      <c r="O23" s="202" t="s">
        <v>326</v>
      </c>
      <c r="P23" s="202" t="s">
        <v>326</v>
      </c>
    </row>
    <row r="24" spans="1:16" s="229" customFormat="1" ht="48.75" customHeight="1">
      <c r="A24" s="207" t="s">
        <v>339</v>
      </c>
      <c r="B24" s="200">
        <v>7867588</v>
      </c>
      <c r="C24" s="201">
        <v>86836</v>
      </c>
      <c r="D24" s="201">
        <v>1017752</v>
      </c>
      <c r="E24" s="201">
        <v>1642238</v>
      </c>
      <c r="F24" s="201">
        <v>682216</v>
      </c>
      <c r="G24" s="202">
        <v>38010</v>
      </c>
      <c r="H24" s="202">
        <v>1162570</v>
      </c>
      <c r="I24" s="201">
        <v>516173</v>
      </c>
      <c r="J24" s="201">
        <v>569959</v>
      </c>
      <c r="K24" s="201">
        <v>271172</v>
      </c>
      <c r="L24" s="201">
        <v>1381666</v>
      </c>
      <c r="M24" s="202" t="s">
        <v>326</v>
      </c>
      <c r="N24" s="202">
        <v>498996</v>
      </c>
      <c r="O24" s="202" t="s">
        <v>326</v>
      </c>
      <c r="P24" s="202" t="s">
        <v>326</v>
      </c>
    </row>
    <row r="25" spans="1:16" s="229" customFormat="1" ht="48.75" customHeight="1">
      <c r="A25" s="207" t="s">
        <v>340</v>
      </c>
      <c r="B25" s="200">
        <v>9613667</v>
      </c>
      <c r="C25" s="201">
        <v>83019</v>
      </c>
      <c r="D25" s="201">
        <v>1411516</v>
      </c>
      <c r="E25" s="201">
        <v>1146182</v>
      </c>
      <c r="F25" s="201">
        <v>795426</v>
      </c>
      <c r="G25" s="202">
        <v>39129</v>
      </c>
      <c r="H25" s="202">
        <v>696956</v>
      </c>
      <c r="I25" s="201">
        <v>742622</v>
      </c>
      <c r="J25" s="201">
        <v>1858175</v>
      </c>
      <c r="K25" s="201">
        <v>242330</v>
      </c>
      <c r="L25" s="201">
        <v>1138310</v>
      </c>
      <c r="M25" s="202" t="s">
        <v>326</v>
      </c>
      <c r="N25" s="202">
        <v>1336470</v>
      </c>
      <c r="O25" s="202">
        <v>123532</v>
      </c>
      <c r="P25" s="202" t="s">
        <v>326</v>
      </c>
    </row>
    <row r="26" spans="1:16" s="229" customFormat="1" ht="48.75" customHeight="1">
      <c r="A26" s="207" t="s">
        <v>341</v>
      </c>
      <c r="B26" s="200">
        <v>11688163</v>
      </c>
      <c r="C26" s="201">
        <v>135890</v>
      </c>
      <c r="D26" s="201">
        <v>2685512</v>
      </c>
      <c r="E26" s="201">
        <v>1180169</v>
      </c>
      <c r="F26" s="201">
        <v>1806268</v>
      </c>
      <c r="G26" s="202">
        <v>49500</v>
      </c>
      <c r="H26" s="202">
        <v>1272785</v>
      </c>
      <c r="I26" s="201">
        <v>230146</v>
      </c>
      <c r="J26" s="201">
        <v>2250243</v>
      </c>
      <c r="K26" s="201">
        <v>562265</v>
      </c>
      <c r="L26" s="201">
        <v>852459</v>
      </c>
      <c r="M26" s="202">
        <v>11190</v>
      </c>
      <c r="N26" s="202">
        <v>651736</v>
      </c>
      <c r="O26" s="202" t="s">
        <v>326</v>
      </c>
      <c r="P26" s="202" t="s">
        <v>326</v>
      </c>
    </row>
    <row r="27" spans="1:16" s="229" customFormat="1" ht="48.75" customHeight="1">
      <c r="A27" s="208" t="s">
        <v>342</v>
      </c>
      <c r="B27" s="209">
        <v>10659253</v>
      </c>
      <c r="C27" s="113">
        <v>94113</v>
      </c>
      <c r="D27" s="113">
        <v>2349600</v>
      </c>
      <c r="E27" s="113">
        <v>1984794</v>
      </c>
      <c r="F27" s="113">
        <v>1053521</v>
      </c>
      <c r="G27" s="67">
        <v>44151</v>
      </c>
      <c r="H27" s="67">
        <v>1162118</v>
      </c>
      <c r="I27" s="113">
        <v>436271</v>
      </c>
      <c r="J27" s="113">
        <v>1064158</v>
      </c>
      <c r="K27" s="113">
        <v>398650</v>
      </c>
      <c r="L27" s="113">
        <v>851596</v>
      </c>
      <c r="M27" s="67">
        <v>36883</v>
      </c>
      <c r="N27" s="67">
        <v>1146048</v>
      </c>
      <c r="O27" s="67">
        <v>37350</v>
      </c>
      <c r="P27" s="67" t="s">
        <v>326</v>
      </c>
    </row>
    <row r="28" spans="1:2" s="229" customFormat="1" ht="23.25" customHeight="1">
      <c r="A28" s="229" t="s">
        <v>361</v>
      </c>
      <c r="B28" s="234"/>
    </row>
    <row r="30" spans="1:16" ht="13.5">
      <c r="A30" s="235" t="s">
        <v>345</v>
      </c>
      <c r="B30" s="236">
        <f aca="true" t="shared" si="0" ref="B30:H30">SUM(B11:B27)-B9</f>
        <v>0</v>
      </c>
      <c r="C30" s="236">
        <f t="shared" si="0"/>
        <v>0</v>
      </c>
      <c r="D30" s="236">
        <f t="shared" si="0"/>
        <v>0</v>
      </c>
      <c r="E30" s="236">
        <f t="shared" si="0"/>
        <v>0</v>
      </c>
      <c r="F30" s="236">
        <f t="shared" si="0"/>
        <v>0</v>
      </c>
      <c r="G30" s="236">
        <f t="shared" si="0"/>
        <v>0</v>
      </c>
      <c r="H30" s="236">
        <f t="shared" si="0"/>
        <v>0</v>
      </c>
      <c r="I30" s="236">
        <f aca="true" t="shared" si="1" ref="I30:P30">SUM(I11:I27)-I9</f>
        <v>0</v>
      </c>
      <c r="J30" s="236">
        <f t="shared" si="1"/>
        <v>0</v>
      </c>
      <c r="K30" s="236">
        <f t="shared" si="1"/>
        <v>0</v>
      </c>
      <c r="L30" s="236">
        <f t="shared" si="1"/>
        <v>0</v>
      </c>
      <c r="M30" s="236">
        <f t="shared" si="1"/>
        <v>0</v>
      </c>
      <c r="N30" s="236">
        <f t="shared" si="1"/>
        <v>0</v>
      </c>
      <c r="O30" s="236">
        <f t="shared" si="1"/>
        <v>0</v>
      </c>
      <c r="P30" s="236" t="e">
        <f t="shared" si="1"/>
        <v>#VALUE!</v>
      </c>
    </row>
    <row r="31" spans="2:16" ht="13.5"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</row>
  </sheetData>
  <sheetProtection/>
  <mergeCells count="1">
    <mergeCell ref="A1:D1"/>
  </mergeCells>
  <hyperlinks>
    <hyperlink ref="A1:D1" location="'16税・財政目次'!A1" display="16　税・財政"/>
  </hyperlinks>
  <printOptions/>
  <pageMargins left="0.35433070866141736" right="0.2362204724409449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1"/>
  <sheetViews>
    <sheetView showGridLines="0" zoomScale="85" zoomScaleNormal="85" zoomScalePageLayoutView="0" workbookViewId="0" topLeftCell="A1">
      <pane ySplit="6" topLeftCell="A4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17.8515625" style="1" customWidth="1"/>
    <col min="2" max="2" width="3.00390625" style="1" customWidth="1"/>
    <col min="3" max="9" width="17.00390625" style="1" customWidth="1"/>
    <col min="10" max="16384" width="9.00390625" style="1" customWidth="1"/>
  </cols>
  <sheetData>
    <row r="1" spans="1:8" ht="13.5">
      <c r="A1" s="375" t="s">
        <v>0</v>
      </c>
      <c r="B1" s="375"/>
      <c r="C1" s="375"/>
      <c r="D1" s="375"/>
      <c r="H1" s="2"/>
    </row>
    <row r="2" spans="1:9" ht="17.25">
      <c r="A2" s="256" t="s">
        <v>1</v>
      </c>
      <c r="B2" s="256"/>
      <c r="C2" s="256"/>
      <c r="D2" s="256"/>
      <c r="E2" s="256"/>
      <c r="F2" s="256"/>
      <c r="G2" s="256"/>
      <c r="H2" s="256"/>
      <c r="I2" s="256"/>
    </row>
    <row r="3" spans="2:9" ht="12" customHeight="1">
      <c r="B3" s="3"/>
      <c r="C3" s="3"/>
      <c r="D3" s="3"/>
      <c r="E3" s="257" t="s">
        <v>2</v>
      </c>
      <c r="F3" s="257"/>
      <c r="G3" s="3"/>
      <c r="H3" s="3"/>
      <c r="I3" s="4" t="s">
        <v>3</v>
      </c>
    </row>
    <row r="4" spans="2:9" ht="6.75" customHeight="1" thickBot="1">
      <c r="B4" s="3"/>
      <c r="C4" s="3"/>
      <c r="D4" s="3"/>
      <c r="E4" s="3"/>
      <c r="F4" s="3"/>
      <c r="G4" s="3"/>
      <c r="H4" s="3"/>
      <c r="I4" s="4"/>
    </row>
    <row r="5" spans="1:10" ht="18.75" customHeight="1" thickTop="1">
      <c r="A5" s="258" t="s">
        <v>4</v>
      </c>
      <c r="B5" s="259"/>
      <c r="C5" s="262" t="s">
        <v>5</v>
      </c>
      <c r="D5" s="264" t="s">
        <v>6</v>
      </c>
      <c r="E5" s="265"/>
      <c r="F5" s="262" t="s">
        <v>7</v>
      </c>
      <c r="G5" s="262" t="s">
        <v>8</v>
      </c>
      <c r="H5" s="266" t="s">
        <v>9</v>
      </c>
      <c r="I5" s="267"/>
      <c r="J5" s="5"/>
    </row>
    <row r="6" spans="1:10" ht="18.75" customHeight="1">
      <c r="A6" s="260"/>
      <c r="B6" s="261"/>
      <c r="C6" s="263"/>
      <c r="D6" s="6" t="s">
        <v>10</v>
      </c>
      <c r="E6" s="6" t="s">
        <v>11</v>
      </c>
      <c r="F6" s="263"/>
      <c r="G6" s="263"/>
      <c r="H6" s="6" t="s">
        <v>12</v>
      </c>
      <c r="I6" s="7" t="s">
        <v>13</v>
      </c>
      <c r="J6" s="5"/>
    </row>
    <row r="7" spans="1:9" ht="15.75" customHeight="1">
      <c r="A7" s="8" t="s">
        <v>14</v>
      </c>
      <c r="B7" s="9" t="s">
        <v>15</v>
      </c>
      <c r="C7" s="238">
        <v>101928507</v>
      </c>
      <c r="D7" s="239">
        <v>104237873.069</v>
      </c>
      <c r="E7" s="239">
        <v>542284</v>
      </c>
      <c r="F7" s="239">
        <v>103424428.892</v>
      </c>
      <c r="G7" s="239">
        <v>813344.977</v>
      </c>
      <c r="H7" s="240">
        <v>101.46761876145209</v>
      </c>
      <c r="I7" s="240">
        <v>99.2196270385702</v>
      </c>
    </row>
    <row r="8" spans="1:9" ht="15.75" customHeight="1">
      <c r="A8" s="10"/>
      <c r="B8" s="11" t="s">
        <v>16</v>
      </c>
      <c r="C8" s="241">
        <v>571838</v>
      </c>
      <c r="D8" s="242">
        <v>8160328.964</v>
      </c>
      <c r="E8" s="242">
        <v>17286</v>
      </c>
      <c r="F8" s="242">
        <v>627468.189</v>
      </c>
      <c r="G8" s="242">
        <v>7286321.115</v>
      </c>
      <c r="H8" s="243">
        <v>109.72831273892257</v>
      </c>
      <c r="I8" s="243">
        <v>7.689251153576411</v>
      </c>
    </row>
    <row r="9" spans="1:9" ht="15.75" customHeight="1">
      <c r="A9" s="10"/>
      <c r="B9" s="11" t="s">
        <v>17</v>
      </c>
      <c r="C9" s="241">
        <v>102500345</v>
      </c>
      <c r="D9" s="242">
        <v>112398202.033</v>
      </c>
      <c r="E9" s="242">
        <v>559570</v>
      </c>
      <c r="F9" s="242">
        <v>104051897.081</v>
      </c>
      <c r="G9" s="242">
        <v>8099666.092</v>
      </c>
      <c r="H9" s="243">
        <v>101.5137042524101</v>
      </c>
      <c r="I9" s="243">
        <v>92.57434300457089</v>
      </c>
    </row>
    <row r="10" spans="1:9" ht="15.75" customHeight="1">
      <c r="A10" s="10" t="s">
        <v>18</v>
      </c>
      <c r="B10" s="11" t="s">
        <v>15</v>
      </c>
      <c r="C10" s="241">
        <v>21126971</v>
      </c>
      <c r="D10" s="242">
        <v>21700021.11</v>
      </c>
      <c r="E10" s="242">
        <v>44057</v>
      </c>
      <c r="F10" s="242">
        <v>21411456.907</v>
      </c>
      <c r="G10" s="242">
        <v>288550.903</v>
      </c>
      <c r="H10" s="243">
        <v>101.34655321389896</v>
      </c>
      <c r="I10" s="243">
        <v>98.6702123397151</v>
      </c>
    </row>
    <row r="11" spans="1:9" ht="15.75" customHeight="1">
      <c r="A11" s="10"/>
      <c r="B11" s="11" t="s">
        <v>16</v>
      </c>
      <c r="C11" s="241">
        <v>197182</v>
      </c>
      <c r="D11" s="242">
        <v>1345376.199</v>
      </c>
      <c r="E11" s="242">
        <v>1158</v>
      </c>
      <c r="F11" s="242">
        <v>239351.868</v>
      </c>
      <c r="G11" s="242">
        <v>972531.359</v>
      </c>
      <c r="H11" s="243">
        <v>121.38626649491333</v>
      </c>
      <c r="I11" s="243">
        <v>17.790701825846703</v>
      </c>
    </row>
    <row r="12" spans="1:9" ht="15.75" customHeight="1">
      <c r="A12" s="10"/>
      <c r="B12" s="11" t="s">
        <v>17</v>
      </c>
      <c r="C12" s="241">
        <v>21324153</v>
      </c>
      <c r="D12" s="242">
        <v>23045397.309</v>
      </c>
      <c r="E12" s="242">
        <v>45215</v>
      </c>
      <c r="F12" s="242">
        <v>21650808.775</v>
      </c>
      <c r="G12" s="242">
        <v>1261082.262</v>
      </c>
      <c r="H12" s="243">
        <v>101.53185814695664</v>
      </c>
      <c r="I12" s="243">
        <v>93.94851598650735</v>
      </c>
    </row>
    <row r="13" spans="1:9" ht="15.75" customHeight="1">
      <c r="A13" s="10" t="s">
        <v>19</v>
      </c>
      <c r="B13" s="11" t="s">
        <v>15</v>
      </c>
      <c r="C13" s="241">
        <v>13503905</v>
      </c>
      <c r="D13" s="242">
        <v>13883609.095</v>
      </c>
      <c r="E13" s="244" t="s">
        <v>20</v>
      </c>
      <c r="F13" s="242">
        <v>13605428.417</v>
      </c>
      <c r="G13" s="242">
        <v>278180.678</v>
      </c>
      <c r="H13" s="243">
        <v>100.75180784373113</v>
      </c>
      <c r="I13" s="243">
        <v>97.99633743577392</v>
      </c>
    </row>
    <row r="14" spans="1:9" ht="15.75" customHeight="1">
      <c r="A14" s="10"/>
      <c r="B14" s="11" t="s">
        <v>16</v>
      </c>
      <c r="C14" s="241">
        <v>186729</v>
      </c>
      <c r="D14" s="242">
        <v>1308175.944</v>
      </c>
      <c r="E14" s="244" t="s">
        <v>20</v>
      </c>
      <c r="F14" s="242">
        <v>228398.759</v>
      </c>
      <c r="G14" s="242">
        <v>948877.876</v>
      </c>
      <c r="H14" s="243">
        <v>122.315633351006</v>
      </c>
      <c r="I14" s="243">
        <v>17.45933030243828</v>
      </c>
    </row>
    <row r="15" spans="1:9" ht="15.75" customHeight="1">
      <c r="A15" s="10"/>
      <c r="B15" s="11" t="s">
        <v>17</v>
      </c>
      <c r="C15" s="241">
        <v>13690634</v>
      </c>
      <c r="D15" s="242">
        <v>15191785.039</v>
      </c>
      <c r="E15" s="244" t="s">
        <v>20</v>
      </c>
      <c r="F15" s="242">
        <v>13833827.176</v>
      </c>
      <c r="G15" s="242">
        <v>1227058.554</v>
      </c>
      <c r="H15" s="243">
        <v>101.04592070754357</v>
      </c>
      <c r="I15" s="243">
        <v>91.06123566444705</v>
      </c>
    </row>
    <row r="16" spans="1:9" ht="15.75" customHeight="1">
      <c r="A16" s="10" t="s">
        <v>21</v>
      </c>
      <c r="B16" s="11" t="s">
        <v>15</v>
      </c>
      <c r="C16" s="241">
        <v>5573363</v>
      </c>
      <c r="D16" s="242">
        <v>5752822.8</v>
      </c>
      <c r="E16" s="242">
        <v>28492</v>
      </c>
      <c r="F16" s="242">
        <v>5742439.275</v>
      </c>
      <c r="G16" s="242">
        <v>10370.225</v>
      </c>
      <c r="H16" s="243">
        <v>103.03364907327945</v>
      </c>
      <c r="I16" s="243">
        <v>99.8195055651636</v>
      </c>
    </row>
    <row r="17" spans="1:9" ht="15.75" customHeight="1">
      <c r="A17" s="10"/>
      <c r="B17" s="11" t="s">
        <v>16</v>
      </c>
      <c r="C17" s="241">
        <v>10453</v>
      </c>
      <c r="D17" s="242">
        <v>37200.255</v>
      </c>
      <c r="E17" s="242">
        <v>1158</v>
      </c>
      <c r="F17" s="242">
        <v>10953.109</v>
      </c>
      <c r="G17" s="242">
        <v>23653.483</v>
      </c>
      <c r="H17" s="243">
        <v>104.78435855735195</v>
      </c>
      <c r="I17" s="243">
        <v>29.44363956644921</v>
      </c>
    </row>
    <row r="18" spans="1:9" ht="15.75" customHeight="1">
      <c r="A18" s="10"/>
      <c r="B18" s="11" t="s">
        <v>17</v>
      </c>
      <c r="C18" s="241">
        <v>5583816</v>
      </c>
      <c r="D18" s="242">
        <v>5790023.055</v>
      </c>
      <c r="E18" s="242">
        <v>29650</v>
      </c>
      <c r="F18" s="242">
        <v>5753392.384</v>
      </c>
      <c r="G18" s="242">
        <v>34023.708</v>
      </c>
      <c r="H18" s="243">
        <v>103.03692643167324</v>
      </c>
      <c r="I18" s="243">
        <v>99.36734844314017</v>
      </c>
    </row>
    <row r="19" spans="1:9" ht="15.75" customHeight="1">
      <c r="A19" s="10" t="s">
        <v>22</v>
      </c>
      <c r="B19" s="11" t="s">
        <v>15</v>
      </c>
      <c r="C19" s="241">
        <v>867901</v>
      </c>
      <c r="D19" s="242">
        <v>868747.764</v>
      </c>
      <c r="E19" s="242">
        <v>9302</v>
      </c>
      <c r="F19" s="242">
        <v>868747.764</v>
      </c>
      <c r="G19" s="244">
        <v>0</v>
      </c>
      <c r="H19" s="243">
        <v>100.09756458397905</v>
      </c>
      <c r="I19" s="243">
        <v>100</v>
      </c>
    </row>
    <row r="20" spans="1:9" ht="15.75" customHeight="1">
      <c r="A20" s="10"/>
      <c r="B20" s="11" t="s">
        <v>16</v>
      </c>
      <c r="C20" s="241">
        <v>0</v>
      </c>
      <c r="D20" s="242">
        <v>0</v>
      </c>
      <c r="E20" s="242">
        <v>0</v>
      </c>
      <c r="F20" s="242">
        <v>0</v>
      </c>
      <c r="G20" s="244">
        <v>0</v>
      </c>
      <c r="H20" s="243">
        <v>0</v>
      </c>
      <c r="I20" s="243">
        <v>0</v>
      </c>
    </row>
    <row r="21" spans="1:9" ht="15.75" customHeight="1">
      <c r="A21" s="10"/>
      <c r="B21" s="11" t="s">
        <v>17</v>
      </c>
      <c r="C21" s="241">
        <v>867901</v>
      </c>
      <c r="D21" s="242">
        <v>868747.764</v>
      </c>
      <c r="E21" s="242">
        <v>9302</v>
      </c>
      <c r="F21" s="242">
        <v>868747.764</v>
      </c>
      <c r="G21" s="244">
        <v>0</v>
      </c>
      <c r="H21" s="243">
        <v>100.09756458397905</v>
      </c>
      <c r="I21" s="243">
        <v>100</v>
      </c>
    </row>
    <row r="22" spans="1:9" ht="15.75" customHeight="1">
      <c r="A22" s="10" t="s">
        <v>23</v>
      </c>
      <c r="B22" s="11" t="s">
        <v>15</v>
      </c>
      <c r="C22" s="245">
        <v>656538</v>
      </c>
      <c r="D22" s="242">
        <v>669305.93</v>
      </c>
      <c r="E22" s="242">
        <v>6106</v>
      </c>
      <c r="F22" s="242">
        <v>669305.93</v>
      </c>
      <c r="G22" s="244">
        <v>0</v>
      </c>
      <c r="H22" s="246">
        <v>101.94473587210491</v>
      </c>
      <c r="I22" s="243">
        <v>100</v>
      </c>
    </row>
    <row r="23" spans="1:9" ht="15.75" customHeight="1">
      <c r="A23" s="10"/>
      <c r="B23" s="11" t="s">
        <v>16</v>
      </c>
      <c r="C23" s="245">
        <v>0</v>
      </c>
      <c r="D23" s="242">
        <v>0</v>
      </c>
      <c r="E23" s="242">
        <v>0</v>
      </c>
      <c r="F23" s="242">
        <v>0</v>
      </c>
      <c r="G23" s="244">
        <v>0</v>
      </c>
      <c r="H23" s="246">
        <v>0</v>
      </c>
      <c r="I23" s="243">
        <v>0</v>
      </c>
    </row>
    <row r="24" spans="1:9" ht="15.75" customHeight="1">
      <c r="A24" s="10"/>
      <c r="B24" s="11" t="s">
        <v>17</v>
      </c>
      <c r="C24" s="245">
        <v>656538</v>
      </c>
      <c r="D24" s="242">
        <v>669305.93</v>
      </c>
      <c r="E24" s="242">
        <v>6106</v>
      </c>
      <c r="F24" s="242">
        <v>669305.93</v>
      </c>
      <c r="G24" s="244">
        <v>0</v>
      </c>
      <c r="H24" s="246">
        <v>101.94473587210491</v>
      </c>
      <c r="I24" s="243">
        <v>100</v>
      </c>
    </row>
    <row r="25" spans="1:9" ht="15.75" customHeight="1">
      <c r="A25" s="10" t="s">
        <v>24</v>
      </c>
      <c r="B25" s="11" t="s">
        <v>15</v>
      </c>
      <c r="C25" s="245">
        <v>525264</v>
      </c>
      <c r="D25" s="242">
        <v>525535.521</v>
      </c>
      <c r="E25" s="242">
        <v>157</v>
      </c>
      <c r="F25" s="242">
        <v>525535.521</v>
      </c>
      <c r="G25" s="244">
        <v>0</v>
      </c>
      <c r="H25" s="246">
        <v>100.05169229187607</v>
      </c>
      <c r="I25" s="243">
        <v>100</v>
      </c>
    </row>
    <row r="26" spans="1:9" ht="15.75" customHeight="1">
      <c r="A26" s="10"/>
      <c r="B26" s="11" t="s">
        <v>16</v>
      </c>
      <c r="C26" s="245">
        <v>0</v>
      </c>
      <c r="D26" s="242">
        <v>0</v>
      </c>
      <c r="E26" s="242">
        <v>0</v>
      </c>
      <c r="F26" s="242">
        <v>0</v>
      </c>
      <c r="G26" s="244">
        <v>0</v>
      </c>
      <c r="H26" s="246">
        <v>0</v>
      </c>
      <c r="I26" s="243">
        <v>0</v>
      </c>
    </row>
    <row r="27" spans="1:9" ht="15.75" customHeight="1">
      <c r="A27" s="10"/>
      <c r="B27" s="11" t="s">
        <v>17</v>
      </c>
      <c r="C27" s="245">
        <v>525264</v>
      </c>
      <c r="D27" s="242">
        <v>525535.521</v>
      </c>
      <c r="E27" s="242">
        <v>157</v>
      </c>
      <c r="F27" s="242">
        <v>525535.521</v>
      </c>
      <c r="G27" s="244">
        <v>0</v>
      </c>
      <c r="H27" s="246">
        <v>100.05169229187607</v>
      </c>
      <c r="I27" s="243">
        <v>100</v>
      </c>
    </row>
    <row r="28" spans="1:9" ht="15.75" customHeight="1">
      <c r="A28" s="10" t="s">
        <v>25</v>
      </c>
      <c r="B28" s="11" t="s">
        <v>15</v>
      </c>
      <c r="C28" s="241">
        <v>32417993</v>
      </c>
      <c r="D28" s="242">
        <v>33438252.5</v>
      </c>
      <c r="E28" s="242">
        <v>29401</v>
      </c>
      <c r="F28" s="242">
        <v>33386778.495</v>
      </c>
      <c r="G28" s="242">
        <v>51474.005</v>
      </c>
      <c r="H28" s="243">
        <v>102.98841910108378</v>
      </c>
      <c r="I28" s="243">
        <v>99.84606251478004</v>
      </c>
    </row>
    <row r="29" spans="1:9" ht="15.75" customHeight="1">
      <c r="A29" s="10"/>
      <c r="B29" s="11" t="s">
        <v>16</v>
      </c>
      <c r="C29" s="241">
        <v>156974</v>
      </c>
      <c r="D29" s="242">
        <v>5999463.292</v>
      </c>
      <c r="E29" s="242">
        <v>1912</v>
      </c>
      <c r="F29" s="242">
        <v>165337.033</v>
      </c>
      <c r="G29" s="242">
        <v>5826969.551</v>
      </c>
      <c r="H29" s="243">
        <v>105.32765489826342</v>
      </c>
      <c r="I29" s="243">
        <v>2.7558637323520103</v>
      </c>
    </row>
    <row r="30" spans="1:9" ht="15.75" customHeight="1">
      <c r="A30" s="10"/>
      <c r="B30" s="11" t="s">
        <v>17</v>
      </c>
      <c r="C30" s="241">
        <v>32574967</v>
      </c>
      <c r="D30" s="242">
        <v>39437715.792</v>
      </c>
      <c r="E30" s="242">
        <v>31313</v>
      </c>
      <c r="F30" s="242">
        <v>33552115.528</v>
      </c>
      <c r="G30" s="242">
        <v>5878443.556</v>
      </c>
      <c r="H30" s="243">
        <v>102.99969153614185</v>
      </c>
      <c r="I30" s="243">
        <v>85.07621411178711</v>
      </c>
    </row>
    <row r="31" spans="1:9" ht="15.75" customHeight="1">
      <c r="A31" s="10" t="s">
        <v>19</v>
      </c>
      <c r="B31" s="11" t="s">
        <v>15</v>
      </c>
      <c r="C31" s="241">
        <v>981889</v>
      </c>
      <c r="D31" s="242">
        <v>1018951.8</v>
      </c>
      <c r="E31" s="242">
        <v>14793</v>
      </c>
      <c r="F31" s="242">
        <v>991781.145</v>
      </c>
      <c r="G31" s="242">
        <v>27170.655</v>
      </c>
      <c r="H31" s="243">
        <v>101.0074606192757</v>
      </c>
      <c r="I31" s="243">
        <v>97.3334700424495</v>
      </c>
    </row>
    <row r="32" spans="1:9" ht="15.75" customHeight="1">
      <c r="A32" s="10"/>
      <c r="B32" s="11" t="s">
        <v>16</v>
      </c>
      <c r="C32" s="241">
        <v>18935</v>
      </c>
      <c r="D32" s="242">
        <v>83297.617</v>
      </c>
      <c r="E32" s="242">
        <v>1683</v>
      </c>
      <c r="F32" s="242">
        <v>22330.961</v>
      </c>
      <c r="G32" s="242">
        <v>55050.048</v>
      </c>
      <c r="H32" s="243">
        <v>117.9348349617111</v>
      </c>
      <c r="I32" s="243">
        <v>26.80864327727407</v>
      </c>
    </row>
    <row r="33" spans="1:9" ht="15.75" customHeight="1">
      <c r="A33" s="10"/>
      <c r="B33" s="11" t="s">
        <v>17</v>
      </c>
      <c r="C33" s="241">
        <v>1000824</v>
      </c>
      <c r="D33" s="242">
        <v>1102249.417</v>
      </c>
      <c r="E33" s="242">
        <v>16476</v>
      </c>
      <c r="F33" s="242">
        <v>1014112.106</v>
      </c>
      <c r="G33" s="242">
        <v>82220.703</v>
      </c>
      <c r="H33" s="243">
        <v>101.32771656155329</v>
      </c>
      <c r="I33" s="243">
        <v>92.00386866704963</v>
      </c>
    </row>
    <row r="34" spans="1:9" ht="15.75" customHeight="1">
      <c r="A34" s="10" t="s">
        <v>21</v>
      </c>
      <c r="B34" s="11" t="s">
        <v>15</v>
      </c>
      <c r="C34" s="241">
        <v>31436104</v>
      </c>
      <c r="D34" s="242">
        <v>32419300.7</v>
      </c>
      <c r="E34" s="242">
        <v>14608</v>
      </c>
      <c r="F34" s="242">
        <v>32394997.35</v>
      </c>
      <c r="G34" s="242">
        <v>24303.35</v>
      </c>
      <c r="H34" s="243">
        <v>103.05029322335872</v>
      </c>
      <c r="I34" s="243">
        <v>99.92503431759712</v>
      </c>
    </row>
    <row r="35" spans="1:9" ht="15.75" customHeight="1">
      <c r="A35" s="10"/>
      <c r="B35" s="11" t="s">
        <v>16</v>
      </c>
      <c r="C35" s="241">
        <v>138039</v>
      </c>
      <c r="D35" s="242">
        <v>5916165.675</v>
      </c>
      <c r="E35" s="242">
        <v>229</v>
      </c>
      <c r="F35" s="242">
        <v>143006.072</v>
      </c>
      <c r="G35" s="242">
        <v>5771919.503</v>
      </c>
      <c r="H35" s="243">
        <v>103.59831062236033</v>
      </c>
      <c r="I35" s="243">
        <v>2.4172087100992146</v>
      </c>
    </row>
    <row r="36" spans="1:9" ht="15.75" customHeight="1">
      <c r="A36" s="10"/>
      <c r="B36" s="11" t="s">
        <v>17</v>
      </c>
      <c r="C36" s="241">
        <v>31574143</v>
      </c>
      <c r="D36" s="242">
        <v>38335466.375</v>
      </c>
      <c r="E36" s="242">
        <v>14837</v>
      </c>
      <c r="F36" s="242">
        <v>32538003.422</v>
      </c>
      <c r="G36" s="242">
        <v>5796222.853</v>
      </c>
      <c r="H36" s="243">
        <v>103.05268910069863</v>
      </c>
      <c r="I36" s="243">
        <v>84.87702511223199</v>
      </c>
    </row>
    <row r="37" spans="1:9" ht="15.75" customHeight="1">
      <c r="A37" s="12" t="s">
        <v>26</v>
      </c>
      <c r="B37" s="11" t="s">
        <v>15</v>
      </c>
      <c r="C37" s="241">
        <v>11617818</v>
      </c>
      <c r="D37" s="242">
        <v>11650543.452</v>
      </c>
      <c r="E37" s="242">
        <v>12</v>
      </c>
      <c r="F37" s="242">
        <v>11650543.452</v>
      </c>
      <c r="G37" s="244">
        <v>0</v>
      </c>
      <c r="H37" s="243">
        <v>100.28168329027017</v>
      </c>
      <c r="I37" s="243">
        <v>100</v>
      </c>
    </row>
    <row r="38" spans="1:9" ht="15.75" customHeight="1">
      <c r="A38" s="10"/>
      <c r="B38" s="11" t="s">
        <v>16</v>
      </c>
      <c r="C38" s="241">
        <v>0</v>
      </c>
      <c r="D38" s="242">
        <v>0</v>
      </c>
      <c r="E38" s="242">
        <v>0</v>
      </c>
      <c r="F38" s="242">
        <v>0</v>
      </c>
      <c r="G38" s="244">
        <v>0</v>
      </c>
      <c r="H38" s="243">
        <v>0</v>
      </c>
      <c r="I38" s="243">
        <v>0</v>
      </c>
    </row>
    <row r="39" spans="1:9" ht="15.75" customHeight="1">
      <c r="A39" s="10"/>
      <c r="B39" s="11" t="s">
        <v>17</v>
      </c>
      <c r="C39" s="241">
        <v>11617818</v>
      </c>
      <c r="D39" s="242">
        <v>11650543.452</v>
      </c>
      <c r="E39" s="242">
        <v>12</v>
      </c>
      <c r="F39" s="242">
        <v>11650543.452</v>
      </c>
      <c r="G39" s="244">
        <v>0</v>
      </c>
      <c r="H39" s="243">
        <v>100.28168329027017</v>
      </c>
      <c r="I39" s="243">
        <v>100</v>
      </c>
    </row>
    <row r="40" spans="1:9" ht="15.75" customHeight="1">
      <c r="A40" s="12" t="s">
        <v>27</v>
      </c>
      <c r="B40" s="11" t="s">
        <v>15</v>
      </c>
      <c r="C40" s="241">
        <v>433951</v>
      </c>
      <c r="D40" s="242">
        <v>447258.553</v>
      </c>
      <c r="E40" s="242">
        <v>12</v>
      </c>
      <c r="F40" s="242">
        <v>447258.553</v>
      </c>
      <c r="G40" s="244">
        <v>0</v>
      </c>
      <c r="H40" s="243">
        <v>103.06660268094785</v>
      </c>
      <c r="I40" s="243">
        <v>100</v>
      </c>
    </row>
    <row r="41" spans="1:9" ht="15.75" customHeight="1">
      <c r="A41" s="10"/>
      <c r="B41" s="11" t="s">
        <v>16</v>
      </c>
      <c r="C41" s="241">
        <v>0</v>
      </c>
      <c r="D41" s="242">
        <v>0</v>
      </c>
      <c r="E41" s="242">
        <v>0</v>
      </c>
      <c r="F41" s="242">
        <v>0</v>
      </c>
      <c r="G41" s="244">
        <v>0</v>
      </c>
      <c r="H41" s="243">
        <v>0</v>
      </c>
      <c r="I41" s="243">
        <v>0</v>
      </c>
    </row>
    <row r="42" spans="1:9" ht="15.75" customHeight="1">
      <c r="A42" s="10"/>
      <c r="B42" s="11" t="s">
        <v>17</v>
      </c>
      <c r="C42" s="241">
        <v>433951</v>
      </c>
      <c r="D42" s="242">
        <v>447258.553</v>
      </c>
      <c r="E42" s="242">
        <v>12</v>
      </c>
      <c r="F42" s="242">
        <v>447258.553</v>
      </c>
      <c r="G42" s="244">
        <v>0</v>
      </c>
      <c r="H42" s="243">
        <v>103.06660268094785</v>
      </c>
      <c r="I42" s="243">
        <v>100</v>
      </c>
    </row>
    <row r="43" spans="1:9" ht="15.75" customHeight="1">
      <c r="A43" s="10" t="s">
        <v>28</v>
      </c>
      <c r="B43" s="11" t="s">
        <v>15</v>
      </c>
      <c r="C43" s="241">
        <v>2629955</v>
      </c>
      <c r="D43" s="242">
        <v>2884036.5</v>
      </c>
      <c r="E43" s="242">
        <v>10661</v>
      </c>
      <c r="F43" s="242">
        <v>2787854.662</v>
      </c>
      <c r="G43" s="242">
        <v>96181.838</v>
      </c>
      <c r="H43" s="243">
        <v>106.00389215785061</v>
      </c>
      <c r="I43" s="243">
        <v>96.6650270202891</v>
      </c>
    </row>
    <row r="44" spans="1:9" ht="15.75" customHeight="1">
      <c r="A44" s="10"/>
      <c r="B44" s="11" t="s">
        <v>16</v>
      </c>
      <c r="C44" s="241">
        <v>34911</v>
      </c>
      <c r="D44" s="242">
        <v>168329.782</v>
      </c>
      <c r="E44" s="242">
        <v>692</v>
      </c>
      <c r="F44" s="242">
        <v>38215.489</v>
      </c>
      <c r="G44" s="242">
        <v>120980.793</v>
      </c>
      <c r="H44" s="243">
        <v>109.46546647188566</v>
      </c>
      <c r="I44" s="243">
        <v>22.70274965365309</v>
      </c>
    </row>
    <row r="45" spans="1:9" ht="15.75" customHeight="1">
      <c r="A45" s="10"/>
      <c r="B45" s="11" t="s">
        <v>17</v>
      </c>
      <c r="C45" s="241">
        <v>2664866</v>
      </c>
      <c r="D45" s="242">
        <v>3052366.282</v>
      </c>
      <c r="E45" s="242">
        <v>11353</v>
      </c>
      <c r="F45" s="242">
        <v>2826070.151</v>
      </c>
      <c r="G45" s="242">
        <v>217162.631</v>
      </c>
      <c r="H45" s="243">
        <v>106.04924041208828</v>
      </c>
      <c r="I45" s="243">
        <v>92.58620656588684</v>
      </c>
    </row>
    <row r="46" spans="1:9" ht="15.75" customHeight="1">
      <c r="A46" s="10" t="s">
        <v>29</v>
      </c>
      <c r="B46" s="11" t="s">
        <v>15</v>
      </c>
      <c r="C46" s="241">
        <v>1737379</v>
      </c>
      <c r="D46" s="242">
        <v>1745298.059</v>
      </c>
      <c r="E46" s="242">
        <v>885</v>
      </c>
      <c r="F46" s="242">
        <v>1745298.059</v>
      </c>
      <c r="G46" s="242">
        <v>0</v>
      </c>
      <c r="H46" s="243">
        <v>100.45580492224207</v>
      </c>
      <c r="I46" s="243">
        <v>100</v>
      </c>
    </row>
    <row r="47" spans="1:9" ht="15.75" customHeight="1">
      <c r="A47" s="10"/>
      <c r="B47" s="11" t="s">
        <v>16</v>
      </c>
      <c r="C47" s="241">
        <v>0</v>
      </c>
      <c r="D47" s="242">
        <v>0</v>
      </c>
      <c r="E47" s="242">
        <v>0</v>
      </c>
      <c r="F47" s="242">
        <v>0</v>
      </c>
      <c r="G47" s="242">
        <v>0</v>
      </c>
      <c r="H47" s="243">
        <v>0</v>
      </c>
      <c r="I47" s="243">
        <v>0</v>
      </c>
    </row>
    <row r="48" spans="1:9" ht="15.75" customHeight="1">
      <c r="A48" s="10"/>
      <c r="B48" s="11" t="s">
        <v>17</v>
      </c>
      <c r="C48" s="241">
        <v>1737379</v>
      </c>
      <c r="D48" s="242">
        <v>1745298.059</v>
      </c>
      <c r="E48" s="242">
        <v>885</v>
      </c>
      <c r="F48" s="242">
        <v>1745298.059</v>
      </c>
      <c r="G48" s="242">
        <v>0</v>
      </c>
      <c r="H48" s="243">
        <v>100.45580492224207</v>
      </c>
      <c r="I48" s="243">
        <v>100</v>
      </c>
    </row>
    <row r="49" spans="1:9" ht="15.75" customHeight="1">
      <c r="A49" s="10" t="s">
        <v>30</v>
      </c>
      <c r="B49" s="11" t="s">
        <v>15</v>
      </c>
      <c r="C49" s="241">
        <v>336013</v>
      </c>
      <c r="D49" s="242">
        <v>364144.25</v>
      </c>
      <c r="E49" s="242">
        <v>156</v>
      </c>
      <c r="F49" s="242">
        <v>364144.25</v>
      </c>
      <c r="G49" s="242">
        <v>0</v>
      </c>
      <c r="H49" s="243">
        <v>108.3720719138843</v>
      </c>
      <c r="I49" s="243">
        <v>100</v>
      </c>
    </row>
    <row r="50" spans="1:9" ht="15.75" customHeight="1">
      <c r="A50" s="10"/>
      <c r="B50" s="11" t="s">
        <v>16</v>
      </c>
      <c r="C50" s="241">
        <v>16943</v>
      </c>
      <c r="D50" s="242">
        <v>16943.299</v>
      </c>
      <c r="E50" s="242">
        <v>7</v>
      </c>
      <c r="F50" s="242">
        <v>16943.299</v>
      </c>
      <c r="G50" s="242">
        <v>0</v>
      </c>
      <c r="H50" s="243">
        <v>100.00176474060083</v>
      </c>
      <c r="I50" s="243">
        <v>100</v>
      </c>
    </row>
    <row r="51" spans="1:9" ht="15.75" customHeight="1">
      <c r="A51" s="10"/>
      <c r="B51" s="11" t="s">
        <v>17</v>
      </c>
      <c r="C51" s="241">
        <v>352956</v>
      </c>
      <c r="D51" s="242">
        <v>381087.549</v>
      </c>
      <c r="E51" s="242">
        <v>163</v>
      </c>
      <c r="F51" s="242">
        <v>381087.549</v>
      </c>
      <c r="G51" s="242">
        <v>0</v>
      </c>
      <c r="H51" s="243">
        <v>107.97027079862647</v>
      </c>
      <c r="I51" s="243">
        <v>100</v>
      </c>
    </row>
    <row r="52" spans="1:9" ht="15.75" customHeight="1">
      <c r="A52" s="10" t="s">
        <v>31</v>
      </c>
      <c r="B52" s="11" t="s">
        <v>15</v>
      </c>
      <c r="C52" s="241">
        <v>13315581</v>
      </c>
      <c r="D52" s="242">
        <v>13514972.478</v>
      </c>
      <c r="E52" s="242">
        <v>404174</v>
      </c>
      <c r="F52" s="242">
        <v>13357482.956</v>
      </c>
      <c r="G52" s="242">
        <v>157403.622</v>
      </c>
      <c r="H52" s="243">
        <v>100.31468364767562</v>
      </c>
      <c r="I52" s="243">
        <v>98.83470334655608</v>
      </c>
    </row>
    <row r="53" spans="1:9" ht="15.75" customHeight="1">
      <c r="A53" s="10"/>
      <c r="B53" s="11" t="s">
        <v>16</v>
      </c>
      <c r="C53" s="241">
        <v>153070</v>
      </c>
      <c r="D53" s="242">
        <v>404686.608</v>
      </c>
      <c r="E53" s="242">
        <v>12926</v>
      </c>
      <c r="F53" s="242">
        <v>154583.105</v>
      </c>
      <c r="G53" s="242">
        <v>217967.353</v>
      </c>
      <c r="H53" s="243">
        <v>100.98850525903183</v>
      </c>
      <c r="I53" s="243">
        <v>38.19822597144109</v>
      </c>
    </row>
    <row r="54" spans="1:9" ht="15.75" customHeight="1">
      <c r="A54" s="10"/>
      <c r="B54" s="11" t="s">
        <v>17</v>
      </c>
      <c r="C54" s="241">
        <v>13468651</v>
      </c>
      <c r="D54" s="242">
        <v>13919659.086</v>
      </c>
      <c r="E54" s="242">
        <v>417100</v>
      </c>
      <c r="F54" s="242">
        <v>13512066.061</v>
      </c>
      <c r="G54" s="242">
        <v>375370.975</v>
      </c>
      <c r="H54" s="243">
        <v>100.32234156932272</v>
      </c>
      <c r="I54" s="243">
        <v>97.07181747425162</v>
      </c>
    </row>
    <row r="55" spans="1:9" ht="15.75" customHeight="1">
      <c r="A55" s="10" t="s">
        <v>32</v>
      </c>
      <c r="B55" s="11" t="s">
        <v>15</v>
      </c>
      <c r="C55" s="241">
        <v>2537</v>
      </c>
      <c r="D55" s="242">
        <v>2754.2</v>
      </c>
      <c r="E55" s="242">
        <v>35</v>
      </c>
      <c r="F55" s="242">
        <v>2596.4</v>
      </c>
      <c r="G55" s="242">
        <v>157.8</v>
      </c>
      <c r="H55" s="243">
        <v>102.34134804887663</v>
      </c>
      <c r="I55" s="243">
        <v>94.27056858615933</v>
      </c>
    </row>
    <row r="56" spans="1:9" ht="15.75" customHeight="1">
      <c r="A56" s="10"/>
      <c r="B56" s="11" t="s">
        <v>16</v>
      </c>
      <c r="C56" s="241">
        <v>0</v>
      </c>
      <c r="D56" s="242">
        <v>478.223</v>
      </c>
      <c r="E56" s="242">
        <v>9</v>
      </c>
      <c r="F56" s="242">
        <v>67.9</v>
      </c>
      <c r="G56" s="242">
        <v>410.323</v>
      </c>
      <c r="H56" s="243">
        <v>0</v>
      </c>
      <c r="I56" s="243">
        <v>14.198396982161043</v>
      </c>
    </row>
    <row r="57" spans="1:9" ht="15.75" customHeight="1">
      <c r="A57" s="10"/>
      <c r="B57" s="11" t="s">
        <v>17</v>
      </c>
      <c r="C57" s="241">
        <v>2537</v>
      </c>
      <c r="D57" s="242">
        <v>3232.423</v>
      </c>
      <c r="E57" s="242">
        <v>44</v>
      </c>
      <c r="F57" s="242">
        <v>2664.3</v>
      </c>
      <c r="G57" s="242">
        <v>568.123</v>
      </c>
      <c r="H57" s="243">
        <v>105.01773748521876</v>
      </c>
      <c r="I57" s="243">
        <v>82.42423717440448</v>
      </c>
    </row>
    <row r="58" spans="1:9" ht="15.75" customHeight="1">
      <c r="A58" s="10" t="s">
        <v>33</v>
      </c>
      <c r="B58" s="11" t="s">
        <v>15</v>
      </c>
      <c r="C58" s="241">
        <v>460014</v>
      </c>
      <c r="D58" s="242">
        <v>460014.7</v>
      </c>
      <c r="E58" s="242">
        <v>4</v>
      </c>
      <c r="F58" s="242">
        <v>460014.7</v>
      </c>
      <c r="G58" s="244">
        <v>0</v>
      </c>
      <c r="H58" s="243">
        <v>100.00015216928179</v>
      </c>
      <c r="I58" s="243">
        <v>100</v>
      </c>
    </row>
    <row r="59" spans="1:9" ht="15.75" customHeight="1">
      <c r="A59" s="10"/>
      <c r="B59" s="11" t="s">
        <v>16</v>
      </c>
      <c r="C59" s="241">
        <v>0</v>
      </c>
      <c r="D59" s="242">
        <v>0</v>
      </c>
      <c r="E59" s="242">
        <v>0</v>
      </c>
      <c r="F59" s="242">
        <v>0</v>
      </c>
      <c r="G59" s="244">
        <v>0</v>
      </c>
      <c r="H59" s="243">
        <v>0</v>
      </c>
      <c r="I59" s="243">
        <v>0</v>
      </c>
    </row>
    <row r="60" spans="1:9" ht="15.75" customHeight="1">
      <c r="A60" s="10"/>
      <c r="B60" s="11" t="s">
        <v>17</v>
      </c>
      <c r="C60" s="241">
        <v>460014</v>
      </c>
      <c r="D60" s="242">
        <v>460014.7</v>
      </c>
      <c r="E60" s="242">
        <v>4</v>
      </c>
      <c r="F60" s="242">
        <v>460014.7</v>
      </c>
      <c r="G60" s="244">
        <v>0</v>
      </c>
      <c r="H60" s="243">
        <v>100.00015216928179</v>
      </c>
      <c r="I60" s="243">
        <v>100</v>
      </c>
    </row>
    <row r="61" spans="1:9" ht="15.75" customHeight="1">
      <c r="A61" s="10" t="s">
        <v>34</v>
      </c>
      <c r="B61" s="11" t="s">
        <v>15</v>
      </c>
      <c r="C61" s="241">
        <v>5824244</v>
      </c>
      <c r="D61" s="242">
        <v>5824244.6</v>
      </c>
      <c r="E61" s="242">
        <v>9</v>
      </c>
      <c r="F61" s="242">
        <v>5824244.6</v>
      </c>
      <c r="G61" s="244">
        <v>0</v>
      </c>
      <c r="H61" s="243">
        <v>100.0000103017662</v>
      </c>
      <c r="I61" s="243">
        <v>100</v>
      </c>
    </row>
    <row r="62" spans="1:9" ht="15.75" customHeight="1">
      <c r="A62" s="10"/>
      <c r="B62" s="11" t="s">
        <v>16</v>
      </c>
      <c r="C62" s="241">
        <v>0</v>
      </c>
      <c r="D62" s="242">
        <v>0</v>
      </c>
      <c r="E62" s="242">
        <v>0</v>
      </c>
      <c r="F62" s="242">
        <v>0</v>
      </c>
      <c r="G62" s="244">
        <v>0</v>
      </c>
      <c r="H62" s="243">
        <v>0</v>
      </c>
      <c r="I62" s="243">
        <v>0</v>
      </c>
    </row>
    <row r="63" spans="1:9" ht="15.75" customHeight="1">
      <c r="A63" s="10"/>
      <c r="B63" s="11" t="s">
        <v>17</v>
      </c>
      <c r="C63" s="241">
        <v>5824244</v>
      </c>
      <c r="D63" s="242">
        <v>5824244.6</v>
      </c>
      <c r="E63" s="242">
        <v>9</v>
      </c>
      <c r="F63" s="242">
        <v>5824244.6</v>
      </c>
      <c r="G63" s="244">
        <v>0</v>
      </c>
      <c r="H63" s="243">
        <v>100.0000103017662</v>
      </c>
      <c r="I63" s="243">
        <v>100</v>
      </c>
    </row>
    <row r="64" spans="1:9" ht="15.75" customHeight="1">
      <c r="A64" s="10" t="s">
        <v>35</v>
      </c>
      <c r="B64" s="11" t="s">
        <v>15</v>
      </c>
      <c r="C64" s="241">
        <v>3190335</v>
      </c>
      <c r="D64" s="242">
        <v>3195956.8</v>
      </c>
      <c r="E64" s="242">
        <v>49350</v>
      </c>
      <c r="F64" s="242">
        <v>3195956.8</v>
      </c>
      <c r="G64" s="244">
        <v>0</v>
      </c>
      <c r="H64" s="243">
        <v>100.17621346974535</v>
      </c>
      <c r="I64" s="243">
        <v>100</v>
      </c>
    </row>
    <row r="65" spans="1:9" ht="15.75" customHeight="1">
      <c r="A65" s="10"/>
      <c r="B65" s="11" t="s">
        <v>16</v>
      </c>
      <c r="C65" s="241">
        <v>0</v>
      </c>
      <c r="D65" s="242">
        <v>0</v>
      </c>
      <c r="E65" s="242">
        <v>0</v>
      </c>
      <c r="F65" s="242">
        <v>0</v>
      </c>
      <c r="G65" s="244">
        <v>0</v>
      </c>
      <c r="H65" s="243">
        <v>0</v>
      </c>
      <c r="I65" s="243">
        <v>0</v>
      </c>
    </row>
    <row r="66" spans="1:9" ht="15.75" customHeight="1">
      <c r="A66" s="10"/>
      <c r="B66" s="11" t="s">
        <v>17</v>
      </c>
      <c r="C66" s="241">
        <v>3190335</v>
      </c>
      <c r="D66" s="242">
        <v>3195956.8</v>
      </c>
      <c r="E66" s="242">
        <v>49350</v>
      </c>
      <c r="F66" s="242">
        <v>3195956.8</v>
      </c>
      <c r="G66" s="244">
        <v>0</v>
      </c>
      <c r="H66" s="243">
        <v>100.17621346974535</v>
      </c>
      <c r="I66" s="243">
        <v>100</v>
      </c>
    </row>
    <row r="67" spans="1:9" ht="15.75" customHeight="1">
      <c r="A67" s="10" t="s">
        <v>36</v>
      </c>
      <c r="B67" s="11" t="s">
        <v>15</v>
      </c>
      <c r="C67" s="241">
        <v>8809085</v>
      </c>
      <c r="D67" s="242">
        <v>8983744.867</v>
      </c>
      <c r="E67" s="242">
        <v>1861</v>
      </c>
      <c r="F67" s="242">
        <v>8764168.058</v>
      </c>
      <c r="G67" s="244">
        <v>219576.809</v>
      </c>
      <c r="H67" s="243">
        <v>99.49010661152663</v>
      </c>
      <c r="I67" s="243">
        <v>97.55584322294624</v>
      </c>
    </row>
    <row r="68" spans="1:9" ht="15.75" customHeight="1">
      <c r="A68" s="10"/>
      <c r="B68" s="11" t="s">
        <v>16</v>
      </c>
      <c r="C68" s="241">
        <v>12670</v>
      </c>
      <c r="D68" s="242">
        <v>210621.072</v>
      </c>
      <c r="E68" s="242">
        <v>125</v>
      </c>
      <c r="F68" s="242">
        <v>12860.505</v>
      </c>
      <c r="G68" s="242">
        <v>141939.716</v>
      </c>
      <c r="H68" s="243">
        <v>101.50359116022099</v>
      </c>
      <c r="I68" s="243">
        <v>6.105991617021111</v>
      </c>
    </row>
    <row r="69" spans="1:9" ht="15.75" customHeight="1">
      <c r="A69" s="10"/>
      <c r="B69" s="11" t="s">
        <v>17</v>
      </c>
      <c r="C69" s="241">
        <v>8821755</v>
      </c>
      <c r="D69" s="242">
        <v>9194365.939</v>
      </c>
      <c r="E69" s="242">
        <v>1986</v>
      </c>
      <c r="F69" s="242">
        <v>8777028.563</v>
      </c>
      <c r="G69" s="242">
        <v>361516.525</v>
      </c>
      <c r="H69" s="243">
        <v>99.49299842264945</v>
      </c>
      <c r="I69" s="243">
        <v>95.46094446567795</v>
      </c>
    </row>
    <row r="70" spans="1:9" ht="15.75" customHeight="1">
      <c r="A70" s="10" t="s">
        <v>37</v>
      </c>
      <c r="B70" s="11" t="s">
        <v>15</v>
      </c>
      <c r="C70" s="241">
        <v>26631</v>
      </c>
      <c r="D70" s="242">
        <v>26631</v>
      </c>
      <c r="E70" s="242">
        <v>1667</v>
      </c>
      <c r="F70" s="242">
        <v>26631</v>
      </c>
      <c r="G70" s="242">
        <v>0</v>
      </c>
      <c r="H70" s="243">
        <v>100</v>
      </c>
      <c r="I70" s="243">
        <v>100</v>
      </c>
    </row>
    <row r="71" spans="1:9" ht="15.75" customHeight="1">
      <c r="A71" s="10"/>
      <c r="B71" s="11" t="s">
        <v>16</v>
      </c>
      <c r="C71" s="241">
        <v>0</v>
      </c>
      <c r="D71" s="242">
        <v>0</v>
      </c>
      <c r="E71" s="242">
        <v>0</v>
      </c>
      <c r="F71" s="242">
        <v>0</v>
      </c>
      <c r="G71" s="242">
        <v>0</v>
      </c>
      <c r="H71" s="243">
        <v>0</v>
      </c>
      <c r="I71" s="243">
        <v>0</v>
      </c>
    </row>
    <row r="72" spans="1:9" ht="15.75" customHeight="1">
      <c r="A72" s="10"/>
      <c r="B72" s="11" t="s">
        <v>17</v>
      </c>
      <c r="C72" s="241">
        <v>26631</v>
      </c>
      <c r="D72" s="242">
        <v>26631</v>
      </c>
      <c r="E72" s="242">
        <v>1667</v>
      </c>
      <c r="F72" s="242">
        <v>26631</v>
      </c>
      <c r="G72" s="242">
        <v>0</v>
      </c>
      <c r="H72" s="243">
        <v>100</v>
      </c>
      <c r="I72" s="243">
        <v>100</v>
      </c>
    </row>
    <row r="73" spans="1:9" ht="15.75" customHeight="1">
      <c r="A73" s="10" t="s">
        <v>38</v>
      </c>
      <c r="B73" s="11" t="s">
        <v>15</v>
      </c>
      <c r="C73" s="241">
        <v>0</v>
      </c>
      <c r="D73" s="242">
        <v>0</v>
      </c>
      <c r="E73" s="242">
        <v>0</v>
      </c>
      <c r="F73" s="242">
        <v>0</v>
      </c>
      <c r="G73" s="242">
        <v>0</v>
      </c>
      <c r="H73" s="243">
        <v>0</v>
      </c>
      <c r="I73" s="243">
        <v>0</v>
      </c>
    </row>
    <row r="74" spans="1:9" ht="15.75" customHeight="1">
      <c r="A74" s="13"/>
      <c r="B74" s="11" t="s">
        <v>16</v>
      </c>
      <c r="C74" s="241">
        <v>88</v>
      </c>
      <c r="D74" s="242">
        <v>14430.489</v>
      </c>
      <c r="E74" s="242">
        <v>457</v>
      </c>
      <c r="F74" s="242">
        <v>108.99</v>
      </c>
      <c r="G74" s="242">
        <v>5522.02</v>
      </c>
      <c r="H74" s="243">
        <v>123.85227272727273</v>
      </c>
      <c r="I74" s="243">
        <v>0.7552758607140756</v>
      </c>
    </row>
    <row r="75" spans="1:9" ht="15.75" customHeight="1">
      <c r="A75" s="14"/>
      <c r="B75" s="15" t="s">
        <v>17</v>
      </c>
      <c r="C75" s="247">
        <v>88</v>
      </c>
      <c r="D75" s="248">
        <v>14430.489</v>
      </c>
      <c r="E75" s="248">
        <v>457</v>
      </c>
      <c r="F75" s="248">
        <v>108.99</v>
      </c>
      <c r="G75" s="248">
        <v>5522.02</v>
      </c>
      <c r="H75" s="249">
        <v>123.85227272727273</v>
      </c>
      <c r="I75" s="249">
        <v>0.7552758607140756</v>
      </c>
    </row>
    <row r="76" ht="17.25" customHeight="1">
      <c r="A76" s="16" t="s">
        <v>39</v>
      </c>
    </row>
    <row r="77" ht="17.25" customHeight="1">
      <c r="A77" s="17" t="s">
        <v>40</v>
      </c>
    </row>
    <row r="1001" ht="13.5">
      <c r="H1001" s="1" t="s">
        <v>41</v>
      </c>
    </row>
  </sheetData>
  <sheetProtection/>
  <mergeCells count="9">
    <mergeCell ref="A1:D1"/>
    <mergeCell ref="A2:I2"/>
    <mergeCell ref="E3:F3"/>
    <mergeCell ref="A5:B6"/>
    <mergeCell ref="C5:C6"/>
    <mergeCell ref="D5:E5"/>
    <mergeCell ref="F5:F6"/>
    <mergeCell ref="G5:G6"/>
    <mergeCell ref="H5:I5"/>
  </mergeCells>
  <hyperlinks>
    <hyperlink ref="A1:D1" location="'16税・財政目次'!A1" display="16　税・財政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15.00390625" style="19" customWidth="1"/>
    <col min="2" max="2" width="3.28125" style="19" customWidth="1"/>
    <col min="3" max="6" width="14.8515625" style="19" customWidth="1"/>
    <col min="7" max="8" width="16.140625" style="19" customWidth="1"/>
    <col min="9" max="16384" width="9.00390625" style="19" customWidth="1"/>
  </cols>
  <sheetData>
    <row r="1" spans="1:7" ht="13.5">
      <c r="A1" s="375" t="s">
        <v>0</v>
      </c>
      <c r="B1" s="375"/>
      <c r="C1" s="375"/>
      <c r="D1" s="375"/>
      <c r="G1" s="20"/>
    </row>
    <row r="2" spans="1:8" ht="17.25">
      <c r="A2" s="270" t="s">
        <v>42</v>
      </c>
      <c r="B2" s="270"/>
      <c r="C2" s="270"/>
      <c r="D2" s="270"/>
      <c r="E2" s="270"/>
      <c r="F2" s="270"/>
      <c r="G2" s="270"/>
      <c r="H2" s="270"/>
    </row>
    <row r="3" spans="1:8" ht="13.5">
      <c r="A3" s="22"/>
      <c r="B3" s="22"/>
      <c r="C3" s="22"/>
      <c r="D3" s="22"/>
      <c r="E3" s="23" t="s">
        <v>2</v>
      </c>
      <c r="F3" s="22"/>
      <c r="G3" s="22"/>
      <c r="H3" s="24" t="s">
        <v>3</v>
      </c>
    </row>
    <row r="4" spans="2:8" ht="9" customHeight="1" thickBot="1">
      <c r="B4" s="22"/>
      <c r="C4" s="22"/>
      <c r="D4" s="25"/>
      <c r="E4" s="26"/>
      <c r="F4" s="25"/>
      <c r="G4" s="25"/>
      <c r="H4" s="27"/>
    </row>
    <row r="5" spans="1:9" ht="19.5" customHeight="1" thickTop="1">
      <c r="A5" s="271" t="s">
        <v>43</v>
      </c>
      <c r="B5" s="271"/>
      <c r="C5" s="273" t="s">
        <v>44</v>
      </c>
      <c r="D5" s="275" t="s">
        <v>45</v>
      </c>
      <c r="E5" s="275" t="s">
        <v>46</v>
      </c>
      <c r="F5" s="275" t="s">
        <v>8</v>
      </c>
      <c r="G5" s="275" t="s">
        <v>47</v>
      </c>
      <c r="H5" s="276"/>
      <c r="I5" s="22"/>
    </row>
    <row r="6" spans="1:9" ht="19.5" customHeight="1">
      <c r="A6" s="272"/>
      <c r="B6" s="272"/>
      <c r="C6" s="274"/>
      <c r="D6" s="274"/>
      <c r="E6" s="274"/>
      <c r="F6" s="274"/>
      <c r="G6" s="30" t="s">
        <v>48</v>
      </c>
      <c r="H6" s="31" t="s">
        <v>49</v>
      </c>
      <c r="I6" s="22"/>
    </row>
    <row r="7" spans="1:8" ht="24.75" customHeight="1">
      <c r="A7" s="268" t="s">
        <v>50</v>
      </c>
      <c r="B7" s="268"/>
      <c r="C7" s="33">
        <v>105510596</v>
      </c>
      <c r="D7" s="34">
        <v>96978997</v>
      </c>
      <c r="E7" s="34">
        <v>128206</v>
      </c>
      <c r="F7" s="34">
        <v>8403393</v>
      </c>
      <c r="G7" s="35">
        <v>91.91398843012885</v>
      </c>
      <c r="H7" s="35">
        <v>91.38541668864139</v>
      </c>
    </row>
    <row r="8" spans="1:8" ht="24.75" customHeight="1">
      <c r="A8" s="268">
        <v>17</v>
      </c>
      <c r="B8" s="268"/>
      <c r="C8" s="33">
        <v>105366983</v>
      </c>
      <c r="D8" s="34">
        <v>97017313</v>
      </c>
      <c r="E8" s="34">
        <v>136405</v>
      </c>
      <c r="F8" s="34">
        <v>8213265</v>
      </c>
      <c r="G8" s="35">
        <v>92.07562961160234</v>
      </c>
      <c r="H8" s="35">
        <v>91.91398843012885</v>
      </c>
    </row>
    <row r="9" spans="1:8" s="18" customFormat="1" ht="24.75" customHeight="1">
      <c r="A9" s="269">
        <v>18</v>
      </c>
      <c r="B9" s="269"/>
      <c r="C9" s="36">
        <v>112398202</v>
      </c>
      <c r="D9" s="37">
        <v>104051897</v>
      </c>
      <c r="E9" s="37">
        <v>246639</v>
      </c>
      <c r="F9" s="37">
        <v>8099666</v>
      </c>
      <c r="G9" s="38">
        <v>92.57434295968542</v>
      </c>
      <c r="H9" s="38">
        <v>92.07562961160234</v>
      </c>
    </row>
    <row r="10" spans="3:8" ht="24.75" customHeight="1">
      <c r="C10" s="33"/>
      <c r="D10" s="34"/>
      <c r="E10" s="34"/>
      <c r="F10" s="34"/>
      <c r="G10" s="35"/>
      <c r="H10" s="35"/>
    </row>
    <row r="11" spans="2:8" ht="24.75" customHeight="1">
      <c r="B11" s="19" t="s">
        <v>15</v>
      </c>
      <c r="C11" s="33">
        <v>104237873</v>
      </c>
      <c r="D11" s="34">
        <v>103424429</v>
      </c>
      <c r="E11" s="34">
        <v>99</v>
      </c>
      <c r="F11" s="34">
        <v>813345</v>
      </c>
      <c r="G11" s="35">
        <v>99.21962720785756</v>
      </c>
      <c r="H11" s="35">
        <v>99.41954623327234</v>
      </c>
    </row>
    <row r="12" spans="1:8" ht="24.75" customHeight="1">
      <c r="A12" s="32" t="s">
        <v>2</v>
      </c>
      <c r="B12" s="19" t="s">
        <v>16</v>
      </c>
      <c r="C12" s="33">
        <v>8160329</v>
      </c>
      <c r="D12" s="34">
        <v>627468</v>
      </c>
      <c r="E12" s="34">
        <v>246540</v>
      </c>
      <c r="F12" s="34">
        <v>7286321</v>
      </c>
      <c r="G12" s="35">
        <v>7.68926200025293</v>
      </c>
      <c r="H12" s="35">
        <v>6.789662216127283</v>
      </c>
    </row>
    <row r="13" spans="2:8" ht="24.75" customHeight="1">
      <c r="B13" s="19" t="s">
        <v>17</v>
      </c>
      <c r="C13" s="33">
        <v>112398202</v>
      </c>
      <c r="D13" s="34">
        <v>104051897</v>
      </c>
      <c r="E13" s="34">
        <v>246639</v>
      </c>
      <c r="F13" s="34">
        <v>8099666</v>
      </c>
      <c r="G13" s="35">
        <v>92.57434467300772</v>
      </c>
      <c r="H13" s="35">
        <v>92.07562961160234</v>
      </c>
    </row>
    <row r="14" spans="3:8" ht="24.75" customHeight="1">
      <c r="C14" s="33"/>
      <c r="D14" s="34"/>
      <c r="E14" s="34"/>
      <c r="F14" s="34"/>
      <c r="G14" s="35"/>
      <c r="H14" s="35"/>
    </row>
    <row r="15" spans="2:8" ht="24.75" customHeight="1">
      <c r="B15" s="19" t="s">
        <v>15</v>
      </c>
      <c r="C15" s="33">
        <v>38908143</v>
      </c>
      <c r="D15" s="34">
        <v>38441971</v>
      </c>
      <c r="E15" s="34">
        <v>57</v>
      </c>
      <c r="F15" s="34">
        <v>466115</v>
      </c>
      <c r="G15" s="35">
        <v>98.80186520338428</v>
      </c>
      <c r="H15" s="35">
        <v>99.2001131391849</v>
      </c>
    </row>
    <row r="16" spans="1:8" ht="24.75" customHeight="1">
      <c r="A16" s="32" t="s">
        <v>51</v>
      </c>
      <c r="B16" s="19" t="s">
        <v>16</v>
      </c>
      <c r="C16" s="33">
        <v>1065890</v>
      </c>
      <c r="D16" s="34">
        <v>231626</v>
      </c>
      <c r="E16" s="34">
        <v>142725</v>
      </c>
      <c r="F16" s="34">
        <v>691540</v>
      </c>
      <c r="G16" s="35">
        <v>21.730760209777745</v>
      </c>
      <c r="H16" s="35">
        <v>20.622166900057053</v>
      </c>
    </row>
    <row r="17" spans="1:8" ht="24.75" customHeight="1">
      <c r="A17" s="32"/>
      <c r="B17" s="19" t="s">
        <v>17</v>
      </c>
      <c r="C17" s="33">
        <v>39974034</v>
      </c>
      <c r="D17" s="34">
        <v>38673597</v>
      </c>
      <c r="E17" s="34">
        <v>142782</v>
      </c>
      <c r="F17" s="34">
        <v>1157655</v>
      </c>
      <c r="G17" s="35">
        <v>96.74679810265829</v>
      </c>
      <c r="H17" s="35">
        <v>96.92472789036263</v>
      </c>
    </row>
    <row r="18" spans="1:8" ht="24.75" customHeight="1">
      <c r="A18" s="32"/>
      <c r="C18" s="33"/>
      <c r="D18" s="34"/>
      <c r="E18" s="34"/>
      <c r="F18" s="34"/>
      <c r="G18" s="35"/>
      <c r="H18" s="35"/>
    </row>
    <row r="19" spans="1:8" ht="24.75" customHeight="1">
      <c r="A19" s="32"/>
      <c r="B19" s="19" t="s">
        <v>15</v>
      </c>
      <c r="C19" s="33">
        <v>8308080</v>
      </c>
      <c r="D19" s="34">
        <v>8194629</v>
      </c>
      <c r="E19" s="34">
        <v>25</v>
      </c>
      <c r="F19" s="34">
        <v>113426</v>
      </c>
      <c r="G19" s="35">
        <v>98.6344498367854</v>
      </c>
      <c r="H19" s="35">
        <v>99.01706187297845</v>
      </c>
    </row>
    <row r="20" spans="1:8" ht="24.75" customHeight="1">
      <c r="A20" s="32" t="s">
        <v>52</v>
      </c>
      <c r="B20" s="19" t="s">
        <v>16</v>
      </c>
      <c r="C20" s="33">
        <v>293716</v>
      </c>
      <c r="D20" s="34">
        <v>75840</v>
      </c>
      <c r="E20" s="34">
        <v>31793</v>
      </c>
      <c r="F20" s="34">
        <v>186084</v>
      </c>
      <c r="G20" s="35">
        <v>25.82086096773754</v>
      </c>
      <c r="H20" s="35">
        <v>22.36407217927584</v>
      </c>
    </row>
    <row r="21" spans="1:8" ht="24.75" customHeight="1">
      <c r="A21" s="32"/>
      <c r="B21" s="19" t="s">
        <v>17</v>
      </c>
      <c r="C21" s="33">
        <v>8601796</v>
      </c>
      <c r="D21" s="34">
        <v>8270468</v>
      </c>
      <c r="E21" s="34">
        <v>31818</v>
      </c>
      <c r="F21" s="34">
        <v>299510</v>
      </c>
      <c r="G21" s="35">
        <v>96.14816487161518</v>
      </c>
      <c r="H21" s="35">
        <v>96.15428336151886</v>
      </c>
    </row>
    <row r="22" spans="1:8" ht="24.75" customHeight="1">
      <c r="A22" s="32"/>
      <c r="C22" s="33"/>
      <c r="D22" s="34"/>
      <c r="E22" s="34"/>
      <c r="F22" s="34"/>
      <c r="G22" s="35"/>
      <c r="H22" s="35"/>
    </row>
    <row r="23" spans="1:8" ht="24.75" customHeight="1">
      <c r="A23" s="32"/>
      <c r="B23" s="19" t="s">
        <v>15</v>
      </c>
      <c r="C23" s="33">
        <v>3316167</v>
      </c>
      <c r="D23" s="34">
        <v>3287697</v>
      </c>
      <c r="E23" s="34">
        <v>0</v>
      </c>
      <c r="F23" s="34">
        <v>28469</v>
      </c>
      <c r="G23" s="35">
        <v>99.14147870116312</v>
      </c>
      <c r="H23" s="35">
        <v>99.45605186272657</v>
      </c>
    </row>
    <row r="24" spans="1:8" ht="24.75" customHeight="1">
      <c r="A24" s="32" t="s">
        <v>53</v>
      </c>
      <c r="B24" s="19" t="s">
        <v>16</v>
      </c>
      <c r="C24" s="33">
        <v>5946701</v>
      </c>
      <c r="D24" s="34">
        <v>140724</v>
      </c>
      <c r="E24" s="34">
        <v>3563</v>
      </c>
      <c r="F24" s="34">
        <v>5802414</v>
      </c>
      <c r="G24" s="35">
        <v>2.3664213149442017</v>
      </c>
      <c r="H24" s="35">
        <v>2.3974970165366294</v>
      </c>
    </row>
    <row r="25" spans="1:8" ht="24.75" customHeight="1">
      <c r="A25" s="32"/>
      <c r="B25" s="19" t="s">
        <v>17</v>
      </c>
      <c r="C25" s="33">
        <v>9262868</v>
      </c>
      <c r="D25" s="34">
        <v>3428421</v>
      </c>
      <c r="E25" s="34">
        <v>3563</v>
      </c>
      <c r="F25" s="34">
        <v>5830884</v>
      </c>
      <c r="G25" s="35">
        <v>37.01252139186265</v>
      </c>
      <c r="H25" s="35">
        <v>37.473603634913424</v>
      </c>
    </row>
    <row r="26" spans="1:8" ht="24.75" customHeight="1">
      <c r="A26" s="32"/>
      <c r="C26" s="33"/>
      <c r="D26" s="34"/>
      <c r="E26" s="34"/>
      <c r="F26" s="34"/>
      <c r="G26" s="35"/>
      <c r="H26" s="35"/>
    </row>
    <row r="27" spans="1:8" ht="24.75" customHeight="1">
      <c r="A27" s="32"/>
      <c r="B27" s="19" t="s">
        <v>15</v>
      </c>
      <c r="C27" s="33">
        <v>13565714</v>
      </c>
      <c r="D27" s="34">
        <v>13470306</v>
      </c>
      <c r="E27" s="34">
        <v>0</v>
      </c>
      <c r="F27" s="34">
        <v>95408</v>
      </c>
      <c r="G27" s="35">
        <v>99.29669754205345</v>
      </c>
      <c r="H27" s="35">
        <v>99.15630236556332</v>
      </c>
    </row>
    <row r="28" spans="1:8" ht="24.75" customHeight="1">
      <c r="A28" s="32" t="s">
        <v>54</v>
      </c>
      <c r="B28" s="19" t="s">
        <v>16</v>
      </c>
      <c r="C28" s="33">
        <v>457556</v>
      </c>
      <c r="D28" s="34">
        <v>116918</v>
      </c>
      <c r="E28" s="34">
        <v>34730</v>
      </c>
      <c r="F28" s="34">
        <v>305908</v>
      </c>
      <c r="G28" s="35">
        <v>25.55271922999589</v>
      </c>
      <c r="H28" s="35">
        <v>15.559162624173336</v>
      </c>
    </row>
    <row r="29" spans="1:8" ht="24.75" customHeight="1">
      <c r="A29" s="32"/>
      <c r="B29" s="19" t="s">
        <v>17</v>
      </c>
      <c r="C29" s="33">
        <v>14023270</v>
      </c>
      <c r="D29" s="34">
        <v>13587224</v>
      </c>
      <c r="E29" s="34">
        <v>34730</v>
      </c>
      <c r="F29" s="34">
        <v>401316</v>
      </c>
      <c r="G29" s="35">
        <v>96.89055405764847</v>
      </c>
      <c r="H29" s="35">
        <v>95.88436118238405</v>
      </c>
    </row>
    <row r="30" spans="1:8" ht="24.75" customHeight="1">
      <c r="A30" s="32"/>
      <c r="C30" s="33"/>
      <c r="D30" s="34"/>
      <c r="E30" s="34"/>
      <c r="F30" s="34"/>
      <c r="G30" s="35"/>
      <c r="H30" s="35"/>
    </row>
    <row r="31" spans="1:8" ht="24.75" customHeight="1">
      <c r="A31" s="32"/>
      <c r="B31" s="19" t="s">
        <v>15</v>
      </c>
      <c r="C31" s="33">
        <v>9783977</v>
      </c>
      <c r="D31" s="34">
        <v>9755774</v>
      </c>
      <c r="E31" s="34">
        <v>18</v>
      </c>
      <c r="F31" s="34">
        <v>28185</v>
      </c>
      <c r="G31" s="35">
        <v>99.71174298549556</v>
      </c>
      <c r="H31" s="35">
        <v>99.66626267239971</v>
      </c>
    </row>
    <row r="32" spans="1:8" ht="24.75" customHeight="1">
      <c r="A32" s="32" t="s">
        <v>55</v>
      </c>
      <c r="B32" s="19" t="s">
        <v>16</v>
      </c>
      <c r="C32" s="33">
        <v>108690</v>
      </c>
      <c r="D32" s="34">
        <v>25795</v>
      </c>
      <c r="E32" s="34">
        <v>6193</v>
      </c>
      <c r="F32" s="34">
        <v>76703</v>
      </c>
      <c r="G32" s="35">
        <v>23.732634096973044</v>
      </c>
      <c r="H32" s="35">
        <v>19.86511623644977</v>
      </c>
    </row>
    <row r="33" spans="1:8" ht="24.75" customHeight="1">
      <c r="A33" s="32"/>
      <c r="B33" s="19" t="s">
        <v>17</v>
      </c>
      <c r="C33" s="33">
        <v>9892667</v>
      </c>
      <c r="D33" s="34">
        <v>9781569</v>
      </c>
      <c r="E33" s="34">
        <v>6210</v>
      </c>
      <c r="F33" s="34">
        <v>104888</v>
      </c>
      <c r="G33" s="35">
        <v>98.87696614067774</v>
      </c>
      <c r="H33" s="35">
        <v>98.74926464030473</v>
      </c>
    </row>
    <row r="34" spans="1:8" ht="24.75" customHeight="1">
      <c r="A34" s="32"/>
      <c r="C34" s="33"/>
      <c r="D34" s="34"/>
      <c r="E34" s="34"/>
      <c r="F34" s="34"/>
      <c r="G34" s="35"/>
      <c r="H34" s="35"/>
    </row>
    <row r="35" spans="1:8" ht="24.75" customHeight="1">
      <c r="A35" s="32"/>
      <c r="B35" s="19" t="s">
        <v>15</v>
      </c>
      <c r="C35" s="33">
        <v>7002366</v>
      </c>
      <c r="D35" s="34">
        <v>6920626</v>
      </c>
      <c r="E35" s="34">
        <v>0</v>
      </c>
      <c r="F35" s="34">
        <v>81740</v>
      </c>
      <c r="G35" s="35">
        <v>98.832680268355</v>
      </c>
      <c r="H35" s="35">
        <v>99.30751217255234</v>
      </c>
    </row>
    <row r="36" spans="1:8" ht="24.75" customHeight="1">
      <c r="A36" s="32" t="s">
        <v>56</v>
      </c>
      <c r="B36" s="19" t="s">
        <v>16</v>
      </c>
      <c r="C36" s="33">
        <v>287775</v>
      </c>
      <c r="D36" s="34">
        <v>36566</v>
      </c>
      <c r="E36" s="34">
        <v>27536</v>
      </c>
      <c r="F36" s="34">
        <v>223673</v>
      </c>
      <c r="G36" s="35">
        <v>12.706454695508643</v>
      </c>
      <c r="H36" s="35">
        <v>11.959521926179582</v>
      </c>
    </row>
    <row r="37" spans="1:8" ht="24.75" customHeight="1">
      <c r="A37" s="32"/>
      <c r="B37" s="19" t="s">
        <v>17</v>
      </c>
      <c r="C37" s="33">
        <v>7290141</v>
      </c>
      <c r="D37" s="34">
        <v>6957192</v>
      </c>
      <c r="E37" s="34">
        <v>27536</v>
      </c>
      <c r="F37" s="34">
        <v>305413</v>
      </c>
      <c r="G37" s="35">
        <v>95.4328866890229</v>
      </c>
      <c r="H37" s="35">
        <v>95.87788594374479</v>
      </c>
    </row>
    <row r="38" spans="1:8" ht="24.75" customHeight="1">
      <c r="A38" s="32"/>
      <c r="C38" s="33"/>
      <c r="D38" s="34"/>
      <c r="E38" s="34"/>
      <c r="F38" s="34"/>
      <c r="G38" s="35"/>
      <c r="H38" s="35"/>
    </row>
    <row r="39" spans="1:8" ht="24.75" customHeight="1">
      <c r="A39" s="32"/>
      <c r="B39" s="19" t="s">
        <v>15</v>
      </c>
      <c r="C39" s="33">
        <v>23353426</v>
      </c>
      <c r="D39" s="34">
        <v>23353426</v>
      </c>
      <c r="E39" s="34">
        <v>0</v>
      </c>
      <c r="F39" s="34">
        <v>0</v>
      </c>
      <c r="G39" s="35">
        <v>100</v>
      </c>
      <c r="H39" s="35">
        <v>100</v>
      </c>
    </row>
    <row r="40" spans="1:8" ht="24.75" customHeight="1">
      <c r="A40" s="32" t="s">
        <v>57</v>
      </c>
      <c r="B40" s="19" t="s">
        <v>16</v>
      </c>
      <c r="C40" s="33">
        <v>0</v>
      </c>
      <c r="D40" s="34">
        <v>0</v>
      </c>
      <c r="E40" s="34">
        <v>0</v>
      </c>
      <c r="F40" s="34">
        <v>0</v>
      </c>
      <c r="G40" s="35">
        <v>0</v>
      </c>
      <c r="H40" s="35">
        <v>0</v>
      </c>
    </row>
    <row r="41" spans="1:8" ht="24.75" customHeight="1">
      <c r="A41" s="39"/>
      <c r="B41" s="39" t="s">
        <v>17</v>
      </c>
      <c r="C41" s="40">
        <v>23353426</v>
      </c>
      <c r="D41" s="41">
        <v>23353426</v>
      </c>
      <c r="E41" s="41">
        <v>0</v>
      </c>
      <c r="F41" s="41">
        <v>0</v>
      </c>
      <c r="G41" s="42">
        <v>100</v>
      </c>
      <c r="H41" s="42">
        <v>100</v>
      </c>
    </row>
    <row r="42" ht="18.75" customHeight="1">
      <c r="A42" s="19" t="s">
        <v>40</v>
      </c>
    </row>
  </sheetData>
  <sheetProtection/>
  <mergeCells count="11">
    <mergeCell ref="A1:D1"/>
    <mergeCell ref="A7:B7"/>
    <mergeCell ref="A8:B8"/>
    <mergeCell ref="A9:B9"/>
    <mergeCell ref="A2:H2"/>
    <mergeCell ref="A5:B6"/>
    <mergeCell ref="C5:C6"/>
    <mergeCell ref="D5:D6"/>
    <mergeCell ref="E5:E6"/>
    <mergeCell ref="F5:F6"/>
    <mergeCell ref="G5:H5"/>
  </mergeCells>
  <hyperlinks>
    <hyperlink ref="A1:D1" location="'16税・財政目次'!A1" display="16　税・財政"/>
  </hyperlink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20.421875" style="19" customWidth="1"/>
    <col min="2" max="6" width="17.00390625" style="19" customWidth="1"/>
    <col min="7" max="16384" width="9.00390625" style="19" customWidth="1"/>
  </cols>
  <sheetData>
    <row r="1" spans="1:5" ht="13.5">
      <c r="A1" s="375" t="s">
        <v>0</v>
      </c>
      <c r="B1" s="375"/>
      <c r="C1" s="375"/>
      <c r="D1" s="375"/>
      <c r="E1" s="20"/>
    </row>
    <row r="2" spans="1:6" ht="17.25">
      <c r="A2" s="270" t="s">
        <v>58</v>
      </c>
      <c r="B2" s="270"/>
      <c r="C2" s="270"/>
      <c r="D2" s="270"/>
      <c r="E2" s="270"/>
      <c r="F2" s="270"/>
    </row>
    <row r="3" spans="1:7" ht="13.5">
      <c r="A3" s="22"/>
      <c r="B3" s="277" t="s">
        <v>2</v>
      </c>
      <c r="C3" s="277"/>
      <c r="D3" s="277"/>
      <c r="E3" s="277"/>
      <c r="F3" s="24" t="s">
        <v>59</v>
      </c>
      <c r="G3" s="22"/>
    </row>
    <row r="4" spans="2:7" ht="8.25" customHeight="1" thickBot="1">
      <c r="B4" s="26"/>
      <c r="C4" s="26"/>
      <c r="D4" s="26"/>
      <c r="E4" s="26"/>
      <c r="F4" s="27"/>
      <c r="G4" s="22"/>
    </row>
    <row r="5" spans="1:7" ht="18.75" customHeight="1" thickTop="1">
      <c r="A5" s="278" t="s">
        <v>4</v>
      </c>
      <c r="B5" s="275" t="s">
        <v>5</v>
      </c>
      <c r="C5" s="275" t="s">
        <v>6</v>
      </c>
      <c r="D5" s="275" t="s">
        <v>7</v>
      </c>
      <c r="E5" s="275" t="s">
        <v>47</v>
      </c>
      <c r="F5" s="276"/>
      <c r="G5" s="22"/>
    </row>
    <row r="6" spans="1:7" ht="18.75" customHeight="1">
      <c r="A6" s="279"/>
      <c r="B6" s="274"/>
      <c r="C6" s="274"/>
      <c r="D6" s="274"/>
      <c r="E6" s="30" t="s">
        <v>12</v>
      </c>
      <c r="F6" s="31" t="s">
        <v>60</v>
      </c>
      <c r="G6" s="22"/>
    </row>
    <row r="7" spans="1:6" ht="22.5" customHeight="1">
      <c r="A7" s="44" t="s">
        <v>50</v>
      </c>
      <c r="B7" s="45">
        <v>3758228</v>
      </c>
      <c r="C7" s="45">
        <v>3758228</v>
      </c>
      <c r="D7" s="45">
        <v>3758228</v>
      </c>
      <c r="E7" s="46">
        <v>100</v>
      </c>
      <c r="F7" s="46">
        <v>100</v>
      </c>
    </row>
    <row r="8" spans="1:6" ht="22.5" customHeight="1">
      <c r="A8" s="47">
        <v>17</v>
      </c>
      <c r="B8" s="45">
        <v>6669248</v>
      </c>
      <c r="C8" s="45">
        <v>6669248</v>
      </c>
      <c r="D8" s="45">
        <v>6669248</v>
      </c>
      <c r="E8" s="46">
        <v>100</v>
      </c>
      <c r="F8" s="46">
        <v>100</v>
      </c>
    </row>
    <row r="9" spans="1:6" s="18" customFormat="1" ht="22.5" customHeight="1">
      <c r="A9" s="48">
        <v>18</v>
      </c>
      <c r="B9" s="49">
        <f>SUM(B11:B14)</f>
        <v>16332547</v>
      </c>
      <c r="C9" s="49">
        <f>SUM(C11:C14)</f>
        <v>16332547</v>
      </c>
      <c r="D9" s="49">
        <f>SUM(D11:D14)</f>
        <v>16332547</v>
      </c>
      <c r="E9" s="46">
        <v>100</v>
      </c>
      <c r="F9" s="46">
        <v>100</v>
      </c>
    </row>
    <row r="10" spans="1:6" s="18" customFormat="1" ht="22.5" customHeight="1">
      <c r="A10" s="48"/>
      <c r="B10" s="49"/>
      <c r="C10" s="49"/>
      <c r="D10" s="49"/>
      <c r="E10" s="49"/>
      <c r="F10" s="49"/>
    </row>
    <row r="11" spans="1:6" ht="22.5" customHeight="1">
      <c r="A11" s="44" t="s">
        <v>61</v>
      </c>
      <c r="B11" s="45">
        <v>14094273</v>
      </c>
      <c r="C11" s="45">
        <v>14094273</v>
      </c>
      <c r="D11" s="45">
        <v>14094273</v>
      </c>
      <c r="E11" s="46">
        <v>100</v>
      </c>
      <c r="F11" s="46">
        <v>100</v>
      </c>
    </row>
    <row r="12" spans="1:6" ht="22.5" customHeight="1">
      <c r="A12" s="44" t="s">
        <v>62</v>
      </c>
      <c r="B12" s="45">
        <v>2068594</v>
      </c>
      <c r="C12" s="45">
        <v>2068594</v>
      </c>
      <c r="D12" s="45">
        <v>2068594</v>
      </c>
      <c r="E12" s="46">
        <v>100</v>
      </c>
      <c r="F12" s="46">
        <v>100</v>
      </c>
    </row>
    <row r="13" spans="1:6" ht="22.5" customHeight="1">
      <c r="A13" s="44" t="s">
        <v>63</v>
      </c>
      <c r="B13" s="45">
        <v>169541</v>
      </c>
      <c r="C13" s="45">
        <v>169541</v>
      </c>
      <c r="D13" s="45">
        <v>169541</v>
      </c>
      <c r="E13" s="46">
        <v>100</v>
      </c>
      <c r="F13" s="46">
        <v>100</v>
      </c>
    </row>
    <row r="14" spans="1:6" ht="22.5" customHeight="1">
      <c r="A14" s="50" t="s">
        <v>64</v>
      </c>
      <c r="B14" s="51">
        <v>139</v>
      </c>
      <c r="C14" s="52">
        <v>139</v>
      </c>
      <c r="D14" s="52">
        <v>139</v>
      </c>
      <c r="E14" s="53">
        <v>100</v>
      </c>
      <c r="F14" s="53">
        <v>100</v>
      </c>
    </row>
    <row r="15" ht="15.75" customHeight="1">
      <c r="A15" s="1" t="s">
        <v>65</v>
      </c>
    </row>
    <row r="16" ht="15.75" customHeight="1">
      <c r="A16" s="19" t="s">
        <v>66</v>
      </c>
    </row>
    <row r="17" ht="15.75" customHeight="1">
      <c r="A17" s="19" t="s">
        <v>67</v>
      </c>
    </row>
    <row r="18" ht="15.75" customHeight="1">
      <c r="A18" s="19" t="s">
        <v>68</v>
      </c>
    </row>
  </sheetData>
  <sheetProtection/>
  <mergeCells count="8">
    <mergeCell ref="A1:D1"/>
    <mergeCell ref="A2:F2"/>
    <mergeCell ref="B3:E3"/>
    <mergeCell ref="A5:A6"/>
    <mergeCell ref="B5:B6"/>
    <mergeCell ref="C5:C6"/>
    <mergeCell ref="D5:D6"/>
    <mergeCell ref="E5:F5"/>
  </mergeCells>
  <hyperlinks>
    <hyperlink ref="A1:D1" location="'16税・財政目次'!A1" display="16　税・財政"/>
  </hyperlinks>
  <printOptions/>
  <pageMargins left="0.787" right="0.787" top="0.984" bottom="0.984" header="0.512" footer="0.51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pane ySplit="5" topLeftCell="A6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16.421875" style="19" customWidth="1"/>
    <col min="2" max="5" width="17.00390625" style="19" customWidth="1"/>
    <col min="6" max="7" width="17.00390625" style="18" customWidth="1"/>
    <col min="8" max="16384" width="9.00390625" style="19" customWidth="1"/>
  </cols>
  <sheetData>
    <row r="1" spans="1:7" ht="13.5">
      <c r="A1" s="375" t="s">
        <v>0</v>
      </c>
      <c r="B1" s="375"/>
      <c r="C1" s="375"/>
      <c r="D1" s="375"/>
      <c r="G1" s="24" t="s">
        <v>3</v>
      </c>
    </row>
    <row r="2" spans="1:7" ht="17.25">
      <c r="A2" s="280" t="s">
        <v>69</v>
      </c>
      <c r="B2" s="280"/>
      <c r="C2" s="280"/>
      <c r="D2" s="280"/>
      <c r="E2" s="280"/>
      <c r="F2" s="280"/>
      <c r="G2" s="280"/>
    </row>
    <row r="3" spans="1:7" ht="9" customHeight="1" thickBot="1">
      <c r="A3" s="25"/>
      <c r="B3" s="25"/>
      <c r="C3" s="25"/>
      <c r="D3" s="25"/>
      <c r="E3" s="27"/>
      <c r="F3" s="55"/>
      <c r="G3" s="55"/>
    </row>
    <row r="4" spans="1:7" ht="18" customHeight="1" thickTop="1">
      <c r="A4" s="281" t="s">
        <v>4</v>
      </c>
      <c r="B4" s="275" t="s">
        <v>70</v>
      </c>
      <c r="C4" s="275"/>
      <c r="D4" s="275" t="s">
        <v>71</v>
      </c>
      <c r="E4" s="276"/>
      <c r="F4" s="283" t="s">
        <v>2</v>
      </c>
      <c r="G4" s="284"/>
    </row>
    <row r="5" spans="1:7" ht="18" customHeight="1">
      <c r="A5" s="282"/>
      <c r="B5" s="30" t="s">
        <v>72</v>
      </c>
      <c r="C5" s="30" t="s">
        <v>73</v>
      </c>
      <c r="D5" s="30" t="s">
        <v>72</v>
      </c>
      <c r="E5" s="31" t="s">
        <v>73</v>
      </c>
      <c r="F5" s="56" t="s">
        <v>72</v>
      </c>
      <c r="G5" s="57" t="s">
        <v>73</v>
      </c>
    </row>
    <row r="6" spans="1:7" ht="27" customHeight="1">
      <c r="A6" s="58" t="s">
        <v>74</v>
      </c>
      <c r="B6" s="59">
        <v>175900474.885</v>
      </c>
      <c r="C6" s="59">
        <v>171198342.588</v>
      </c>
      <c r="D6" s="59">
        <v>188396819.707</v>
      </c>
      <c r="E6" s="59">
        <v>183625585.16799995</v>
      </c>
      <c r="F6" s="60">
        <f>SUM(F8:F25)</f>
        <v>196769496</v>
      </c>
      <c r="G6" s="60">
        <f>SUM(G8:G25)</f>
        <v>192386563</v>
      </c>
    </row>
    <row r="7" spans="1:7" ht="27" customHeight="1">
      <c r="A7" s="44" t="s">
        <v>75</v>
      </c>
      <c r="B7" s="59">
        <v>69834278.283</v>
      </c>
      <c r="C7" s="59">
        <v>68250744.606</v>
      </c>
      <c r="D7" s="59">
        <v>72663849.603</v>
      </c>
      <c r="E7" s="59">
        <v>71144238.543</v>
      </c>
      <c r="F7" s="60">
        <v>75966347</v>
      </c>
      <c r="G7" s="61">
        <f>SUM(G8:G9)</f>
        <v>74465754</v>
      </c>
    </row>
    <row r="8" spans="1:7" ht="27" customHeight="1">
      <c r="A8" s="44" t="s">
        <v>76</v>
      </c>
      <c r="B8" s="59">
        <v>55924496.431</v>
      </c>
      <c r="C8" s="59">
        <v>55354127.39</v>
      </c>
      <c r="D8" s="59">
        <v>58464689.582</v>
      </c>
      <c r="E8" s="59">
        <v>57928721.412</v>
      </c>
      <c r="F8" s="62">
        <v>61122235</v>
      </c>
      <c r="G8" s="62">
        <v>60569990</v>
      </c>
    </row>
    <row r="9" spans="1:7" ht="27" customHeight="1">
      <c r="A9" s="44" t="s">
        <v>77</v>
      </c>
      <c r="B9" s="59">
        <v>13909781.852</v>
      </c>
      <c r="C9" s="59">
        <v>12896617.216</v>
      </c>
      <c r="D9" s="59">
        <v>14199160.021</v>
      </c>
      <c r="E9" s="59">
        <v>13215517.131</v>
      </c>
      <c r="F9" s="62">
        <v>14844111</v>
      </c>
      <c r="G9" s="62">
        <v>13895764</v>
      </c>
    </row>
    <row r="10" spans="1:7" ht="27" customHeight="1">
      <c r="A10" s="44" t="s">
        <v>78</v>
      </c>
      <c r="B10" s="59">
        <v>38396297.732</v>
      </c>
      <c r="C10" s="59">
        <v>38066096.667</v>
      </c>
      <c r="D10" s="59">
        <v>40931787.142</v>
      </c>
      <c r="E10" s="59">
        <v>40559297.141</v>
      </c>
      <c r="F10" s="62">
        <v>43437794</v>
      </c>
      <c r="G10" s="62">
        <v>43066231</v>
      </c>
    </row>
    <row r="11" spans="1:7" ht="27" customHeight="1">
      <c r="A11" s="44" t="s">
        <v>79</v>
      </c>
      <c r="B11" s="59">
        <v>6842550.818</v>
      </c>
      <c r="C11" s="59">
        <v>5974333.005</v>
      </c>
      <c r="D11" s="59">
        <v>6647428.639</v>
      </c>
      <c r="E11" s="59">
        <v>5980827.798</v>
      </c>
      <c r="F11" s="62">
        <v>8006966</v>
      </c>
      <c r="G11" s="62">
        <v>7553103</v>
      </c>
    </row>
    <row r="12" spans="1:7" ht="27" customHeight="1">
      <c r="A12" s="44" t="s">
        <v>80</v>
      </c>
      <c r="B12" s="59">
        <v>43942.715</v>
      </c>
      <c r="C12" s="59">
        <v>5352.347</v>
      </c>
      <c r="D12" s="59">
        <v>29896.048</v>
      </c>
      <c r="E12" s="59">
        <v>1764.768</v>
      </c>
      <c r="F12" s="62">
        <v>20771</v>
      </c>
      <c r="G12" s="62">
        <v>1691</v>
      </c>
    </row>
    <row r="13" spans="1:7" ht="29.25" customHeight="1">
      <c r="A13" s="63" t="s">
        <v>81</v>
      </c>
      <c r="B13" s="59">
        <v>59453524.407</v>
      </c>
      <c r="C13" s="59">
        <v>57584664.673</v>
      </c>
      <c r="D13" s="59">
        <v>66588092.201</v>
      </c>
      <c r="E13" s="59">
        <v>64417569.785</v>
      </c>
      <c r="F13" s="62">
        <v>68011683</v>
      </c>
      <c r="G13" s="62">
        <v>65982519</v>
      </c>
    </row>
    <row r="14" spans="1:7" ht="27" customHeight="1">
      <c r="A14" s="44" t="s">
        <v>82</v>
      </c>
      <c r="B14" s="59">
        <v>484876.1</v>
      </c>
      <c r="C14" s="59">
        <v>476975.2</v>
      </c>
      <c r="D14" s="59">
        <v>472353.25</v>
      </c>
      <c r="E14" s="59">
        <v>471668.709</v>
      </c>
      <c r="F14" s="62">
        <v>405665</v>
      </c>
      <c r="G14" s="62">
        <v>403765</v>
      </c>
    </row>
    <row r="15" spans="1:7" ht="27" customHeight="1">
      <c r="A15" s="44" t="s">
        <v>83</v>
      </c>
      <c r="B15" s="64">
        <v>34.5</v>
      </c>
      <c r="C15" s="64">
        <v>34.5</v>
      </c>
      <c r="D15" s="64">
        <v>0</v>
      </c>
      <c r="E15" s="64">
        <v>0</v>
      </c>
      <c r="F15" s="65">
        <v>32319</v>
      </c>
      <c r="G15" s="65">
        <v>32319</v>
      </c>
    </row>
    <row r="16" spans="1:7" ht="29.25" customHeight="1">
      <c r="A16" s="63" t="s">
        <v>84</v>
      </c>
      <c r="B16" s="64" t="s">
        <v>85</v>
      </c>
      <c r="C16" s="64" t="s">
        <v>85</v>
      </c>
      <c r="D16" s="64">
        <v>0</v>
      </c>
      <c r="E16" s="64">
        <v>0</v>
      </c>
      <c r="F16" s="64" t="s">
        <v>85</v>
      </c>
      <c r="G16" s="64" t="s">
        <v>85</v>
      </c>
    </row>
    <row r="17" spans="1:7" ht="27" customHeight="1">
      <c r="A17" s="44" t="s">
        <v>86</v>
      </c>
      <c r="B17" s="64" t="s">
        <v>85</v>
      </c>
      <c r="C17" s="64" t="s">
        <v>85</v>
      </c>
      <c r="D17" s="64">
        <v>0</v>
      </c>
      <c r="E17" s="64">
        <v>0</v>
      </c>
      <c r="F17" s="64" t="s">
        <v>85</v>
      </c>
      <c r="G17" s="64" t="s">
        <v>85</v>
      </c>
    </row>
    <row r="18" spans="1:7" ht="27" customHeight="1">
      <c r="A18" s="44" t="s">
        <v>87</v>
      </c>
      <c r="B18" s="64" t="s">
        <v>85</v>
      </c>
      <c r="C18" s="64" t="s">
        <v>85</v>
      </c>
      <c r="D18" s="64">
        <v>0</v>
      </c>
      <c r="E18" s="64">
        <v>0</v>
      </c>
      <c r="F18" s="64" t="s">
        <v>85</v>
      </c>
      <c r="G18" s="64" t="s">
        <v>85</v>
      </c>
    </row>
    <row r="19" spans="1:7" ht="29.25" customHeight="1">
      <c r="A19" s="63" t="s">
        <v>88</v>
      </c>
      <c r="B19" s="64" t="s">
        <v>85</v>
      </c>
      <c r="C19" s="64" t="s">
        <v>85</v>
      </c>
      <c r="D19" s="64">
        <v>530.7</v>
      </c>
      <c r="E19" s="64">
        <v>530.7</v>
      </c>
      <c r="F19" s="64" t="s">
        <v>85</v>
      </c>
      <c r="G19" s="64" t="s">
        <v>85</v>
      </c>
    </row>
    <row r="20" spans="1:7" ht="27" customHeight="1">
      <c r="A20" s="44" t="s">
        <v>89</v>
      </c>
      <c r="B20" s="59">
        <v>105367.8</v>
      </c>
      <c r="C20" s="59">
        <v>101414.2</v>
      </c>
      <c r="D20" s="59">
        <v>105038.83</v>
      </c>
      <c r="E20" s="59">
        <v>96234.03</v>
      </c>
      <c r="F20" s="62">
        <v>97956</v>
      </c>
      <c r="G20" s="62">
        <v>91663</v>
      </c>
    </row>
    <row r="21" spans="1:7" ht="27" customHeight="1">
      <c r="A21" s="44" t="s">
        <v>90</v>
      </c>
      <c r="B21" s="59">
        <v>738743.63</v>
      </c>
      <c r="C21" s="59">
        <v>737868.49</v>
      </c>
      <c r="D21" s="59">
        <v>956551.3</v>
      </c>
      <c r="E21" s="59">
        <v>952248.6</v>
      </c>
      <c r="F21" s="62">
        <v>788661</v>
      </c>
      <c r="G21" s="62">
        <v>788183</v>
      </c>
    </row>
    <row r="22" spans="1:7" ht="27" customHeight="1">
      <c r="A22" s="44" t="s">
        <v>91</v>
      </c>
      <c r="B22" s="59">
        <v>766.5</v>
      </c>
      <c r="C22" s="59">
        <v>766.5</v>
      </c>
      <c r="D22" s="59">
        <v>743.5</v>
      </c>
      <c r="E22" s="59">
        <v>656.6</v>
      </c>
      <c r="F22" s="62">
        <v>807</v>
      </c>
      <c r="G22" s="62">
        <v>807</v>
      </c>
    </row>
    <row r="23" spans="1:7" ht="27" customHeight="1">
      <c r="A23" s="44" t="s">
        <v>92</v>
      </c>
      <c r="B23" s="64" t="s">
        <v>85</v>
      </c>
      <c r="C23" s="64" t="s">
        <v>85</v>
      </c>
      <c r="D23" s="64" t="s">
        <v>85</v>
      </c>
      <c r="E23" s="64" t="s">
        <v>85</v>
      </c>
      <c r="F23" s="64" t="s">
        <v>85</v>
      </c>
      <c r="G23" s="64" t="s">
        <v>85</v>
      </c>
    </row>
    <row r="24" spans="1:12" ht="27" customHeight="1">
      <c r="A24" s="44" t="s">
        <v>93</v>
      </c>
      <c r="B24" s="64">
        <v>92.4</v>
      </c>
      <c r="C24" s="64">
        <v>92.4</v>
      </c>
      <c r="D24" s="64">
        <v>548.494</v>
      </c>
      <c r="E24" s="64">
        <v>548.494</v>
      </c>
      <c r="F24" s="62">
        <v>528</v>
      </c>
      <c r="G24" s="62">
        <v>528</v>
      </c>
      <c r="K24" s="66"/>
      <c r="L24" s="66"/>
    </row>
    <row r="25" spans="1:7" ht="27" customHeight="1">
      <c r="A25" s="50" t="s">
        <v>94</v>
      </c>
      <c r="B25" s="67" t="s">
        <v>85</v>
      </c>
      <c r="C25" s="67" t="s">
        <v>85</v>
      </c>
      <c r="D25" s="67" t="s">
        <v>85</v>
      </c>
      <c r="E25" s="67" t="s">
        <v>85</v>
      </c>
      <c r="F25" s="67" t="s">
        <v>85</v>
      </c>
      <c r="G25" s="67" t="s">
        <v>85</v>
      </c>
    </row>
    <row r="26" spans="1:7" ht="18" customHeight="1">
      <c r="A26" s="68" t="s">
        <v>95</v>
      </c>
      <c r="F26" s="69"/>
      <c r="G26" s="69"/>
    </row>
    <row r="27" ht="18" customHeight="1">
      <c r="A27" s="68" t="s">
        <v>96</v>
      </c>
    </row>
  </sheetData>
  <sheetProtection/>
  <mergeCells count="6">
    <mergeCell ref="A2:G2"/>
    <mergeCell ref="A4:A5"/>
    <mergeCell ref="B4:C4"/>
    <mergeCell ref="D4:E4"/>
    <mergeCell ref="F4:G4"/>
    <mergeCell ref="A1:D1"/>
  </mergeCells>
  <hyperlinks>
    <hyperlink ref="A1:D1" location="'16税・財政目次'!A1" display="16　税・財政"/>
  </hyperlink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.7109375" style="19" customWidth="1"/>
    <col min="2" max="2" width="17.8515625" style="19" customWidth="1"/>
    <col min="3" max="5" width="21.421875" style="19" customWidth="1"/>
    <col min="6" max="6" width="21.421875" style="18" customWidth="1"/>
    <col min="7" max="7" width="17.57421875" style="19" customWidth="1"/>
    <col min="8" max="16384" width="9.00390625" style="19" customWidth="1"/>
  </cols>
  <sheetData>
    <row r="1" spans="1:6" ht="13.5">
      <c r="A1" s="375" t="s">
        <v>0</v>
      </c>
      <c r="B1" s="375"/>
      <c r="C1" s="375"/>
      <c r="D1" s="375"/>
      <c r="F1" s="24" t="s">
        <v>3</v>
      </c>
    </row>
    <row r="2" spans="1:6" ht="17.25">
      <c r="A2" s="270" t="s">
        <v>97</v>
      </c>
      <c r="B2" s="270"/>
      <c r="C2" s="270"/>
      <c r="D2" s="270"/>
      <c r="E2" s="270"/>
      <c r="F2" s="270"/>
    </row>
    <row r="3" spans="1:6" ht="10.5" customHeight="1" thickBot="1">
      <c r="A3" s="25"/>
      <c r="B3" s="25"/>
      <c r="C3" s="25"/>
      <c r="D3" s="25"/>
      <c r="E3" s="25"/>
      <c r="F3" s="55"/>
    </row>
    <row r="4" spans="1:7" ht="18.75" customHeight="1" thickTop="1">
      <c r="A4" s="285"/>
      <c r="B4" s="286"/>
      <c r="C4" s="281" t="s">
        <v>98</v>
      </c>
      <c r="D4" s="275" t="s">
        <v>99</v>
      </c>
      <c r="E4" s="275"/>
      <c r="F4" s="284" t="s">
        <v>100</v>
      </c>
      <c r="G4" s="22"/>
    </row>
    <row r="5" spans="1:7" ht="18.75" customHeight="1">
      <c r="A5" s="287"/>
      <c r="B5" s="288"/>
      <c r="C5" s="282"/>
      <c r="D5" s="30" t="s">
        <v>101</v>
      </c>
      <c r="E5" s="30" t="s">
        <v>102</v>
      </c>
      <c r="F5" s="289"/>
      <c r="G5" s="22"/>
    </row>
    <row r="6" spans="1:6" ht="21.75" customHeight="1">
      <c r="A6" s="290" t="s">
        <v>103</v>
      </c>
      <c r="B6" s="291"/>
      <c r="C6" s="70">
        <f>+C7+C14+C15+C16+C17+C18+C19</f>
        <v>864105091</v>
      </c>
      <c r="D6" s="71">
        <f>+D7+D14+D15+D16+D17+D18+D19</f>
        <v>82563000</v>
      </c>
      <c r="E6" s="71">
        <f>+E7+E14+E15+E16+E17+E18+E19</f>
        <v>63842775</v>
      </c>
      <c r="F6" s="72">
        <f>+F7+F14+F15+F16+F17+F18+F19</f>
        <v>882825316</v>
      </c>
    </row>
    <row r="7" spans="1:6" ht="21.75" customHeight="1">
      <c r="A7" s="294" t="s">
        <v>104</v>
      </c>
      <c r="B7" s="295"/>
      <c r="C7" s="71">
        <f>SUM(C8:C13)</f>
        <v>763506512</v>
      </c>
      <c r="D7" s="71">
        <f>SUM(D8:D13)</f>
        <v>73925000</v>
      </c>
      <c r="E7" s="71">
        <f>SUM(E8:E13)</f>
        <v>56596858</v>
      </c>
      <c r="F7" s="72">
        <f>SUM(F8:F13)</f>
        <v>780834654</v>
      </c>
    </row>
    <row r="8" spans="1:6" ht="21.75" customHeight="1">
      <c r="A8" s="32"/>
      <c r="B8" s="44" t="s">
        <v>105</v>
      </c>
      <c r="C8" s="71">
        <v>365019180</v>
      </c>
      <c r="D8" s="71">
        <v>32840000</v>
      </c>
      <c r="E8" s="71">
        <v>31967571</v>
      </c>
      <c r="F8" s="72">
        <f>+C8+D8-E8</f>
        <v>365891609</v>
      </c>
    </row>
    <row r="9" spans="1:6" ht="21.75" customHeight="1">
      <c r="A9" s="32"/>
      <c r="B9" s="44" t="s">
        <v>106</v>
      </c>
      <c r="C9" s="71">
        <v>11373751</v>
      </c>
      <c r="D9" s="71">
        <v>2153000</v>
      </c>
      <c r="E9" s="71">
        <v>1113546</v>
      </c>
      <c r="F9" s="72">
        <f aca="true" t="shared" si="0" ref="F9:F19">+C9+D9-E9</f>
        <v>12413205</v>
      </c>
    </row>
    <row r="10" spans="1:6" ht="21.75" customHeight="1">
      <c r="A10" s="32"/>
      <c r="B10" s="44" t="s">
        <v>107</v>
      </c>
      <c r="C10" s="71">
        <v>22991435</v>
      </c>
      <c r="D10" s="71">
        <v>973000</v>
      </c>
      <c r="E10" s="71">
        <v>1884133</v>
      </c>
      <c r="F10" s="72">
        <f t="shared" si="0"/>
        <v>22080302</v>
      </c>
    </row>
    <row r="11" spans="1:6" ht="21.75" customHeight="1">
      <c r="A11" s="32"/>
      <c r="B11" s="44" t="s">
        <v>108</v>
      </c>
      <c r="C11" s="71">
        <v>227679120</v>
      </c>
      <c r="D11" s="71">
        <v>18140000</v>
      </c>
      <c r="E11" s="71">
        <v>15410412</v>
      </c>
      <c r="F11" s="72">
        <f t="shared" si="0"/>
        <v>230408708</v>
      </c>
    </row>
    <row r="12" spans="1:6" ht="21.75" customHeight="1">
      <c r="A12" s="32"/>
      <c r="B12" s="44" t="s">
        <v>109</v>
      </c>
      <c r="C12" s="71">
        <v>17128946</v>
      </c>
      <c r="D12" s="71">
        <v>0</v>
      </c>
      <c r="E12" s="71">
        <v>3360835</v>
      </c>
      <c r="F12" s="72">
        <f t="shared" si="0"/>
        <v>13768111</v>
      </c>
    </row>
    <row r="13" spans="1:6" ht="21.75" customHeight="1">
      <c r="A13" s="32"/>
      <c r="B13" s="44" t="s">
        <v>110</v>
      </c>
      <c r="C13" s="71">
        <v>119314080</v>
      </c>
      <c r="D13" s="71">
        <v>19819000</v>
      </c>
      <c r="E13" s="71">
        <v>2860361</v>
      </c>
      <c r="F13" s="72">
        <f t="shared" si="0"/>
        <v>136272719</v>
      </c>
    </row>
    <row r="14" spans="1:6" ht="21.75" customHeight="1">
      <c r="A14" s="294" t="s">
        <v>111</v>
      </c>
      <c r="B14" s="295"/>
      <c r="C14" s="71">
        <v>44493997</v>
      </c>
      <c r="D14" s="71">
        <v>3045000</v>
      </c>
      <c r="E14" s="71">
        <v>4596301</v>
      </c>
      <c r="F14" s="72">
        <f t="shared" si="0"/>
        <v>42942696</v>
      </c>
    </row>
    <row r="15" spans="1:6" ht="21.75" customHeight="1">
      <c r="A15" s="296" t="s">
        <v>112</v>
      </c>
      <c r="B15" s="297"/>
      <c r="C15" s="71">
        <v>37552726</v>
      </c>
      <c r="D15" s="71">
        <v>4154000</v>
      </c>
      <c r="E15" s="71">
        <v>1866298</v>
      </c>
      <c r="F15" s="72">
        <f t="shared" si="0"/>
        <v>39840428</v>
      </c>
    </row>
    <row r="16" spans="1:6" ht="21.75" customHeight="1">
      <c r="A16" s="296" t="s">
        <v>113</v>
      </c>
      <c r="B16" s="297"/>
      <c r="C16" s="71">
        <v>2789188</v>
      </c>
      <c r="D16" s="71">
        <v>0</v>
      </c>
      <c r="E16" s="71">
        <v>245290</v>
      </c>
      <c r="F16" s="72">
        <f t="shared" si="0"/>
        <v>2543898</v>
      </c>
    </row>
    <row r="17" spans="1:6" ht="21.75" customHeight="1">
      <c r="A17" s="296" t="s">
        <v>114</v>
      </c>
      <c r="B17" s="297"/>
      <c r="C17" s="71">
        <v>362998</v>
      </c>
      <c r="D17" s="71">
        <v>0</v>
      </c>
      <c r="E17" s="71">
        <v>20781</v>
      </c>
      <c r="F17" s="72">
        <f t="shared" si="0"/>
        <v>342217</v>
      </c>
    </row>
    <row r="18" spans="1:6" ht="21.75" customHeight="1">
      <c r="A18" s="296" t="s">
        <v>115</v>
      </c>
      <c r="B18" s="297"/>
      <c r="C18" s="71">
        <v>0</v>
      </c>
      <c r="D18" s="71">
        <v>0</v>
      </c>
      <c r="E18" s="71">
        <v>0</v>
      </c>
      <c r="F18" s="72">
        <f t="shared" si="0"/>
        <v>0</v>
      </c>
    </row>
    <row r="19" spans="1:6" ht="15.75" customHeight="1">
      <c r="A19" s="292" t="s">
        <v>116</v>
      </c>
      <c r="B19" s="293"/>
      <c r="C19" s="73">
        <v>15399670</v>
      </c>
      <c r="D19" s="74">
        <v>1439000</v>
      </c>
      <c r="E19" s="74">
        <v>517247</v>
      </c>
      <c r="F19" s="75">
        <f t="shared" si="0"/>
        <v>16321423</v>
      </c>
    </row>
    <row r="20" spans="1:2" ht="15.75" customHeight="1">
      <c r="A20" s="76" t="s">
        <v>117</v>
      </c>
      <c r="B20" s="68"/>
    </row>
    <row r="21" ht="13.5">
      <c r="C21" s="43"/>
    </row>
  </sheetData>
  <sheetProtection/>
  <mergeCells count="14">
    <mergeCell ref="A1:D1"/>
    <mergeCell ref="A19:B19"/>
    <mergeCell ref="A7:B7"/>
    <mergeCell ref="A14:B14"/>
    <mergeCell ref="A15:B15"/>
    <mergeCell ref="A16:B16"/>
    <mergeCell ref="A17:B17"/>
    <mergeCell ref="A18:B18"/>
    <mergeCell ref="A2:F2"/>
    <mergeCell ref="A4:B5"/>
    <mergeCell ref="C4:C5"/>
    <mergeCell ref="D4:E4"/>
    <mergeCell ref="F4:F5"/>
    <mergeCell ref="A6:B6"/>
  </mergeCells>
  <hyperlinks>
    <hyperlink ref="A1:D1" location="'16税・財政目次'!A1" display="16　税・財政"/>
  </hyperlinks>
  <printOptions/>
  <pageMargins left="0.5905511811023623" right="0.1968503937007874" top="0.5905511811023623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23.8515625" style="19" customWidth="1"/>
    <col min="2" max="6" width="17.421875" style="19" customWidth="1"/>
    <col min="7" max="16384" width="9.00390625" style="19" customWidth="1"/>
  </cols>
  <sheetData>
    <row r="1" spans="1:6" ht="13.5">
      <c r="A1" s="375" t="s">
        <v>0</v>
      </c>
      <c r="B1" s="375"/>
      <c r="C1" s="375"/>
      <c r="D1" s="375"/>
      <c r="F1" s="24" t="s">
        <v>118</v>
      </c>
    </row>
    <row r="2" spans="1:6" ht="17.25">
      <c r="A2" s="270" t="s">
        <v>119</v>
      </c>
      <c r="B2" s="270"/>
      <c r="C2" s="270"/>
      <c r="D2" s="270"/>
      <c r="E2" s="270"/>
      <c r="F2" s="270"/>
    </row>
    <row r="3" spans="1:5" ht="10.5" customHeight="1" thickBot="1">
      <c r="A3" s="25"/>
      <c r="B3" s="25"/>
      <c r="C3" s="25"/>
      <c r="D3" s="25"/>
      <c r="E3" s="25"/>
    </row>
    <row r="4" spans="1:6" ht="22.5" customHeight="1" thickTop="1">
      <c r="A4" s="77"/>
      <c r="B4" s="28" t="s">
        <v>120</v>
      </c>
      <c r="C4" s="28" t="s">
        <v>6</v>
      </c>
      <c r="D4" s="28" t="s">
        <v>7</v>
      </c>
      <c r="E4" s="28" t="s">
        <v>46</v>
      </c>
      <c r="F4" s="78" t="s">
        <v>8</v>
      </c>
    </row>
    <row r="5" spans="1:6" ht="19.5" customHeight="1">
      <c r="A5" s="58" t="s">
        <v>70</v>
      </c>
      <c r="B5" s="45">
        <v>567779410000</v>
      </c>
      <c r="C5" s="45">
        <v>525923179867</v>
      </c>
      <c r="D5" s="45">
        <v>515617893800</v>
      </c>
      <c r="E5" s="45">
        <v>134409204</v>
      </c>
      <c r="F5" s="45">
        <v>10170876863</v>
      </c>
    </row>
    <row r="6" spans="1:6" ht="19.5" customHeight="1">
      <c r="A6" s="47">
        <v>17</v>
      </c>
      <c r="B6" s="45">
        <v>537241972887</v>
      </c>
      <c r="C6" s="45">
        <v>510222061025</v>
      </c>
      <c r="D6" s="45">
        <v>500026746653</v>
      </c>
      <c r="E6" s="45">
        <v>150920419</v>
      </c>
      <c r="F6" s="45">
        <v>10044393953</v>
      </c>
    </row>
    <row r="7" spans="1:6" s="18" customFormat="1" ht="19.5" customHeight="1">
      <c r="A7" s="48">
        <v>18</v>
      </c>
      <c r="B7" s="49">
        <f>SUM(B9:B23)</f>
        <v>516957930529</v>
      </c>
      <c r="C7" s="49">
        <f>SUM(C9:C23)</f>
        <v>494904000979</v>
      </c>
      <c r="D7" s="49">
        <f>SUM(D9:D23)</f>
        <v>484619765180</v>
      </c>
      <c r="E7" s="49">
        <f>SUM(E9:E23)</f>
        <v>257318263</v>
      </c>
      <c r="F7" s="49">
        <f>SUM(F9:F23)</f>
        <v>10026917536</v>
      </c>
    </row>
    <row r="8" spans="1:6" ht="19.5" customHeight="1">
      <c r="A8" s="47"/>
      <c r="B8" s="45"/>
      <c r="C8" s="45"/>
      <c r="D8" s="45"/>
      <c r="E8" s="45"/>
      <c r="F8" s="45"/>
    </row>
    <row r="9" spans="1:6" ht="19.5" customHeight="1">
      <c r="A9" s="44" t="s">
        <v>121</v>
      </c>
      <c r="B9" s="45">
        <v>102500345000</v>
      </c>
      <c r="C9" s="45">
        <v>112398202033</v>
      </c>
      <c r="D9" s="45">
        <v>104051897089</v>
      </c>
      <c r="E9" s="45">
        <v>246638852</v>
      </c>
      <c r="F9" s="45">
        <v>8099666092</v>
      </c>
    </row>
    <row r="10" spans="1:6" ht="19.5" customHeight="1">
      <c r="A10" s="44" t="s">
        <v>122</v>
      </c>
      <c r="B10" s="45">
        <v>16544519000</v>
      </c>
      <c r="C10" s="45">
        <v>16544519726</v>
      </c>
      <c r="D10" s="45">
        <v>16544519726</v>
      </c>
      <c r="E10" s="79" t="s">
        <v>123</v>
      </c>
      <c r="F10" s="79" t="s">
        <v>123</v>
      </c>
    </row>
    <row r="11" spans="1:6" ht="19.5" customHeight="1">
      <c r="A11" s="44" t="s">
        <v>124</v>
      </c>
      <c r="B11" s="45">
        <v>16332547000</v>
      </c>
      <c r="C11" s="45">
        <v>16332547115</v>
      </c>
      <c r="D11" s="45">
        <v>16332547115</v>
      </c>
      <c r="E11" s="79" t="s">
        <v>123</v>
      </c>
      <c r="F11" s="79" t="s">
        <v>123</v>
      </c>
    </row>
    <row r="12" spans="1:6" ht="19.5" customHeight="1">
      <c r="A12" s="44" t="s">
        <v>125</v>
      </c>
      <c r="B12" s="45">
        <v>305862000</v>
      </c>
      <c r="C12" s="45">
        <v>305862000</v>
      </c>
      <c r="D12" s="45">
        <v>305862000</v>
      </c>
      <c r="E12" s="79" t="s">
        <v>123</v>
      </c>
      <c r="F12" s="79" t="s">
        <v>123</v>
      </c>
    </row>
    <row r="13" spans="1:6" ht="19.5" customHeight="1">
      <c r="A13" s="44" t="s">
        <v>126</v>
      </c>
      <c r="B13" s="45">
        <v>123949811000</v>
      </c>
      <c r="C13" s="45">
        <v>123949811000</v>
      </c>
      <c r="D13" s="45">
        <v>123949811000</v>
      </c>
      <c r="E13" s="79" t="s">
        <v>123</v>
      </c>
      <c r="F13" s="79" t="s">
        <v>123</v>
      </c>
    </row>
    <row r="14" spans="1:6" ht="19.5" customHeight="1">
      <c r="A14" s="44" t="s">
        <v>127</v>
      </c>
      <c r="B14" s="45">
        <v>362509000</v>
      </c>
      <c r="C14" s="45">
        <v>362509000</v>
      </c>
      <c r="D14" s="45">
        <v>362509000</v>
      </c>
      <c r="E14" s="79" t="s">
        <v>123</v>
      </c>
      <c r="F14" s="79" t="s">
        <v>123</v>
      </c>
    </row>
    <row r="15" spans="1:6" ht="19.5" customHeight="1">
      <c r="A15" s="44" t="s">
        <v>128</v>
      </c>
      <c r="B15" s="45">
        <v>6234128364</v>
      </c>
      <c r="C15" s="45">
        <v>5532671510</v>
      </c>
      <c r="D15" s="45">
        <v>5509049438</v>
      </c>
      <c r="E15" s="79">
        <v>1653911</v>
      </c>
      <c r="F15" s="45">
        <v>21968161</v>
      </c>
    </row>
    <row r="16" spans="1:6" ht="19.5" customHeight="1">
      <c r="A16" s="44" t="s">
        <v>129</v>
      </c>
      <c r="B16" s="45">
        <v>6821577000</v>
      </c>
      <c r="C16" s="45">
        <v>7049137663</v>
      </c>
      <c r="D16" s="45">
        <v>6870096510</v>
      </c>
      <c r="E16" s="79" t="s">
        <v>123</v>
      </c>
      <c r="F16" s="45">
        <v>179041153</v>
      </c>
    </row>
    <row r="17" spans="1:6" ht="19.5" customHeight="1">
      <c r="A17" s="44" t="s">
        <v>130</v>
      </c>
      <c r="B17" s="45">
        <v>103128497718</v>
      </c>
      <c r="C17" s="45">
        <v>85211653706</v>
      </c>
      <c r="D17" s="45">
        <v>85211653706</v>
      </c>
      <c r="E17" s="79" t="s">
        <v>123</v>
      </c>
      <c r="F17" s="79" t="s">
        <v>123</v>
      </c>
    </row>
    <row r="18" spans="1:6" ht="19.5" customHeight="1">
      <c r="A18" s="44" t="s">
        <v>131</v>
      </c>
      <c r="B18" s="45">
        <v>1519985000</v>
      </c>
      <c r="C18" s="45">
        <v>1535325972</v>
      </c>
      <c r="D18" s="45">
        <v>1535325972</v>
      </c>
      <c r="E18" s="79" t="s">
        <v>123</v>
      </c>
      <c r="F18" s="79" t="s">
        <v>123</v>
      </c>
    </row>
    <row r="19" spans="1:6" ht="19.5" customHeight="1">
      <c r="A19" s="44" t="s">
        <v>132</v>
      </c>
      <c r="B19" s="45">
        <v>897857000</v>
      </c>
      <c r="C19" s="45">
        <v>898988607</v>
      </c>
      <c r="D19" s="45">
        <v>898988607</v>
      </c>
      <c r="E19" s="79" t="s">
        <v>123</v>
      </c>
      <c r="F19" s="79" t="s">
        <v>123</v>
      </c>
    </row>
    <row r="20" spans="1:6" ht="19.5" customHeight="1">
      <c r="A20" s="44" t="s">
        <v>133</v>
      </c>
      <c r="B20" s="45">
        <v>12750646000</v>
      </c>
      <c r="C20" s="45">
        <v>12527020472</v>
      </c>
      <c r="D20" s="45">
        <v>12527020472</v>
      </c>
      <c r="E20" s="79" t="s">
        <v>123</v>
      </c>
      <c r="F20" s="79" t="s">
        <v>123</v>
      </c>
    </row>
    <row r="21" spans="1:6" ht="19.5" customHeight="1">
      <c r="A21" s="44" t="s">
        <v>134</v>
      </c>
      <c r="B21" s="45">
        <v>5237232447</v>
      </c>
      <c r="C21" s="45">
        <v>5237232842</v>
      </c>
      <c r="D21" s="45">
        <v>5237232842</v>
      </c>
      <c r="E21" s="79" t="s">
        <v>123</v>
      </c>
      <c r="F21" s="79" t="s">
        <v>123</v>
      </c>
    </row>
    <row r="22" spans="1:6" ht="19.5" customHeight="1">
      <c r="A22" s="44" t="s">
        <v>135</v>
      </c>
      <c r="B22" s="45">
        <v>33644414000</v>
      </c>
      <c r="C22" s="45">
        <v>33093519333</v>
      </c>
      <c r="D22" s="45">
        <v>31358251703</v>
      </c>
      <c r="E22" s="79">
        <v>9025500</v>
      </c>
      <c r="F22" s="45">
        <v>1726242130</v>
      </c>
    </row>
    <row r="23" spans="1:6" ht="19.5" customHeight="1">
      <c r="A23" s="50" t="s">
        <v>136</v>
      </c>
      <c r="B23" s="51">
        <v>86728000000</v>
      </c>
      <c r="C23" s="52">
        <v>73925000000</v>
      </c>
      <c r="D23" s="52">
        <v>73925000000</v>
      </c>
      <c r="E23" s="80" t="s">
        <v>123</v>
      </c>
      <c r="F23" s="80" t="s">
        <v>123</v>
      </c>
    </row>
    <row r="24" ht="17.25" customHeight="1">
      <c r="A24" s="76" t="s">
        <v>137</v>
      </c>
    </row>
  </sheetData>
  <sheetProtection/>
  <mergeCells count="2">
    <mergeCell ref="A2:F2"/>
    <mergeCell ref="A1:D1"/>
  </mergeCells>
  <hyperlinks>
    <hyperlink ref="A1:D1" location="'16税・財政目次'!A1" display="16　税・財政"/>
  </hyperlink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7109375" style="19" customWidth="1"/>
    <col min="2" max="5" width="21.140625" style="19" customWidth="1"/>
    <col min="6" max="16384" width="9.00390625" style="19" customWidth="1"/>
  </cols>
  <sheetData>
    <row r="1" spans="1:5" ht="13.5">
      <c r="A1" s="375" t="s">
        <v>0</v>
      </c>
      <c r="B1" s="375"/>
      <c r="C1" s="375"/>
      <c r="D1" s="375"/>
      <c r="E1" s="24" t="s">
        <v>118</v>
      </c>
    </row>
    <row r="2" spans="1:5" ht="17.25">
      <c r="A2" s="280" t="s">
        <v>138</v>
      </c>
      <c r="B2" s="280"/>
      <c r="C2" s="280"/>
      <c r="D2" s="280"/>
      <c r="E2" s="280"/>
    </row>
    <row r="3" spans="1:4" ht="9" customHeight="1" thickBot="1">
      <c r="A3" s="54"/>
      <c r="B3" s="54"/>
      <c r="C3" s="54"/>
      <c r="D3" s="54"/>
    </row>
    <row r="4" spans="1:5" ht="16.5" customHeight="1" thickTop="1">
      <c r="A4" s="77"/>
      <c r="B4" s="28" t="s">
        <v>120</v>
      </c>
      <c r="C4" s="28" t="s">
        <v>139</v>
      </c>
      <c r="D4" s="28" t="s">
        <v>140</v>
      </c>
      <c r="E4" s="78" t="s">
        <v>141</v>
      </c>
    </row>
    <row r="5" spans="1:5" ht="13.5" customHeight="1">
      <c r="A5" s="44" t="s">
        <v>70</v>
      </c>
      <c r="B5" s="45">
        <v>567779410000</v>
      </c>
      <c r="C5" s="45">
        <v>508439390929</v>
      </c>
      <c r="D5" s="45">
        <v>51306085887</v>
      </c>
      <c r="E5" s="45">
        <v>8033933184</v>
      </c>
    </row>
    <row r="6" spans="1:5" ht="13.5" customHeight="1">
      <c r="A6" s="47">
        <v>17</v>
      </c>
      <c r="B6" s="45">
        <v>537241972887</v>
      </c>
      <c r="C6" s="45">
        <v>494789513811</v>
      </c>
      <c r="D6" s="45">
        <v>37175999529</v>
      </c>
      <c r="E6" s="45">
        <v>5276459547</v>
      </c>
    </row>
    <row r="7" spans="1:5" s="18" customFormat="1" ht="13.5" customHeight="1">
      <c r="A7" s="48">
        <v>18</v>
      </c>
      <c r="B7" s="49">
        <f>SUM(B9:B22)</f>
        <v>516957930529</v>
      </c>
      <c r="C7" s="49">
        <f>SUM(C9:C22)</f>
        <v>479174244123</v>
      </c>
      <c r="D7" s="49">
        <f>SUM(D9:D22)</f>
        <v>32046231012</v>
      </c>
      <c r="E7" s="49">
        <f>SUM(E9:E22)</f>
        <v>5737455394</v>
      </c>
    </row>
    <row r="8" spans="1:5" s="18" customFormat="1" ht="13.5" customHeight="1">
      <c r="A8" s="48"/>
      <c r="B8" s="49"/>
      <c r="C8" s="49"/>
      <c r="D8" s="49"/>
      <c r="E8" s="49"/>
    </row>
    <row r="9" spans="1:5" ht="13.5" customHeight="1">
      <c r="A9" s="81" t="s">
        <v>142</v>
      </c>
      <c r="B9" s="45">
        <v>1833754000</v>
      </c>
      <c r="C9" s="45">
        <v>1820680340</v>
      </c>
      <c r="D9" s="79" t="s">
        <v>143</v>
      </c>
      <c r="E9" s="45">
        <f>B9-C9</f>
        <v>13073660</v>
      </c>
    </row>
    <row r="10" spans="1:5" ht="13.5" customHeight="1">
      <c r="A10" s="81" t="s">
        <v>144</v>
      </c>
      <c r="B10" s="45">
        <v>45416491311</v>
      </c>
      <c r="C10" s="45">
        <v>44066519149</v>
      </c>
      <c r="D10" s="45">
        <v>570064376</v>
      </c>
      <c r="E10" s="45">
        <f>B10-C10-D10</f>
        <v>779907786</v>
      </c>
    </row>
    <row r="11" spans="1:5" ht="13.5" customHeight="1">
      <c r="A11" s="81" t="s">
        <v>145</v>
      </c>
      <c r="B11" s="45">
        <v>33043584000</v>
      </c>
      <c r="C11" s="45">
        <v>32484825675</v>
      </c>
      <c r="D11" s="45">
        <v>192894000</v>
      </c>
      <c r="E11" s="45">
        <f aca="true" t="shared" si="0" ref="E11:E19">B11-C11-D11</f>
        <v>365864325</v>
      </c>
    </row>
    <row r="12" spans="1:5" ht="13.5" customHeight="1">
      <c r="A12" s="81" t="s">
        <v>146</v>
      </c>
      <c r="B12" s="45">
        <v>19695190000</v>
      </c>
      <c r="C12" s="45">
        <v>19415767101</v>
      </c>
      <c r="D12" s="45">
        <v>27933000</v>
      </c>
      <c r="E12" s="45">
        <f t="shared" si="0"/>
        <v>251489899</v>
      </c>
    </row>
    <row r="13" spans="1:5" ht="13.5" customHeight="1">
      <c r="A13" s="81" t="s">
        <v>147</v>
      </c>
      <c r="B13" s="45">
        <v>1183832000</v>
      </c>
      <c r="C13" s="45">
        <v>1161768772</v>
      </c>
      <c r="D13" s="79" t="s">
        <v>143</v>
      </c>
      <c r="E13" s="45">
        <f>B13-C13</f>
        <v>22063228</v>
      </c>
    </row>
    <row r="14" spans="1:5" ht="13.5" customHeight="1">
      <c r="A14" s="81" t="s">
        <v>148</v>
      </c>
      <c r="B14" s="45">
        <v>46278968500</v>
      </c>
      <c r="C14" s="45">
        <v>42766135675</v>
      </c>
      <c r="D14" s="45">
        <v>3484597500</v>
      </c>
      <c r="E14" s="45">
        <f t="shared" si="0"/>
        <v>28235325</v>
      </c>
    </row>
    <row r="15" spans="1:5" ht="13.5" customHeight="1">
      <c r="A15" s="81" t="s">
        <v>149</v>
      </c>
      <c r="B15" s="45">
        <v>26699776000</v>
      </c>
      <c r="C15" s="45">
        <v>24133694475</v>
      </c>
      <c r="D15" s="45">
        <v>6480000</v>
      </c>
      <c r="E15" s="45">
        <f t="shared" si="0"/>
        <v>2559601525</v>
      </c>
    </row>
    <row r="16" spans="1:5" ht="13.5" customHeight="1">
      <c r="A16" s="81" t="s">
        <v>150</v>
      </c>
      <c r="B16" s="45">
        <v>115477665000</v>
      </c>
      <c r="C16" s="45">
        <v>90662323361</v>
      </c>
      <c r="D16" s="45">
        <v>24322063000</v>
      </c>
      <c r="E16" s="45">
        <f t="shared" si="0"/>
        <v>493278639</v>
      </c>
    </row>
    <row r="17" spans="1:5" ht="13.5" customHeight="1">
      <c r="A17" s="81" t="s">
        <v>151</v>
      </c>
      <c r="B17" s="45">
        <v>23331327000</v>
      </c>
      <c r="C17" s="45">
        <v>23251009438</v>
      </c>
      <c r="D17" s="79" t="s">
        <v>143</v>
      </c>
      <c r="E17" s="45">
        <f>B17-C17</f>
        <v>80317562</v>
      </c>
    </row>
    <row r="18" spans="1:5" ht="13.5" customHeight="1">
      <c r="A18" s="81" t="s">
        <v>152</v>
      </c>
      <c r="B18" s="45">
        <v>94800602000</v>
      </c>
      <c r="C18" s="45">
        <v>94236485558</v>
      </c>
      <c r="D18" s="45">
        <v>1350000</v>
      </c>
      <c r="E18" s="45">
        <f t="shared" si="0"/>
        <v>562766442</v>
      </c>
    </row>
    <row r="19" spans="1:5" ht="13.5" customHeight="1">
      <c r="A19" s="81" t="s">
        <v>106</v>
      </c>
      <c r="B19" s="45">
        <v>13847061718</v>
      </c>
      <c r="C19" s="45">
        <v>10372657038</v>
      </c>
      <c r="D19" s="45">
        <v>3440849136</v>
      </c>
      <c r="E19" s="45">
        <f t="shared" si="0"/>
        <v>33555544</v>
      </c>
    </row>
    <row r="20" spans="1:5" ht="13.5" customHeight="1">
      <c r="A20" s="81" t="s">
        <v>153</v>
      </c>
      <c r="B20" s="45">
        <v>71136292000</v>
      </c>
      <c r="C20" s="45">
        <v>70848190851</v>
      </c>
      <c r="D20" s="79" t="s">
        <v>143</v>
      </c>
      <c r="E20" s="45">
        <f>B20-C20</f>
        <v>288101149</v>
      </c>
    </row>
    <row r="21" spans="1:5" ht="13.5" customHeight="1">
      <c r="A21" s="81" t="s">
        <v>154</v>
      </c>
      <c r="B21" s="45">
        <v>24127220000</v>
      </c>
      <c r="C21" s="45">
        <v>23954186690</v>
      </c>
      <c r="D21" s="79" t="s">
        <v>143</v>
      </c>
      <c r="E21" s="45">
        <f>B21-C21</f>
        <v>173033310</v>
      </c>
    </row>
    <row r="22" spans="1:5" ht="13.5" customHeight="1">
      <c r="A22" s="82" t="s">
        <v>155</v>
      </c>
      <c r="B22" s="52">
        <v>86167000</v>
      </c>
      <c r="C22" s="80" t="s">
        <v>143</v>
      </c>
      <c r="D22" s="80" t="s">
        <v>143</v>
      </c>
      <c r="E22" s="52">
        <f>B22</f>
        <v>86167000</v>
      </c>
    </row>
    <row r="23" ht="17.25" customHeight="1">
      <c r="A23" s="5" t="s">
        <v>156</v>
      </c>
    </row>
  </sheetData>
  <sheetProtection/>
  <mergeCells count="2">
    <mergeCell ref="A2:E2"/>
    <mergeCell ref="A1:D1"/>
  </mergeCells>
  <hyperlinks>
    <hyperlink ref="A1:D1" location="'16税・財政目次'!A1" display="16　税・財政"/>
  </hyperlink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1">
      <pane ySplit="6" topLeftCell="A7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37.00390625" style="19" customWidth="1"/>
    <col min="2" max="2" width="6.28125" style="19" customWidth="1"/>
    <col min="3" max="3" width="7.00390625" style="19" customWidth="1"/>
    <col min="4" max="4" width="17.421875" style="19" customWidth="1"/>
    <col min="5" max="5" width="2.421875" style="19" customWidth="1"/>
    <col min="6" max="6" width="17.421875" style="19" customWidth="1"/>
    <col min="7" max="7" width="16.140625" style="19" customWidth="1"/>
    <col min="8" max="8" width="17.140625" style="18" customWidth="1"/>
    <col min="9" max="9" width="2.57421875" style="19" customWidth="1"/>
    <col min="10" max="16384" width="9.00390625" style="19" customWidth="1"/>
  </cols>
  <sheetData>
    <row r="1" spans="1:4" ht="13.5">
      <c r="A1" s="375" t="s">
        <v>0</v>
      </c>
      <c r="B1" s="375"/>
      <c r="C1" s="375"/>
      <c r="D1" s="375"/>
    </row>
    <row r="2" spans="1:8" ht="17.25">
      <c r="A2" s="280" t="s">
        <v>157</v>
      </c>
      <c r="B2" s="280"/>
      <c r="C2" s="280"/>
      <c r="D2" s="280"/>
      <c r="E2" s="280"/>
      <c r="F2" s="280"/>
      <c r="G2" s="280"/>
      <c r="H2" s="280"/>
    </row>
    <row r="3" spans="1:9" ht="17.25">
      <c r="A3" s="54"/>
      <c r="B3" s="54"/>
      <c r="C3" s="54"/>
      <c r="D3" s="54"/>
      <c r="E3" s="54"/>
      <c r="F3" s="54"/>
      <c r="G3" s="54"/>
      <c r="H3" s="298" t="s">
        <v>118</v>
      </c>
      <c r="I3" s="298"/>
    </row>
    <row r="4" spans="2:7" ht="6.75" customHeight="1" thickBot="1">
      <c r="B4" s="25"/>
      <c r="C4" s="25"/>
      <c r="D4" s="25"/>
      <c r="E4" s="25"/>
      <c r="F4" s="25"/>
      <c r="G4" s="25"/>
    </row>
    <row r="5" spans="1:9" ht="17.25" customHeight="1" thickTop="1">
      <c r="A5" s="83"/>
      <c r="B5" s="83"/>
      <c r="C5" s="84"/>
      <c r="D5" s="299" t="s">
        <v>158</v>
      </c>
      <c r="E5" s="278"/>
      <c r="F5" s="275" t="s">
        <v>159</v>
      </c>
      <c r="G5" s="275"/>
      <c r="H5" s="300" t="s">
        <v>160</v>
      </c>
      <c r="I5" s="301"/>
    </row>
    <row r="6" spans="1:9" ht="17.25" customHeight="1">
      <c r="A6" s="39"/>
      <c r="B6" s="39"/>
      <c r="C6" s="85"/>
      <c r="D6" s="276"/>
      <c r="E6" s="281"/>
      <c r="F6" s="30" t="s">
        <v>101</v>
      </c>
      <c r="G6" s="30" t="s">
        <v>102</v>
      </c>
      <c r="H6" s="284"/>
      <c r="I6" s="302"/>
    </row>
    <row r="7" spans="1:8" ht="14.25">
      <c r="A7" s="86" t="s">
        <v>161</v>
      </c>
      <c r="B7" s="290" t="s">
        <v>162</v>
      </c>
      <c r="C7" s="291"/>
      <c r="D7" s="87">
        <v>18270852053</v>
      </c>
      <c r="E7" s="88"/>
      <c r="F7" s="88">
        <v>66259595</v>
      </c>
      <c r="G7" s="87" t="s">
        <v>85</v>
      </c>
      <c r="H7" s="89">
        <f>D7+F7</f>
        <v>18337111648</v>
      </c>
    </row>
    <row r="8" spans="1:8" ht="14.25">
      <c r="A8" s="86" t="s">
        <v>163</v>
      </c>
      <c r="B8" s="294" t="s">
        <v>162</v>
      </c>
      <c r="C8" s="295"/>
      <c r="D8" s="87">
        <v>318266000</v>
      </c>
      <c r="E8" s="88"/>
      <c r="F8" s="88">
        <v>1452628000</v>
      </c>
      <c r="G8" s="88">
        <v>1288600000</v>
      </c>
      <c r="H8" s="89">
        <f>D8+F8-G8</f>
        <v>482294000</v>
      </c>
    </row>
    <row r="9" spans="1:8" ht="14.25">
      <c r="A9" s="5"/>
      <c r="B9" s="294" t="s">
        <v>164</v>
      </c>
      <c r="C9" s="295"/>
      <c r="D9" s="87">
        <v>9354559000</v>
      </c>
      <c r="E9" s="88"/>
      <c r="F9" s="88">
        <v>1288600000</v>
      </c>
      <c r="G9" s="88">
        <v>1452628000</v>
      </c>
      <c r="H9" s="89">
        <f>D9+F9-G9</f>
        <v>9190531000</v>
      </c>
    </row>
    <row r="10" spans="1:8" ht="14.25">
      <c r="A10" s="86" t="s">
        <v>165</v>
      </c>
      <c r="B10" s="294" t="s">
        <v>162</v>
      </c>
      <c r="C10" s="295"/>
      <c r="D10" s="87">
        <v>405546039</v>
      </c>
      <c r="E10" s="88"/>
      <c r="F10" s="88">
        <v>1959874</v>
      </c>
      <c r="G10" s="87">
        <v>2991948</v>
      </c>
      <c r="H10" s="89">
        <f>D10+F10-G10</f>
        <v>404513965</v>
      </c>
    </row>
    <row r="11" spans="1:9" ht="14.25">
      <c r="A11" s="90" t="s">
        <v>166</v>
      </c>
      <c r="B11" s="91" t="s">
        <v>167</v>
      </c>
      <c r="C11" s="92" t="s">
        <v>168</v>
      </c>
      <c r="D11" s="93">
        <v>5514.53</v>
      </c>
      <c r="E11" s="94" t="s">
        <v>169</v>
      </c>
      <c r="F11" s="87" t="s">
        <v>85</v>
      </c>
      <c r="G11" s="87" t="s">
        <v>85</v>
      </c>
      <c r="H11" s="95">
        <f>D11</f>
        <v>5514.53</v>
      </c>
      <c r="I11" s="96" t="s">
        <v>169</v>
      </c>
    </row>
    <row r="12" spans="1:8" ht="14.25">
      <c r="A12" s="97"/>
      <c r="B12" s="294" t="s">
        <v>170</v>
      </c>
      <c r="C12" s="295"/>
      <c r="D12" s="87">
        <v>697706000</v>
      </c>
      <c r="E12" s="88"/>
      <c r="F12" s="87" t="s">
        <v>85</v>
      </c>
      <c r="G12" s="87" t="s">
        <v>85</v>
      </c>
      <c r="H12" s="95">
        <f>D12</f>
        <v>697706000</v>
      </c>
    </row>
    <row r="13" spans="1:8" ht="14.25">
      <c r="A13" s="5"/>
      <c r="B13" s="294" t="s">
        <v>171</v>
      </c>
      <c r="C13" s="295"/>
      <c r="D13" s="87">
        <v>68395400</v>
      </c>
      <c r="E13" s="88"/>
      <c r="F13" s="87" t="s">
        <v>85</v>
      </c>
      <c r="G13" s="87" t="s">
        <v>85</v>
      </c>
      <c r="H13" s="95">
        <f>D13</f>
        <v>68395400</v>
      </c>
    </row>
    <row r="14" spans="1:8" ht="14.25">
      <c r="A14" s="5"/>
      <c r="B14" s="294" t="s">
        <v>162</v>
      </c>
      <c r="C14" s="303"/>
      <c r="D14" s="87">
        <v>692843143</v>
      </c>
      <c r="E14" s="88"/>
      <c r="F14" s="88">
        <v>4701469397</v>
      </c>
      <c r="G14" s="88">
        <v>4697867371</v>
      </c>
      <c r="H14" s="89">
        <f aca="true" t="shared" si="0" ref="H14:H41">D14+F14-G14</f>
        <v>696445169</v>
      </c>
    </row>
    <row r="15" spans="1:8" ht="14.25">
      <c r="A15" s="5"/>
      <c r="B15" s="294" t="s">
        <v>164</v>
      </c>
      <c r="C15" s="303"/>
      <c r="D15" s="87">
        <v>5279396632</v>
      </c>
      <c r="E15" s="88"/>
      <c r="F15" s="88">
        <v>4697867371</v>
      </c>
      <c r="G15" s="88">
        <v>4697867371</v>
      </c>
      <c r="H15" s="89">
        <f t="shared" si="0"/>
        <v>5279396632</v>
      </c>
    </row>
    <row r="16" spans="1:8" ht="14.25">
      <c r="A16" s="86" t="s">
        <v>172</v>
      </c>
      <c r="B16" s="294" t="s">
        <v>173</v>
      </c>
      <c r="C16" s="295"/>
      <c r="D16" s="87" t="s">
        <v>85</v>
      </c>
      <c r="E16" s="88"/>
      <c r="F16" s="87" t="s">
        <v>85</v>
      </c>
      <c r="G16" s="87" t="s">
        <v>85</v>
      </c>
      <c r="H16" s="87" t="s">
        <v>85</v>
      </c>
    </row>
    <row r="17" spans="1:8" ht="14.25">
      <c r="A17" s="5"/>
      <c r="B17" s="294" t="s">
        <v>162</v>
      </c>
      <c r="C17" s="295"/>
      <c r="D17" s="87">
        <v>119659666</v>
      </c>
      <c r="E17" s="88"/>
      <c r="F17" s="88">
        <v>117837538</v>
      </c>
      <c r="G17" s="88">
        <v>145174000</v>
      </c>
      <c r="H17" s="89">
        <f t="shared" si="0"/>
        <v>92323204</v>
      </c>
    </row>
    <row r="18" spans="1:8" ht="14.25">
      <c r="A18" s="5"/>
      <c r="B18" s="294" t="s">
        <v>164</v>
      </c>
      <c r="C18" s="295"/>
      <c r="D18" s="87">
        <v>547644390</v>
      </c>
      <c r="E18" s="88"/>
      <c r="F18" s="88">
        <v>145174000</v>
      </c>
      <c r="G18" s="88">
        <v>41439300</v>
      </c>
      <c r="H18" s="89">
        <f t="shared" si="0"/>
        <v>651379090</v>
      </c>
    </row>
    <row r="19" spans="1:8" ht="14.25">
      <c r="A19" s="86" t="s">
        <v>174</v>
      </c>
      <c r="B19" s="294" t="s">
        <v>173</v>
      </c>
      <c r="C19" s="295"/>
      <c r="D19" s="87">
        <v>238192569</v>
      </c>
      <c r="E19" s="88"/>
      <c r="F19" s="88">
        <v>59993164</v>
      </c>
      <c r="G19" s="87">
        <v>60041178</v>
      </c>
      <c r="H19" s="89">
        <f t="shared" si="0"/>
        <v>238144555</v>
      </c>
    </row>
    <row r="20" spans="1:8" ht="14.25">
      <c r="A20" s="86"/>
      <c r="B20" s="294" t="s">
        <v>162</v>
      </c>
      <c r="C20" s="295"/>
      <c r="D20" s="87">
        <v>105715432</v>
      </c>
      <c r="E20" s="88"/>
      <c r="F20" s="87">
        <v>61260560</v>
      </c>
      <c r="G20" s="88">
        <v>59993164</v>
      </c>
      <c r="H20" s="89">
        <f t="shared" si="0"/>
        <v>106982828</v>
      </c>
    </row>
    <row r="21" spans="1:8" ht="14.25">
      <c r="A21" s="86" t="s">
        <v>175</v>
      </c>
      <c r="B21" s="294" t="s">
        <v>173</v>
      </c>
      <c r="C21" s="295"/>
      <c r="D21" s="87">
        <v>79397522</v>
      </c>
      <c r="E21" s="88"/>
      <c r="F21" s="88">
        <v>19964694</v>
      </c>
      <c r="G21" s="87">
        <v>20013726</v>
      </c>
      <c r="H21" s="89">
        <f t="shared" si="0"/>
        <v>79348490</v>
      </c>
    </row>
    <row r="22" spans="1:8" ht="14.25">
      <c r="A22" s="5"/>
      <c r="B22" s="294" t="s">
        <v>162</v>
      </c>
      <c r="C22" s="295"/>
      <c r="D22" s="87">
        <v>38545804</v>
      </c>
      <c r="E22" s="88"/>
      <c r="F22" s="88">
        <v>22288466</v>
      </c>
      <c r="G22" s="88">
        <v>29528694</v>
      </c>
      <c r="H22" s="89">
        <f t="shared" si="0"/>
        <v>31305576</v>
      </c>
    </row>
    <row r="23" spans="1:8" ht="14.25">
      <c r="A23" s="90" t="s">
        <v>176</v>
      </c>
      <c r="B23" s="294" t="s">
        <v>173</v>
      </c>
      <c r="C23" s="295"/>
      <c r="D23" s="87">
        <v>79397522</v>
      </c>
      <c r="E23" s="88"/>
      <c r="F23" s="88">
        <v>19964694</v>
      </c>
      <c r="G23" s="87">
        <v>20013726</v>
      </c>
      <c r="H23" s="89">
        <f t="shared" si="0"/>
        <v>79348490</v>
      </c>
    </row>
    <row r="24" spans="1:8" ht="14.25">
      <c r="A24" s="90"/>
      <c r="B24" s="294" t="s">
        <v>162</v>
      </c>
      <c r="C24" s="295"/>
      <c r="D24" s="87">
        <v>35095661</v>
      </c>
      <c r="E24" s="88"/>
      <c r="F24" s="88">
        <v>20687019</v>
      </c>
      <c r="G24" s="88">
        <v>22580674</v>
      </c>
      <c r="H24" s="89">
        <f t="shared" si="0"/>
        <v>33202006</v>
      </c>
    </row>
    <row r="25" spans="1:8" ht="14.25">
      <c r="A25" s="90" t="s">
        <v>177</v>
      </c>
      <c r="B25" s="294" t="s">
        <v>173</v>
      </c>
      <c r="C25" s="295"/>
      <c r="D25" s="87">
        <v>397037578</v>
      </c>
      <c r="E25" s="88"/>
      <c r="F25" s="88">
        <v>99972093</v>
      </c>
      <c r="G25" s="87">
        <v>100068630</v>
      </c>
      <c r="H25" s="89">
        <f t="shared" si="0"/>
        <v>396941041</v>
      </c>
    </row>
    <row r="26" spans="1:8" ht="14.25">
      <c r="A26" s="90"/>
      <c r="B26" s="294" t="s">
        <v>162</v>
      </c>
      <c r="C26" s="295"/>
      <c r="D26" s="87">
        <v>143436505</v>
      </c>
      <c r="E26" s="88"/>
      <c r="F26" s="88">
        <v>103298645</v>
      </c>
      <c r="G26" s="88">
        <v>99972093</v>
      </c>
      <c r="H26" s="89">
        <f t="shared" si="0"/>
        <v>146763057</v>
      </c>
    </row>
    <row r="27" spans="1:8" ht="14.25">
      <c r="A27" s="90" t="s">
        <v>178</v>
      </c>
      <c r="B27" s="294" t="s">
        <v>162</v>
      </c>
      <c r="C27" s="295"/>
      <c r="D27" s="87">
        <v>4798116195</v>
      </c>
      <c r="E27" s="88"/>
      <c r="F27" s="88">
        <v>409366301</v>
      </c>
      <c r="G27" s="88">
        <v>391228410</v>
      </c>
      <c r="H27" s="89">
        <f t="shared" si="0"/>
        <v>4816254086</v>
      </c>
    </row>
    <row r="28" spans="1:8" ht="14.25">
      <c r="A28" s="90" t="s">
        <v>179</v>
      </c>
      <c r="B28" s="294" t="s">
        <v>162</v>
      </c>
      <c r="C28" s="295"/>
      <c r="D28" s="87">
        <v>6435571969</v>
      </c>
      <c r="E28" s="88"/>
      <c r="F28" s="88">
        <v>2584063744</v>
      </c>
      <c r="G28" s="88">
        <v>2732989699</v>
      </c>
      <c r="H28" s="89">
        <f t="shared" si="0"/>
        <v>6286646014</v>
      </c>
    </row>
    <row r="29" spans="1:8" ht="14.25">
      <c r="A29" s="90" t="s">
        <v>180</v>
      </c>
      <c r="B29" s="294" t="s">
        <v>173</v>
      </c>
      <c r="C29" s="295"/>
      <c r="D29" s="87">
        <v>714677632</v>
      </c>
      <c r="E29" s="88"/>
      <c r="F29" s="88">
        <v>179979492</v>
      </c>
      <c r="G29" s="87">
        <v>180123534</v>
      </c>
      <c r="H29" s="89">
        <f t="shared" si="0"/>
        <v>714533590</v>
      </c>
    </row>
    <row r="30" spans="1:8" ht="14.25">
      <c r="A30" s="90"/>
      <c r="B30" s="294" t="s">
        <v>162</v>
      </c>
      <c r="C30" s="295"/>
      <c r="D30" s="87">
        <v>243679703</v>
      </c>
      <c r="E30" s="88"/>
      <c r="F30" s="88">
        <v>185873192</v>
      </c>
      <c r="G30" s="88">
        <v>192769451</v>
      </c>
      <c r="H30" s="89">
        <f t="shared" si="0"/>
        <v>236783444</v>
      </c>
    </row>
    <row r="31" spans="1:8" ht="14.25">
      <c r="A31" s="90" t="s">
        <v>181</v>
      </c>
      <c r="B31" s="294" t="s">
        <v>162</v>
      </c>
      <c r="C31" s="295"/>
      <c r="D31" s="87">
        <v>9366448137</v>
      </c>
      <c r="E31" s="88"/>
      <c r="F31" s="88">
        <v>4542887193</v>
      </c>
      <c r="G31" s="87">
        <v>5500000000</v>
      </c>
      <c r="H31" s="89">
        <f t="shared" si="0"/>
        <v>8409335330</v>
      </c>
    </row>
    <row r="32" spans="1:8" ht="13.5" customHeight="1">
      <c r="A32" s="90" t="s">
        <v>182</v>
      </c>
      <c r="B32" s="294" t="s">
        <v>162</v>
      </c>
      <c r="C32" s="295"/>
      <c r="D32" s="87">
        <v>500000000</v>
      </c>
      <c r="E32" s="88"/>
      <c r="F32" s="87" t="s">
        <v>85</v>
      </c>
      <c r="G32" s="87" t="s">
        <v>85</v>
      </c>
      <c r="H32" s="89">
        <f>D32</f>
        <v>500000000</v>
      </c>
    </row>
    <row r="33" spans="1:8" ht="12.75" customHeight="1">
      <c r="A33" s="90" t="s">
        <v>183</v>
      </c>
      <c r="B33" s="294" t="s">
        <v>162</v>
      </c>
      <c r="C33" s="295"/>
      <c r="D33" s="87">
        <v>5580331146</v>
      </c>
      <c r="E33" s="88"/>
      <c r="F33" s="88">
        <v>895610064</v>
      </c>
      <c r="G33" s="87" t="s">
        <v>85</v>
      </c>
      <c r="H33" s="89">
        <f>D33+F33</f>
        <v>6475941210</v>
      </c>
    </row>
    <row r="34" spans="1:8" ht="14.25">
      <c r="A34" s="90" t="s">
        <v>184</v>
      </c>
      <c r="B34" s="294" t="s">
        <v>162</v>
      </c>
      <c r="C34" s="295"/>
      <c r="D34" s="87">
        <v>439857907</v>
      </c>
      <c r="E34" s="88"/>
      <c r="F34" s="88">
        <v>1959202</v>
      </c>
      <c r="G34" s="88">
        <v>1959000</v>
      </c>
      <c r="H34" s="89">
        <f t="shared" si="0"/>
        <v>439858109</v>
      </c>
    </row>
    <row r="35" spans="1:8" ht="14.25">
      <c r="A35" s="90" t="s">
        <v>185</v>
      </c>
      <c r="B35" s="294" t="s">
        <v>173</v>
      </c>
      <c r="C35" s="295"/>
      <c r="D35" s="87">
        <v>1878626567</v>
      </c>
      <c r="E35" s="88"/>
      <c r="F35" s="88">
        <v>360107604</v>
      </c>
      <c r="G35" s="87">
        <v>530432096</v>
      </c>
      <c r="H35" s="89">
        <f t="shared" si="0"/>
        <v>1708302075</v>
      </c>
    </row>
    <row r="36" spans="1:8" ht="14.25">
      <c r="A36" s="90"/>
      <c r="B36" s="294" t="s">
        <v>162</v>
      </c>
      <c r="C36" s="295"/>
      <c r="D36" s="87">
        <v>377094486</v>
      </c>
      <c r="E36" s="88"/>
      <c r="F36" s="88">
        <v>543408678</v>
      </c>
      <c r="G36" s="88">
        <v>374834604</v>
      </c>
      <c r="H36" s="89">
        <f t="shared" si="0"/>
        <v>545668560</v>
      </c>
    </row>
    <row r="37" spans="1:8" ht="13.5" customHeight="1">
      <c r="A37" s="90" t="s">
        <v>186</v>
      </c>
      <c r="B37" s="294" t="s">
        <v>173</v>
      </c>
      <c r="C37" s="295"/>
      <c r="D37" s="87">
        <v>1032367648</v>
      </c>
      <c r="E37" s="88"/>
      <c r="F37" s="88">
        <v>259986890</v>
      </c>
      <c r="G37" s="87">
        <v>260178438</v>
      </c>
      <c r="H37" s="89">
        <f t="shared" si="0"/>
        <v>1032176100</v>
      </c>
    </row>
    <row r="38" spans="1:8" ht="14.25">
      <c r="A38" s="90"/>
      <c r="B38" s="294" t="s">
        <v>162</v>
      </c>
      <c r="C38" s="295"/>
      <c r="D38" s="87">
        <v>399835652</v>
      </c>
      <c r="E38" s="88"/>
      <c r="F38" s="88">
        <v>419381588</v>
      </c>
      <c r="G38" s="88">
        <v>441965213</v>
      </c>
      <c r="H38" s="89">
        <f t="shared" si="0"/>
        <v>377252027</v>
      </c>
    </row>
    <row r="39" spans="1:8" ht="14.25">
      <c r="A39" s="90" t="s">
        <v>187</v>
      </c>
      <c r="B39" s="294" t="s">
        <v>162</v>
      </c>
      <c r="C39" s="295"/>
      <c r="D39" s="87">
        <v>134787791</v>
      </c>
      <c r="E39" s="88"/>
      <c r="F39" s="88">
        <v>587795</v>
      </c>
      <c r="G39" s="87">
        <v>7875000</v>
      </c>
      <c r="H39" s="89">
        <f t="shared" si="0"/>
        <v>127500586</v>
      </c>
    </row>
    <row r="40" spans="1:8" ht="14.25">
      <c r="A40" s="90" t="s">
        <v>188</v>
      </c>
      <c r="B40" s="294" t="s">
        <v>162</v>
      </c>
      <c r="C40" s="295"/>
      <c r="D40" s="87">
        <v>48967695</v>
      </c>
      <c r="E40" s="88"/>
      <c r="F40" s="88">
        <v>218217</v>
      </c>
      <c r="G40" s="87">
        <v>1784045</v>
      </c>
      <c r="H40" s="89">
        <f t="shared" si="0"/>
        <v>47401867</v>
      </c>
    </row>
    <row r="41" spans="1:8" ht="14.25">
      <c r="A41" s="90" t="s">
        <v>189</v>
      </c>
      <c r="B41" s="294" t="s">
        <v>162</v>
      </c>
      <c r="C41" s="295"/>
      <c r="D41" s="87">
        <v>676047237</v>
      </c>
      <c r="E41" s="88"/>
      <c r="F41" s="88">
        <v>3462712</v>
      </c>
      <c r="G41" s="88">
        <v>1213000</v>
      </c>
      <c r="H41" s="89">
        <f t="shared" si="0"/>
        <v>678296949</v>
      </c>
    </row>
    <row r="42" spans="1:8" ht="13.5" customHeight="1">
      <c r="A42" s="90" t="s">
        <v>190</v>
      </c>
      <c r="B42" s="294" t="s">
        <v>162</v>
      </c>
      <c r="C42" s="295"/>
      <c r="D42" s="87" t="s">
        <v>85</v>
      </c>
      <c r="E42" s="88"/>
      <c r="F42" s="87" t="s">
        <v>85</v>
      </c>
      <c r="G42" s="87" t="s">
        <v>85</v>
      </c>
      <c r="H42" s="87" t="s">
        <v>85</v>
      </c>
    </row>
    <row r="43" spans="1:8" ht="13.5" customHeight="1">
      <c r="A43" s="90" t="s">
        <v>191</v>
      </c>
      <c r="B43" s="294" t="s">
        <v>162</v>
      </c>
      <c r="C43" s="295"/>
      <c r="D43" s="87">
        <v>2101427514</v>
      </c>
      <c r="E43" s="88"/>
      <c r="F43" s="88">
        <v>163309783</v>
      </c>
      <c r="G43" s="87" t="s">
        <v>85</v>
      </c>
      <c r="H43" s="89">
        <f>D43+F43</f>
        <v>2264737297</v>
      </c>
    </row>
    <row r="44" spans="1:8" ht="13.5" customHeight="1">
      <c r="A44" s="90" t="s">
        <v>192</v>
      </c>
      <c r="B44" s="294" t="s">
        <v>162</v>
      </c>
      <c r="C44" s="295"/>
      <c r="D44" s="87">
        <v>270172565</v>
      </c>
      <c r="E44" s="88"/>
      <c r="F44" s="88">
        <v>1239041</v>
      </c>
      <c r="G44" s="87" t="s">
        <v>85</v>
      </c>
      <c r="H44" s="89">
        <f>D44+F44</f>
        <v>271411606</v>
      </c>
    </row>
    <row r="45" spans="1:8" ht="13.5" customHeight="1">
      <c r="A45" s="90" t="s">
        <v>193</v>
      </c>
      <c r="B45" s="294" t="s">
        <v>162</v>
      </c>
      <c r="C45" s="295"/>
      <c r="D45" s="98">
        <v>64406448</v>
      </c>
      <c r="E45" s="99"/>
      <c r="F45" s="99">
        <v>218297499</v>
      </c>
      <c r="G45" s="99">
        <v>194594000</v>
      </c>
      <c r="H45" s="100">
        <f>D45+F45-G45</f>
        <v>88109947</v>
      </c>
    </row>
    <row r="46" spans="1:9" ht="14.25">
      <c r="A46" s="101" t="s">
        <v>194</v>
      </c>
      <c r="B46" s="294" t="s">
        <v>162</v>
      </c>
      <c r="C46" s="295"/>
      <c r="D46" s="102" t="s">
        <v>85</v>
      </c>
      <c r="E46" s="103"/>
      <c r="F46" s="103">
        <v>994758000</v>
      </c>
      <c r="G46" s="104" t="s">
        <v>85</v>
      </c>
      <c r="H46" s="105">
        <f>F46</f>
        <v>994758000</v>
      </c>
      <c r="I46" s="39"/>
    </row>
    <row r="47" spans="1:3" ht="15.75" customHeight="1">
      <c r="A47" s="76" t="s">
        <v>195</v>
      </c>
      <c r="B47" s="106"/>
      <c r="C47" s="107"/>
    </row>
  </sheetData>
  <sheetProtection/>
  <mergeCells count="45">
    <mergeCell ref="A1:D1"/>
    <mergeCell ref="B45:C45"/>
    <mergeCell ref="B46:C4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2:C12"/>
    <mergeCell ref="B13:C13"/>
    <mergeCell ref="B14:C14"/>
    <mergeCell ref="H3:I3"/>
    <mergeCell ref="A2:H2"/>
    <mergeCell ref="D5:E6"/>
    <mergeCell ref="F5:G5"/>
    <mergeCell ref="H5:I6"/>
    <mergeCell ref="B7:C7"/>
  </mergeCells>
  <hyperlinks>
    <hyperlink ref="A1:D1" location="'16税・財政目次'!A1" display="16　税・財政"/>
  </hyperlink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2010-05-28T04:39:27Z</cp:lastPrinted>
  <dcterms:created xsi:type="dcterms:W3CDTF">2010-05-21T00:14:11Z</dcterms:created>
  <dcterms:modified xsi:type="dcterms:W3CDTF">2010-07-05T08:39:35Z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