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49" documentId="8_{49B50026-7B36-4BB5-8682-7C110A336777}" xr6:coauthVersionLast="47" xr6:coauthVersionMax="47" xr10:uidLastSave="{53F162EF-5574-4DE3-BA12-98B28DE18A61}"/>
  <bookViews>
    <workbookView xWindow="-120" yWindow="-120" windowWidth="23280" windowHeight="15000" tabRatio="879" xr2:uid="{00000000-000D-0000-FFFF-FFFF00000000}"/>
  </bookViews>
  <sheets>
    <sheet name="10電気・ガス・水道目次" sheetId="28" r:id="rId1"/>
    <sheet name="10-1" sheetId="5" r:id="rId2"/>
    <sheet name="10-2" sheetId="30" r:id="rId3"/>
    <sheet name="10-3" sheetId="9" r:id="rId4"/>
    <sheet name="10-4" sheetId="29" r:id="rId5"/>
    <sheet name="10-5(1)" sheetId="23" r:id="rId6"/>
    <sheet name="10-5(2)" sheetId="16" r:id="rId7"/>
    <sheet name="10-5(3)" sheetId="22" r:id="rId8"/>
    <sheet name="10-6" sheetId="17" r:id="rId9"/>
    <sheet name="10-7" sheetId="20" r:id="rId10"/>
    <sheet name="10-8" sheetId="18" r:id="rId11"/>
  </sheets>
  <definedNames>
    <definedName name="_xlnm.Print_Area" localSheetId="1">'10-1'!$A$2:$U$37</definedName>
    <definedName name="_xlnm.Print_Area" localSheetId="2">'10-2'!$A$2:$L$28</definedName>
    <definedName name="_xlnm.Print_Area" localSheetId="3">'10-3'!$A$2:$K$28</definedName>
    <definedName name="_xlnm.Print_Area" localSheetId="4">'10-4'!$A$2:$O$22</definedName>
    <definedName name="_xlnm.Print_Area" localSheetId="5">'10-5(1)'!$A$2:$I$26</definedName>
    <definedName name="_xlnm.Print_Area" localSheetId="6">'10-5(2)'!$A$2:$D$13</definedName>
    <definedName name="_xlnm.Print_Area" localSheetId="7">'10-5(3)'!$A$2:$F$11</definedName>
    <definedName name="_xlnm.Print_Area" localSheetId="8">'10-6'!$A$2:$J$11</definedName>
    <definedName name="_xlnm.Print_Area" localSheetId="9">'10-7'!$A$2:$M$31</definedName>
    <definedName name="_xlnm.Print_Area" localSheetId="10">'10-8'!$A$2:$I$30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9" i="29" l="1"/>
  <c r="I19" i="29"/>
  <c r="H19" i="29"/>
  <c r="F19" i="29"/>
  <c r="C19" i="29"/>
  <c r="J18" i="29"/>
  <c r="I18" i="29"/>
  <c r="H18" i="29"/>
  <c r="F18" i="29"/>
  <c r="C18" i="29"/>
  <c r="L10" i="29"/>
  <c r="J10" i="29"/>
  <c r="F10" i="29"/>
  <c r="L9" i="29"/>
  <c r="J9" i="29"/>
  <c r="I9" i="29"/>
  <c r="L28" i="20"/>
  <c r="M28" i="20" s="1"/>
  <c r="K28" i="20"/>
  <c r="L27" i="20"/>
  <c r="M27" i="20" s="1"/>
  <c r="K27" i="20"/>
  <c r="L26" i="20"/>
  <c r="M26" i="20" s="1"/>
  <c r="K26" i="20"/>
  <c r="L25" i="20"/>
  <c r="M25" i="20" s="1"/>
  <c r="K25" i="20"/>
  <c r="L24" i="20"/>
  <c r="M24" i="20" s="1"/>
  <c r="K24" i="20"/>
  <c r="L23" i="20"/>
  <c r="M23" i="20" s="1"/>
  <c r="K23" i="20"/>
  <c r="L22" i="20"/>
  <c r="M22" i="20" s="1"/>
  <c r="K22" i="20"/>
  <c r="L21" i="20"/>
  <c r="M21" i="20" s="1"/>
  <c r="K21" i="20"/>
  <c r="L20" i="20"/>
  <c r="M20" i="20" s="1"/>
  <c r="K20" i="20"/>
  <c r="L19" i="20"/>
  <c r="M19" i="20" s="1"/>
  <c r="K19" i="20"/>
  <c r="L18" i="20"/>
  <c r="M18" i="20" s="1"/>
  <c r="K18" i="20"/>
  <c r="L17" i="20"/>
  <c r="M17" i="20" s="1"/>
  <c r="K17" i="20"/>
  <c r="L16" i="20"/>
  <c r="M16" i="20" s="1"/>
  <c r="K16" i="20"/>
  <c r="L15" i="20"/>
  <c r="M15" i="20" s="1"/>
  <c r="K15" i="20"/>
  <c r="L14" i="20"/>
  <c r="M14" i="20" s="1"/>
  <c r="K14" i="20"/>
  <c r="L13" i="20"/>
  <c r="M13" i="20" s="1"/>
  <c r="K13" i="20"/>
  <c r="L12" i="20"/>
  <c r="M12" i="20" s="1"/>
  <c r="K12" i="20"/>
  <c r="L10" i="20"/>
  <c r="K10" i="20"/>
  <c r="J10" i="20"/>
  <c r="I10" i="20"/>
  <c r="H10" i="20"/>
  <c r="G10" i="20"/>
  <c r="F10" i="20"/>
  <c r="E10" i="20"/>
  <c r="D10" i="20"/>
  <c r="C10" i="20"/>
  <c r="B10" i="20"/>
  <c r="M10" i="20" l="1"/>
</calcChain>
</file>

<file path=xl/sharedStrings.xml><?xml version="1.0" encoding="utf-8"?>
<sst xmlns="http://schemas.openxmlformats.org/spreadsheetml/2006/main" count="584" uniqueCount="350">
  <si>
    <t>１０　電気・ガス・水道</t>
    <rPh sb="3" eb="5">
      <t>デンキ</t>
    </rPh>
    <rPh sb="9" eb="11">
      <t>スイドウ</t>
    </rPh>
    <phoneticPr fontId="2"/>
  </si>
  <si>
    <t>10-1</t>
    <phoneticPr fontId="2"/>
  </si>
  <si>
    <t>発電所</t>
    <rPh sb="0" eb="2">
      <t>ハツデン</t>
    </rPh>
    <rPh sb="2" eb="3">
      <t>ショ</t>
    </rPh>
    <phoneticPr fontId="2"/>
  </si>
  <si>
    <t>10-2</t>
  </si>
  <si>
    <t>月別電力発電実績</t>
    <rPh sb="0" eb="2">
      <t>ツキベツ</t>
    </rPh>
    <rPh sb="2" eb="4">
      <t>デンリョク</t>
    </rPh>
    <rPh sb="4" eb="6">
      <t>ハツデン</t>
    </rPh>
    <rPh sb="6" eb="8">
      <t>ジッセキ</t>
    </rPh>
    <phoneticPr fontId="2"/>
  </si>
  <si>
    <t>10-3</t>
  </si>
  <si>
    <t>月別電力需要実績</t>
    <rPh sb="0" eb="2">
      <t>ツキベツ</t>
    </rPh>
    <rPh sb="2" eb="4">
      <t>デンリョク</t>
    </rPh>
    <rPh sb="4" eb="6">
      <t>ジュヨウ</t>
    </rPh>
    <rPh sb="6" eb="8">
      <t>ジッセキ</t>
    </rPh>
    <phoneticPr fontId="2"/>
  </si>
  <si>
    <t>10-4</t>
  </si>
  <si>
    <t>エネルギー消費量（電力）</t>
    <rPh sb="5" eb="8">
      <t>ショウヒリョウ</t>
    </rPh>
    <rPh sb="9" eb="11">
      <t>デンリョク</t>
    </rPh>
    <phoneticPr fontId="2"/>
  </si>
  <si>
    <t>10-5(1)</t>
    <phoneticPr fontId="2"/>
  </si>
  <si>
    <t>ガスの生産、供給および施設(1)月別生産供給量</t>
    <rPh sb="3" eb="5">
      <t>セイサン</t>
    </rPh>
    <rPh sb="6" eb="8">
      <t>キョウキュウ</t>
    </rPh>
    <rPh sb="11" eb="13">
      <t>シセツ</t>
    </rPh>
    <rPh sb="16" eb="18">
      <t>ツキベツ</t>
    </rPh>
    <rPh sb="18" eb="20">
      <t>セイサン</t>
    </rPh>
    <rPh sb="20" eb="22">
      <t>キョウキュウ</t>
    </rPh>
    <rPh sb="22" eb="23">
      <t>リョウ</t>
    </rPh>
    <phoneticPr fontId="2"/>
  </si>
  <si>
    <t>10-5(2)</t>
  </si>
  <si>
    <t>ガスの生産、供給および施設(2)１日平均ガス供給量および施設</t>
    <rPh sb="3" eb="5">
      <t>セイサン</t>
    </rPh>
    <rPh sb="6" eb="8">
      <t>キョウキュウ</t>
    </rPh>
    <rPh sb="11" eb="13">
      <t>シセツ</t>
    </rPh>
    <rPh sb="17" eb="18">
      <t>ニチ</t>
    </rPh>
    <rPh sb="18" eb="20">
      <t>ヘイキン</t>
    </rPh>
    <rPh sb="22" eb="24">
      <t>キョウキュウ</t>
    </rPh>
    <rPh sb="24" eb="25">
      <t>リョウ</t>
    </rPh>
    <rPh sb="28" eb="30">
      <t>シセツ</t>
    </rPh>
    <phoneticPr fontId="2"/>
  </si>
  <si>
    <t>10-5(3)</t>
  </si>
  <si>
    <t>ガスの生産、供給および施設(3)ガス生産量内訳</t>
    <rPh sb="3" eb="5">
      <t>セイサン</t>
    </rPh>
    <rPh sb="6" eb="8">
      <t>キョウキュウ</t>
    </rPh>
    <rPh sb="11" eb="13">
      <t>シセツ</t>
    </rPh>
    <rPh sb="18" eb="20">
      <t>セイサン</t>
    </rPh>
    <rPh sb="20" eb="21">
      <t>リョウ</t>
    </rPh>
    <rPh sb="21" eb="23">
      <t>ウチワケ</t>
    </rPh>
    <phoneticPr fontId="2"/>
  </si>
  <si>
    <t>10-6</t>
  </si>
  <si>
    <t>燃料油販売量</t>
    <rPh sb="0" eb="2">
      <t>ネンリョウ</t>
    </rPh>
    <rPh sb="2" eb="3">
      <t>アブラ</t>
    </rPh>
    <rPh sb="3" eb="5">
      <t>ハンバイ</t>
    </rPh>
    <rPh sb="5" eb="6">
      <t>リョウ</t>
    </rPh>
    <phoneticPr fontId="2"/>
  </si>
  <si>
    <t>10-7</t>
  </si>
  <si>
    <t>水道普及状況</t>
    <rPh sb="0" eb="2">
      <t>スイドウ</t>
    </rPh>
    <rPh sb="2" eb="4">
      <t>フキュウ</t>
    </rPh>
    <rPh sb="4" eb="6">
      <t>ジョウキョウ</t>
    </rPh>
    <phoneticPr fontId="2"/>
  </si>
  <si>
    <t>10-8</t>
  </si>
  <si>
    <t>上水道の現況</t>
    <rPh sb="0" eb="1">
      <t>ジョウ</t>
    </rPh>
    <rPh sb="1" eb="3">
      <t>スイドウ</t>
    </rPh>
    <rPh sb="4" eb="6">
      <t>ゲンキョウ</t>
    </rPh>
    <phoneticPr fontId="2"/>
  </si>
  <si>
    <t>10　電気・ガス・水道目次へ＜＜</t>
    <rPh sb="3" eb="5">
      <t>デンキ</t>
    </rPh>
    <rPh sb="9" eb="11">
      <t>スイドウ</t>
    </rPh>
    <rPh sb="11" eb="13">
      <t>モクジ</t>
    </rPh>
    <phoneticPr fontId="2"/>
  </si>
  <si>
    <t>10　電気・ガス・水道</t>
    <rPh sb="3" eb="5">
      <t>デンキ</t>
    </rPh>
    <rPh sb="9" eb="11">
      <t>スイドウ</t>
    </rPh>
    <phoneticPr fontId="2"/>
  </si>
  <si>
    <t>１　発電所</t>
    <phoneticPr fontId="2"/>
  </si>
  <si>
    <t>有効落差</t>
    <rPh sb="0" eb="2">
      <t>ユウコウ</t>
    </rPh>
    <rPh sb="2" eb="4">
      <t>ラクサ</t>
    </rPh>
    <phoneticPr fontId="2"/>
  </si>
  <si>
    <t>使用水量</t>
    <rPh sb="0" eb="2">
      <t>シヨウ</t>
    </rPh>
    <rPh sb="2" eb="4">
      <t>スイリョウ</t>
    </rPh>
    <phoneticPr fontId="2"/>
  </si>
  <si>
    <t>認可出力</t>
    <rPh sb="0" eb="2">
      <t>ニンカ</t>
    </rPh>
    <rPh sb="2" eb="4">
      <t>シュツリョク</t>
    </rPh>
    <phoneticPr fontId="2"/>
  </si>
  <si>
    <t>原動機</t>
    <rPh sb="0" eb="3">
      <t>ゲンドウキ</t>
    </rPh>
    <phoneticPr fontId="2"/>
  </si>
  <si>
    <t>発電機</t>
    <rPh sb="0" eb="3">
      <t>ハツデンキ</t>
    </rPh>
    <phoneticPr fontId="2"/>
  </si>
  <si>
    <t>使用認可</t>
    <rPh sb="0" eb="2">
      <t>シヨウ</t>
    </rPh>
    <rPh sb="2" eb="4">
      <t>ニンカ</t>
    </rPh>
    <phoneticPr fontId="2"/>
  </si>
  <si>
    <t>事業所名</t>
    <rPh sb="0" eb="3">
      <t>ジギョウショ</t>
    </rPh>
    <rPh sb="3" eb="4">
      <t>メイ</t>
    </rPh>
    <phoneticPr fontId="2"/>
  </si>
  <si>
    <t>発電所名</t>
    <rPh sb="0" eb="2">
      <t>ハツデン</t>
    </rPh>
    <rPh sb="2" eb="3">
      <t>ショ</t>
    </rPh>
    <rPh sb="3" eb="4">
      <t>メイ</t>
    </rPh>
    <phoneticPr fontId="2"/>
  </si>
  <si>
    <t>所在地</t>
    <rPh sb="0" eb="3">
      <t>ショザイチ</t>
    </rPh>
    <phoneticPr fontId="2"/>
  </si>
  <si>
    <t>原動力</t>
    <rPh sb="0" eb="3">
      <t>ゲンドウリョク</t>
    </rPh>
    <phoneticPr fontId="2"/>
  </si>
  <si>
    <t>河川名</t>
    <rPh sb="0" eb="2">
      <t>カセン</t>
    </rPh>
    <rPh sb="2" eb="3">
      <t>メイ</t>
    </rPh>
    <phoneticPr fontId="2"/>
  </si>
  <si>
    <t>最大</t>
    <rPh sb="0" eb="2">
      <t>サイダイ</t>
    </rPh>
    <phoneticPr fontId="2"/>
  </si>
  <si>
    <t>常時</t>
    <rPh sb="0" eb="2">
      <t>ジョウジ</t>
    </rPh>
    <phoneticPr fontId="2"/>
  </si>
  <si>
    <t>出力及び個数</t>
    <rPh sb="0" eb="2">
      <t>シュツリョク</t>
    </rPh>
    <rPh sb="2" eb="3">
      <t>オヨ</t>
    </rPh>
    <rPh sb="4" eb="6">
      <t>コスウ</t>
    </rPh>
    <phoneticPr fontId="2"/>
  </si>
  <si>
    <t>回転数</t>
    <rPh sb="0" eb="3">
      <t>カイテンスウ</t>
    </rPh>
    <phoneticPr fontId="2"/>
  </si>
  <si>
    <t>電圧</t>
    <rPh sb="0" eb="2">
      <t>デンアツ</t>
    </rPh>
    <phoneticPr fontId="2"/>
  </si>
  <si>
    <t>年  月  日</t>
    <rPh sb="0" eb="1">
      <t>トシ</t>
    </rPh>
    <rPh sb="3" eb="4">
      <t>ツキ</t>
    </rPh>
    <rPh sb="6" eb="7">
      <t>ヒ</t>
    </rPh>
    <phoneticPr fontId="2"/>
  </si>
  <si>
    <t>ｍ</t>
    <phoneticPr fontId="2"/>
  </si>
  <si>
    <t>㎥/s</t>
    <rPh sb="1" eb="2">
      <t>／</t>
    </rPh>
    <phoneticPr fontId="2"/>
  </si>
  <si>
    <t>ｋＷ</t>
    <phoneticPr fontId="2"/>
  </si>
  <si>
    <t>ｋＶＡ</t>
    <phoneticPr fontId="2"/>
  </si>
  <si>
    <t>ｋＶ</t>
    <phoneticPr fontId="2"/>
  </si>
  <si>
    <t>北陸電力株式会社</t>
    <rPh sb="0" eb="2">
      <t>ホクリク</t>
    </rPh>
    <rPh sb="2" eb="4">
      <t>デンリョク</t>
    </rPh>
    <rPh sb="4" eb="8">
      <t>カブシキガイシャ</t>
    </rPh>
    <phoneticPr fontId="2"/>
  </si>
  <si>
    <t>福井火力</t>
    <rPh sb="0" eb="2">
      <t>フクイ</t>
    </rPh>
    <rPh sb="2" eb="4">
      <t>カリョク</t>
    </rPh>
    <phoneticPr fontId="2"/>
  </si>
  <si>
    <t>坂井市三国町新保</t>
    <rPh sb="0" eb="2">
      <t>サカイ</t>
    </rPh>
    <rPh sb="2" eb="3">
      <t>シ</t>
    </rPh>
    <rPh sb="3" eb="6">
      <t>ミクニチョウ</t>
    </rPh>
    <rPh sb="6" eb="8">
      <t>シンボ</t>
    </rPh>
    <phoneticPr fontId="2"/>
  </si>
  <si>
    <t>火　力</t>
    <rPh sb="0" eb="1">
      <t>ヒ</t>
    </rPh>
    <rPh sb="2" eb="3">
      <t>チカラ</t>
    </rPh>
    <phoneticPr fontId="2"/>
  </si>
  <si>
    <t>-</t>
    <phoneticPr fontId="2"/>
  </si>
  <si>
    <t xml:space="preserve">      -</t>
    <phoneticPr fontId="2"/>
  </si>
  <si>
    <t>×</t>
    <phoneticPr fontId="2"/>
  </si>
  <si>
    <t>1</t>
    <phoneticPr fontId="2"/>
  </si>
  <si>
    <t>昭53.9.3</t>
    <rPh sb="0" eb="1">
      <t>ショウ</t>
    </rPh>
    <phoneticPr fontId="2"/>
  </si>
  <si>
    <t>敦賀火力</t>
    <rPh sb="0" eb="2">
      <t>ツルガ</t>
    </rPh>
    <rPh sb="2" eb="4">
      <t>カリョク</t>
    </rPh>
    <phoneticPr fontId="2"/>
  </si>
  <si>
    <t>敦賀市泉</t>
    <rPh sb="0" eb="3">
      <t>ツルガシ</t>
    </rPh>
    <rPh sb="3" eb="4">
      <t>イズミ</t>
    </rPh>
    <phoneticPr fontId="2"/>
  </si>
  <si>
    <t>〃</t>
    <phoneticPr fontId="2"/>
  </si>
  <si>
    <t>平3.10.1</t>
    <rPh sb="0" eb="1">
      <t>ヘイ</t>
    </rPh>
    <phoneticPr fontId="2"/>
  </si>
  <si>
    <t>平12.9.28</t>
    <rPh sb="0" eb="1">
      <t>ヘイ</t>
    </rPh>
    <phoneticPr fontId="2"/>
  </si>
  <si>
    <t>三国太陽光</t>
    <rPh sb="0" eb="2">
      <t>ミクニ</t>
    </rPh>
    <rPh sb="2" eb="5">
      <t>タイヨウコウ</t>
    </rPh>
    <phoneticPr fontId="2"/>
  </si>
  <si>
    <t>太陽光</t>
    <rPh sb="0" eb="3">
      <t>タイヨウコウ</t>
    </rPh>
    <phoneticPr fontId="2"/>
  </si>
  <si>
    <t>　　　　-</t>
    <phoneticPr fontId="2"/>
  </si>
  <si>
    <t>0.2084×4,800</t>
    <phoneticPr fontId="2"/>
  </si>
  <si>
    <t>平24.9.21</t>
    <rPh sb="0" eb="1">
      <t>ヒラ</t>
    </rPh>
    <phoneticPr fontId="2"/>
  </si>
  <si>
    <t>関西電力株式会社</t>
    <rPh sb="0" eb="2">
      <t>カンサイ</t>
    </rPh>
    <rPh sb="2" eb="4">
      <t>デンリョク</t>
    </rPh>
    <rPh sb="4" eb="8">
      <t>カブシキガイシャ</t>
    </rPh>
    <phoneticPr fontId="2"/>
  </si>
  <si>
    <t>熊川</t>
    <rPh sb="0" eb="2">
      <t>クマカワ</t>
    </rPh>
    <phoneticPr fontId="2"/>
  </si>
  <si>
    <t>水　力</t>
  </si>
  <si>
    <t>河内川</t>
  </si>
  <si>
    <t>×</t>
  </si>
  <si>
    <t>大8.9</t>
  </si>
  <si>
    <t>耳川</t>
    <rPh sb="0" eb="1">
      <t>ミミ</t>
    </rPh>
    <rPh sb="1" eb="2">
      <t>カワ</t>
    </rPh>
    <phoneticPr fontId="2"/>
  </si>
  <si>
    <t>〃</t>
  </si>
  <si>
    <t>耳川</t>
  </si>
  <si>
    <t>昭37.10.24　　（出力増加）</t>
  </si>
  <si>
    <t>市荒川</t>
    <rPh sb="0" eb="1">
      <t>シ</t>
    </rPh>
    <rPh sb="1" eb="3">
      <t>アラカワ</t>
    </rPh>
    <phoneticPr fontId="2"/>
  </si>
  <si>
    <t>吉田郡永平寺町市荒川19-15</t>
  </si>
  <si>
    <t>九頭竜川</t>
  </si>
  <si>
    <t>昭19.7</t>
  </si>
  <si>
    <t>昭45.11※</t>
    <rPh sb="0" eb="1">
      <t>ショウ</t>
    </rPh>
    <phoneticPr fontId="2"/>
  </si>
  <si>
    <t>美浜</t>
    <rPh sb="0" eb="2">
      <t>ミハマ</t>
    </rPh>
    <phoneticPr fontId="2"/>
  </si>
  <si>
    <t>三方郡美浜町丹生</t>
    <rPh sb="0" eb="3">
      <t>ミカタグン</t>
    </rPh>
    <rPh sb="3" eb="6">
      <t>ミハマチョウ</t>
    </rPh>
    <rPh sb="6" eb="8">
      <t>ニュウ</t>
    </rPh>
    <phoneticPr fontId="2"/>
  </si>
  <si>
    <t>原子力</t>
    <rPh sb="0" eb="3">
      <t>ゲンシリョク</t>
    </rPh>
    <phoneticPr fontId="2"/>
  </si>
  <si>
    <t>昭47.7 ※</t>
    <rPh sb="0" eb="1">
      <t>ショウ</t>
    </rPh>
    <phoneticPr fontId="2"/>
  </si>
  <si>
    <t>昭51.12</t>
    <rPh sb="0" eb="1">
      <t>ショウ</t>
    </rPh>
    <phoneticPr fontId="2"/>
  </si>
  <si>
    <t>昭49.11</t>
    <rPh sb="0" eb="1">
      <t>ショウ</t>
    </rPh>
    <phoneticPr fontId="2"/>
  </si>
  <si>
    <t>高浜</t>
    <rPh sb="0" eb="2">
      <t>タカハマ</t>
    </rPh>
    <phoneticPr fontId="2"/>
  </si>
  <si>
    <t>大飯郡高浜町田ノ浦</t>
    <rPh sb="0" eb="2">
      <t>オオイ</t>
    </rPh>
    <rPh sb="2" eb="3">
      <t>グン</t>
    </rPh>
    <rPh sb="3" eb="6">
      <t>タカハマチョウ</t>
    </rPh>
    <rPh sb="6" eb="7">
      <t>タ</t>
    </rPh>
    <rPh sb="8" eb="9">
      <t>ウラ</t>
    </rPh>
    <phoneticPr fontId="2"/>
  </si>
  <si>
    <t>　　　-</t>
    <phoneticPr fontId="2"/>
  </si>
  <si>
    <t>昭50.11</t>
    <rPh sb="0" eb="1">
      <t>ショウ</t>
    </rPh>
    <phoneticPr fontId="2"/>
  </si>
  <si>
    <t>昭60.1</t>
    <rPh sb="0" eb="1">
      <t>ショウ</t>
    </rPh>
    <phoneticPr fontId="2"/>
  </si>
  <si>
    <t>昭60.6</t>
    <rPh sb="0" eb="1">
      <t>ショウ</t>
    </rPh>
    <phoneticPr fontId="2"/>
  </si>
  <si>
    <t>昭54.3※</t>
    <rPh sb="0" eb="1">
      <t>ショウ</t>
    </rPh>
    <phoneticPr fontId="2"/>
  </si>
  <si>
    <t>大飯</t>
    <rPh sb="0" eb="2">
      <t>オオイ</t>
    </rPh>
    <phoneticPr fontId="2"/>
  </si>
  <si>
    <t>大飯郡おおい町大島</t>
    <rPh sb="0" eb="2">
      <t>オオイ</t>
    </rPh>
    <rPh sb="2" eb="3">
      <t>グン</t>
    </rPh>
    <rPh sb="6" eb="7">
      <t>チョウ</t>
    </rPh>
    <rPh sb="7" eb="9">
      <t>オオシマ</t>
    </rPh>
    <phoneticPr fontId="2"/>
  </si>
  <si>
    <t>昭54.12※</t>
    <rPh sb="0" eb="1">
      <t>ショウ</t>
    </rPh>
    <phoneticPr fontId="2"/>
  </si>
  <si>
    <t>平3.12</t>
    <rPh sb="0" eb="1">
      <t>ヘイ</t>
    </rPh>
    <phoneticPr fontId="2"/>
  </si>
  <si>
    <t>平5.2</t>
    <rPh sb="0" eb="1">
      <t>ヘイ</t>
    </rPh>
    <phoneticPr fontId="2"/>
  </si>
  <si>
    <t>日本原子力発電株式会社</t>
    <rPh sb="0" eb="2">
      <t>ニホン</t>
    </rPh>
    <rPh sb="2" eb="5">
      <t>ゲンシリョク</t>
    </rPh>
    <rPh sb="5" eb="7">
      <t>ハツデン</t>
    </rPh>
    <rPh sb="7" eb="11">
      <t>カブシキガイシャ</t>
    </rPh>
    <phoneticPr fontId="2"/>
  </si>
  <si>
    <t>敦賀</t>
    <rPh sb="0" eb="2">
      <t>ツルガ</t>
    </rPh>
    <phoneticPr fontId="2"/>
  </si>
  <si>
    <t>敦賀市明神町1</t>
    <rPh sb="0" eb="3">
      <t>ツルガシ</t>
    </rPh>
    <rPh sb="3" eb="4">
      <t>メイ</t>
    </rPh>
    <rPh sb="4" eb="5">
      <t>カミ</t>
    </rPh>
    <rPh sb="5" eb="6">
      <t>マチ</t>
    </rPh>
    <phoneticPr fontId="2"/>
  </si>
  <si>
    <t>昭45.3.14※</t>
    <rPh sb="0" eb="1">
      <t>ショウ</t>
    </rPh>
    <phoneticPr fontId="2"/>
  </si>
  <si>
    <t>昭62.2.17</t>
    <rPh sb="0" eb="1">
      <t>ショウ</t>
    </rPh>
    <phoneticPr fontId="2"/>
  </si>
  <si>
    <t>電源開発株式会社</t>
    <rPh sb="0" eb="2">
      <t>デンゲン</t>
    </rPh>
    <rPh sb="2" eb="4">
      <t>カイハツ</t>
    </rPh>
    <rPh sb="4" eb="8">
      <t>カブシキガイシャ</t>
    </rPh>
    <phoneticPr fontId="2"/>
  </si>
  <si>
    <t>長野</t>
    <rPh sb="0" eb="2">
      <t>ナガノ</t>
    </rPh>
    <phoneticPr fontId="2"/>
  </si>
  <si>
    <t>大野市長野36-17</t>
    <rPh sb="0" eb="2">
      <t>オオノ</t>
    </rPh>
    <rPh sb="2" eb="3">
      <t>シ</t>
    </rPh>
    <rPh sb="3" eb="5">
      <t>ナガノ</t>
    </rPh>
    <phoneticPr fontId="2"/>
  </si>
  <si>
    <t>水　力</t>
    <rPh sb="0" eb="1">
      <t>ミズ</t>
    </rPh>
    <rPh sb="2" eb="3">
      <t>チカラ</t>
    </rPh>
    <phoneticPr fontId="2"/>
  </si>
  <si>
    <t>九頭竜川</t>
    <rPh sb="0" eb="4">
      <t>クズリュウガワ</t>
    </rPh>
    <phoneticPr fontId="2"/>
  </si>
  <si>
    <t>2</t>
    <phoneticPr fontId="2"/>
  </si>
  <si>
    <t>昭43.5.25</t>
    <rPh sb="0" eb="1">
      <t>アキラ</t>
    </rPh>
    <phoneticPr fontId="2"/>
  </si>
  <si>
    <t>湯上</t>
    <rPh sb="0" eb="1">
      <t>ユ</t>
    </rPh>
    <rPh sb="1" eb="2">
      <t>ウエ</t>
    </rPh>
    <phoneticPr fontId="2"/>
  </si>
  <si>
    <t>大野市西勝原37</t>
    <rPh sb="0" eb="3">
      <t>オオノシ</t>
    </rPh>
    <rPh sb="3" eb="4">
      <t>ニシ</t>
    </rPh>
    <rPh sb="4" eb="6">
      <t>カドハラ</t>
    </rPh>
    <phoneticPr fontId="2"/>
  </si>
  <si>
    <t>昭43.5.19</t>
    <rPh sb="0" eb="1">
      <t>ショウ</t>
    </rPh>
    <phoneticPr fontId="2"/>
  </si>
  <si>
    <t>株式会社ジェイウインド</t>
    <rPh sb="0" eb="4">
      <t>カブシキガイシャ</t>
    </rPh>
    <phoneticPr fontId="2"/>
  </si>
  <si>
    <t>あわら北潟</t>
    <rPh sb="3" eb="5">
      <t>キタガタ</t>
    </rPh>
    <phoneticPr fontId="2"/>
  </si>
  <si>
    <t>あわら市北潟地区内</t>
    <rPh sb="3" eb="4">
      <t>シ</t>
    </rPh>
    <rPh sb="4" eb="6">
      <t>キタガタ</t>
    </rPh>
    <rPh sb="6" eb="8">
      <t>チク</t>
    </rPh>
    <rPh sb="8" eb="9">
      <t>ナイ</t>
    </rPh>
    <phoneticPr fontId="2"/>
  </si>
  <si>
    <t>風　力</t>
    <rPh sb="0" eb="1">
      <t>カゼ</t>
    </rPh>
    <rPh sb="2" eb="3">
      <t>チカラ</t>
    </rPh>
    <phoneticPr fontId="2"/>
  </si>
  <si>
    <t>-</t>
  </si>
  <si>
    <t>平23.2.1</t>
    <rPh sb="0" eb="1">
      <t>ヘイ</t>
    </rPh>
    <phoneticPr fontId="2"/>
  </si>
  <si>
    <t>日本海発電株式会社</t>
    <rPh sb="0" eb="2">
      <t>ニッポン</t>
    </rPh>
    <rPh sb="2" eb="3">
      <t>カイ</t>
    </rPh>
    <rPh sb="3" eb="5">
      <t>ハツデン</t>
    </rPh>
    <rPh sb="5" eb="9">
      <t>カブシキガイシャ</t>
    </rPh>
    <phoneticPr fontId="1"/>
  </si>
  <si>
    <t>新薬師</t>
    <rPh sb="0" eb="1">
      <t>シン</t>
    </rPh>
    <rPh sb="1" eb="3">
      <t>ヤクシ</t>
    </rPh>
    <phoneticPr fontId="1"/>
  </si>
  <si>
    <t>水　力</t>
    <rPh sb="0" eb="1">
      <t>ミズ</t>
    </rPh>
    <rPh sb="2" eb="3">
      <t>チカラ</t>
    </rPh>
    <phoneticPr fontId="1"/>
  </si>
  <si>
    <t>滝波川・杉山川</t>
    <rPh sb="0" eb="2">
      <t>タキナミ</t>
    </rPh>
    <rPh sb="2" eb="3">
      <t>カワ</t>
    </rPh>
    <rPh sb="4" eb="6">
      <t>スギヤマ</t>
    </rPh>
    <rPh sb="6" eb="7">
      <t>カワ</t>
    </rPh>
    <phoneticPr fontId="1"/>
  </si>
  <si>
    <t>×</t>
    <phoneticPr fontId="1"/>
  </si>
  <si>
    <t>1</t>
    <phoneticPr fontId="1"/>
  </si>
  <si>
    <t>平7.5.19</t>
    <rPh sb="0" eb="1">
      <t>ヒラ</t>
    </rPh>
    <phoneticPr fontId="1"/>
  </si>
  <si>
    <t>三国</t>
    <rPh sb="0" eb="2">
      <t>ミクニ</t>
    </rPh>
    <phoneticPr fontId="1"/>
  </si>
  <si>
    <t>坂井市三国町黒目および米納津地内</t>
    <rPh sb="0" eb="3">
      <t>サカイシ</t>
    </rPh>
    <rPh sb="3" eb="5">
      <t>ミクニ</t>
    </rPh>
    <rPh sb="5" eb="6">
      <t>マチ</t>
    </rPh>
    <rPh sb="6" eb="8">
      <t>クロメ</t>
    </rPh>
    <rPh sb="11" eb="12">
      <t>コメ</t>
    </rPh>
    <rPh sb="12" eb="13">
      <t>オサ</t>
    </rPh>
    <rPh sb="13" eb="14">
      <t>ツ</t>
    </rPh>
    <rPh sb="14" eb="15">
      <t>チ</t>
    </rPh>
    <rPh sb="15" eb="16">
      <t>ナイ</t>
    </rPh>
    <phoneticPr fontId="1"/>
  </si>
  <si>
    <t>風　力</t>
    <rPh sb="0" eb="1">
      <t>カゼ</t>
    </rPh>
    <rPh sb="2" eb="3">
      <t>チカラ</t>
    </rPh>
    <phoneticPr fontId="1"/>
  </si>
  <si>
    <t xml:space="preserve">      -</t>
    <phoneticPr fontId="1"/>
  </si>
  <si>
    <t>　　　　-</t>
    <phoneticPr fontId="1"/>
  </si>
  <si>
    <t>平29.1</t>
    <rPh sb="0" eb="1">
      <t>ヒラ</t>
    </rPh>
    <phoneticPr fontId="1"/>
  </si>
  <si>
    <t>※　敦賀発電所1号機、美浜発電所1号機、2号機は平成27年4月27日をもって運転停止、大飯発電所1号機、2号機は平成30年3月1日をもって運転停止。</t>
    <rPh sb="2" eb="4">
      <t>ツルガ</t>
    </rPh>
    <rPh sb="4" eb="6">
      <t>ハツデン</t>
    </rPh>
    <rPh sb="6" eb="7">
      <t>ショ</t>
    </rPh>
    <rPh sb="8" eb="10">
      <t>ゴウキ</t>
    </rPh>
    <rPh sb="11" eb="13">
      <t>ミハマ</t>
    </rPh>
    <rPh sb="13" eb="15">
      <t>ハツデン</t>
    </rPh>
    <rPh sb="15" eb="16">
      <t>ショ</t>
    </rPh>
    <rPh sb="17" eb="19">
      <t>ゴウキ</t>
    </rPh>
    <rPh sb="21" eb="23">
      <t>ゴウキ</t>
    </rPh>
    <rPh sb="24" eb="26">
      <t>ヘイセイ</t>
    </rPh>
    <rPh sb="28" eb="29">
      <t>ネン</t>
    </rPh>
    <rPh sb="30" eb="31">
      <t>ガツ</t>
    </rPh>
    <rPh sb="33" eb="34">
      <t>ニチ</t>
    </rPh>
    <rPh sb="38" eb="40">
      <t>ウンテン</t>
    </rPh>
    <rPh sb="40" eb="42">
      <t>テイシ</t>
    </rPh>
    <rPh sb="43" eb="45">
      <t>オオイ</t>
    </rPh>
    <rPh sb="45" eb="47">
      <t>ハツデン</t>
    </rPh>
    <rPh sb="47" eb="48">
      <t>ショ</t>
    </rPh>
    <rPh sb="49" eb="51">
      <t>ゴウキ</t>
    </rPh>
    <rPh sb="53" eb="55">
      <t>ゴウキ</t>
    </rPh>
    <rPh sb="56" eb="58">
      <t>ヘイセイ</t>
    </rPh>
    <rPh sb="60" eb="61">
      <t>ネン</t>
    </rPh>
    <rPh sb="62" eb="63">
      <t>ガツ</t>
    </rPh>
    <rPh sb="64" eb="65">
      <t>ヒ</t>
    </rPh>
    <rPh sb="69" eb="71">
      <t>ウンテン</t>
    </rPh>
    <rPh sb="71" eb="73">
      <t>テイシ</t>
    </rPh>
    <phoneticPr fontId="2"/>
  </si>
  <si>
    <t>※　北陸電力㈱の水力発電所は含まれていない。</t>
    <rPh sb="2" eb="6">
      <t>ホクリクデンリョク</t>
    </rPh>
    <rPh sb="8" eb="13">
      <t>スイリョクハツデンショ</t>
    </rPh>
    <rPh sb="14" eb="15">
      <t>フク</t>
    </rPh>
    <phoneticPr fontId="2"/>
  </si>
  <si>
    <t>資料：北陸電力㈱福井支店、関西電力㈱原子力事業本部、日本原子力発電㈱、電源開発㈱、株式会社ジェイウィンド、日本海発電㈱</t>
  </si>
  <si>
    <t>２　月別電力発電実績</t>
    <rPh sb="2" eb="4">
      <t>ツキベツ</t>
    </rPh>
    <rPh sb="4" eb="6">
      <t>デンリョク</t>
    </rPh>
    <rPh sb="6" eb="8">
      <t>ハツデン</t>
    </rPh>
    <rPh sb="8" eb="10">
      <t>ジッセキ</t>
    </rPh>
    <phoneticPr fontId="2"/>
  </si>
  <si>
    <t>（単位：1,000kWh）</t>
    <rPh sb="1" eb="3">
      <t>タンイ</t>
    </rPh>
    <phoneticPr fontId="2"/>
  </si>
  <si>
    <t>新エネルギー等発電所</t>
    <rPh sb="0" eb="1">
      <t>シン</t>
    </rPh>
    <rPh sb="6" eb="7">
      <t>トウ</t>
    </rPh>
    <rPh sb="7" eb="10">
      <t>ハツデンショ</t>
    </rPh>
    <phoneticPr fontId="10"/>
  </si>
  <si>
    <t>新エネルギー等発電所</t>
    <phoneticPr fontId="2"/>
  </si>
  <si>
    <t>水力発電所</t>
    <rPh sb="0" eb="2">
      <t>スイリョク</t>
    </rPh>
    <rPh sb="2" eb="5">
      <t>ハツデンショ</t>
    </rPh>
    <phoneticPr fontId="10"/>
  </si>
  <si>
    <t>火力発電所</t>
    <rPh sb="0" eb="2">
      <t>カリョク</t>
    </rPh>
    <rPh sb="2" eb="5">
      <t>ハツデンショ</t>
    </rPh>
    <phoneticPr fontId="10"/>
  </si>
  <si>
    <t>原子力発電所</t>
    <rPh sb="0" eb="3">
      <t>ゲンシリョク</t>
    </rPh>
    <rPh sb="3" eb="6">
      <t>ハツデンショ</t>
    </rPh>
    <phoneticPr fontId="10"/>
  </si>
  <si>
    <t>風力</t>
    <rPh sb="0" eb="2">
      <t>フウリョク</t>
    </rPh>
    <phoneticPr fontId="10"/>
  </si>
  <si>
    <t>太陽光</t>
    <rPh sb="0" eb="3">
      <t>タイヨウコウ</t>
    </rPh>
    <phoneticPr fontId="10"/>
  </si>
  <si>
    <t>地熱</t>
    <rPh sb="0" eb="2">
      <t>チネツ</t>
    </rPh>
    <phoneticPr fontId="10"/>
  </si>
  <si>
    <t>バイオマス</t>
    <phoneticPr fontId="10"/>
  </si>
  <si>
    <t>廃棄物</t>
    <rPh sb="0" eb="3">
      <t>ハイキブツ</t>
    </rPh>
    <phoneticPr fontId="10"/>
  </si>
  <si>
    <t>計</t>
    <rPh sb="0" eb="1">
      <t>ケイ</t>
    </rPh>
    <phoneticPr fontId="10"/>
  </si>
  <si>
    <t>その他</t>
    <rPh sb="2" eb="3">
      <t>タ</t>
    </rPh>
    <phoneticPr fontId="10"/>
  </si>
  <si>
    <t>合計</t>
    <rPh sb="0" eb="2">
      <t>ゴウケイ</t>
    </rPh>
    <phoneticPr fontId="10"/>
  </si>
  <si>
    <t>電力量</t>
    <rPh sb="0" eb="3">
      <t>デンリョクリョウ</t>
    </rPh>
    <phoneticPr fontId="10"/>
  </si>
  <si>
    <t>令和2年度</t>
  </si>
  <si>
    <t>3</t>
  </si>
  <si>
    <t xml:space="preserve">  </t>
    <phoneticPr fontId="2"/>
  </si>
  <si>
    <t xml:space="preserve"> 4 年 4 月</t>
  </si>
  <si>
    <t xml:space="preserve">   5</t>
  </si>
  <si>
    <t xml:space="preserve">   6</t>
  </si>
  <si>
    <t xml:space="preserve">   7</t>
  </si>
  <si>
    <t xml:space="preserve">   8</t>
  </si>
  <si>
    <t xml:space="preserve">   9</t>
  </si>
  <si>
    <t xml:space="preserve">  10</t>
    <phoneticPr fontId="2"/>
  </si>
  <si>
    <t xml:space="preserve">  11</t>
  </si>
  <si>
    <t xml:space="preserve">  12</t>
  </si>
  <si>
    <t>5年  1 月</t>
  </si>
  <si>
    <t xml:space="preserve">   2</t>
    <phoneticPr fontId="2"/>
  </si>
  <si>
    <t xml:space="preserve">   3</t>
    <phoneticPr fontId="2"/>
  </si>
  <si>
    <t>資料：資源エネルギー庁「電力調査統計」</t>
    <phoneticPr fontId="2"/>
  </si>
  <si>
    <t>（注）　火力発電所で２種類以上の燃料を混焼している場合は主要な燃料欄に計上。バイオマスまたは廃棄物の欄には、</t>
    <rPh sb="1" eb="2">
      <t>チュウ</t>
    </rPh>
    <phoneticPr fontId="2"/>
  </si>
  <si>
    <t>　      専らまたは主として使用する燃料がバイオマスまたは廃棄物の場合には、火力発電所の欄に記載する電力量の</t>
    <phoneticPr fontId="2"/>
  </si>
  <si>
    <t>　　　　うち、バイオマスおよび廃棄物に係る電力量を[ ]を付して再掲。</t>
    <phoneticPr fontId="2"/>
  </si>
  <si>
    <t>　　　　　</t>
    <phoneticPr fontId="2"/>
  </si>
  <si>
    <t>３　月別電力需要実績</t>
    <rPh sb="2" eb="4">
      <t>ツキベツ</t>
    </rPh>
    <rPh sb="4" eb="6">
      <t>デンリョク</t>
    </rPh>
    <rPh sb="6" eb="8">
      <t>ジュヨウ</t>
    </rPh>
    <rPh sb="8" eb="10">
      <t>ジッセキ</t>
    </rPh>
    <phoneticPr fontId="2"/>
  </si>
  <si>
    <t>（単位：1,000ｋＷｈ）</t>
    <rPh sb="1" eb="3">
      <t>タンイ</t>
    </rPh>
    <phoneticPr fontId="2"/>
  </si>
  <si>
    <t>電力内訳</t>
    <rPh sb="0" eb="2">
      <t>デンリョク</t>
    </rPh>
    <rPh sb="2" eb="4">
      <t>ウチワケ</t>
    </rPh>
    <phoneticPr fontId="2"/>
  </si>
  <si>
    <t>電力内訳（続き）</t>
    <rPh sb="5" eb="6">
      <t>ツヅ</t>
    </rPh>
    <phoneticPr fontId="2"/>
  </si>
  <si>
    <t>合計</t>
    <rPh sb="0" eb="2">
      <t>ゴウケイ</t>
    </rPh>
    <phoneticPr fontId="2"/>
  </si>
  <si>
    <t>特別高圧</t>
    <rPh sb="0" eb="2">
      <t>トクベツ</t>
    </rPh>
    <rPh sb="2" eb="4">
      <t>コウアツ</t>
    </rPh>
    <phoneticPr fontId="2"/>
  </si>
  <si>
    <t>高圧</t>
    <rPh sb="0" eb="2">
      <t>コウアツ</t>
    </rPh>
    <phoneticPr fontId="9"/>
  </si>
  <si>
    <t>低圧</t>
    <rPh sb="0" eb="2">
      <t>テイアツ</t>
    </rPh>
    <phoneticPr fontId="9"/>
  </si>
  <si>
    <t>低圧（続き）</t>
    <rPh sb="0" eb="2">
      <t>テイアツ</t>
    </rPh>
    <rPh sb="3" eb="4">
      <t>ツヅ</t>
    </rPh>
    <phoneticPr fontId="2"/>
  </si>
  <si>
    <t>電力需要量
(1,000kWh)</t>
  </si>
  <si>
    <t>需要実績のある
小売電気事業者数</t>
  </si>
  <si>
    <t>電力需要量</t>
  </si>
  <si>
    <t>特定需要
（経過措置料金）
(1,000kWh)</t>
    <rPh sb="0" eb="2">
      <t>トクテイ</t>
    </rPh>
    <rPh sb="2" eb="4">
      <t>ジュヨウ</t>
    </rPh>
    <rPh sb="6" eb="8">
      <t>ケイカ</t>
    </rPh>
    <rPh sb="8" eb="10">
      <t>ソチ</t>
    </rPh>
    <rPh sb="10" eb="12">
      <t>リョウキン</t>
    </rPh>
    <phoneticPr fontId="2"/>
  </si>
  <si>
    <t>自由料金
(1,000kWh)</t>
    <rPh sb="0" eb="2">
      <t>ジユウ</t>
    </rPh>
    <rPh sb="2" eb="4">
      <t>リョウキン</t>
    </rPh>
    <phoneticPr fontId="2"/>
  </si>
  <si>
    <t>需要実績のある
小売電気事業者数</t>
    <phoneticPr fontId="2"/>
  </si>
  <si>
    <t>電力需要量
(1,000kWh)</t>
    <rPh sb="0" eb="2">
      <t>デンリョク</t>
    </rPh>
    <rPh sb="2" eb="4">
      <t>ジュヨウ</t>
    </rPh>
    <rPh sb="4" eb="5">
      <t>リョウ</t>
    </rPh>
    <phoneticPr fontId="9"/>
  </si>
  <si>
    <t>需要実績のある
小売電気事業者数</t>
    <rPh sb="0" eb="2">
      <t>ジュヨウ</t>
    </rPh>
    <rPh sb="2" eb="4">
      <t>ジッセキ</t>
    </rPh>
    <rPh sb="8" eb="10">
      <t>コウリ</t>
    </rPh>
    <rPh sb="10" eb="12">
      <t>デンキ</t>
    </rPh>
    <rPh sb="12" eb="15">
      <t>ジギョウシャ</t>
    </rPh>
    <rPh sb="15" eb="16">
      <t>スウ</t>
    </rPh>
    <phoneticPr fontId="9"/>
  </si>
  <si>
    <t>4</t>
  </si>
  <si>
    <t>5　年 1 月</t>
  </si>
  <si>
    <t>（注） 「需要実績のある小売電気事業者数」の欄には、0.5ＭＷｈ未満の場合はカウントしていない。</t>
    <rPh sb="1" eb="2">
      <t>チュウ</t>
    </rPh>
    <rPh sb="5" eb="7">
      <t>ジュヨウ</t>
    </rPh>
    <rPh sb="7" eb="9">
      <t>ジッセキ</t>
    </rPh>
    <rPh sb="12" eb="14">
      <t>コウリ</t>
    </rPh>
    <rPh sb="14" eb="16">
      <t>デンキ</t>
    </rPh>
    <rPh sb="16" eb="19">
      <t>ジギョウシャ</t>
    </rPh>
    <rPh sb="19" eb="20">
      <t>スウ</t>
    </rPh>
    <rPh sb="22" eb="23">
      <t>ラン</t>
    </rPh>
    <rPh sb="32" eb="34">
      <t>ミマン</t>
    </rPh>
    <rPh sb="35" eb="37">
      <t>バアイ</t>
    </rPh>
    <phoneticPr fontId="9"/>
  </si>
  <si>
    <t>　　　 「需要実績のある小売電気事業者数」の年度合計欄には3月の数値を入力している。</t>
    <rPh sb="22" eb="24">
      <t>ネンド</t>
    </rPh>
    <rPh sb="24" eb="26">
      <t>ゴウケイ</t>
    </rPh>
    <rPh sb="26" eb="27">
      <t>ラン</t>
    </rPh>
    <rPh sb="30" eb="31">
      <t>ガツ</t>
    </rPh>
    <rPh sb="32" eb="34">
      <t>スウチ</t>
    </rPh>
    <rPh sb="35" eb="37">
      <t>ニュウリョク</t>
    </rPh>
    <phoneticPr fontId="2"/>
  </si>
  <si>
    <t>資料：資源エネルギー庁「電力調査統計」</t>
    <rPh sb="0" eb="1">
      <t>シ</t>
    </rPh>
    <rPh sb="1" eb="2">
      <t>リョウ</t>
    </rPh>
    <rPh sb="3" eb="5">
      <t>シゲン</t>
    </rPh>
    <rPh sb="10" eb="11">
      <t>チョウ</t>
    </rPh>
    <rPh sb="12" eb="14">
      <t>デンリョク</t>
    </rPh>
    <rPh sb="14" eb="16">
      <t>チョウサ</t>
    </rPh>
    <rPh sb="16" eb="18">
      <t>トウケイ</t>
    </rPh>
    <phoneticPr fontId="2"/>
  </si>
  <si>
    <t>４　エネルギー消費量（電力）</t>
    <rPh sb="7" eb="10">
      <t>ショウヒリョウ</t>
    </rPh>
    <rPh sb="11" eb="13">
      <t>デンリョク</t>
    </rPh>
    <phoneticPr fontId="2"/>
  </si>
  <si>
    <t>（単位：GＷｈ）</t>
    <rPh sb="1" eb="3">
      <t>タンイ</t>
    </rPh>
    <phoneticPr fontId="2"/>
  </si>
  <si>
    <t>最終エネルギー
消費</t>
    <rPh sb="0" eb="2">
      <t>サイシュウ</t>
    </rPh>
    <rPh sb="8" eb="10">
      <t>ショウヒ</t>
    </rPh>
    <phoneticPr fontId="2"/>
  </si>
  <si>
    <t>企業・
事業所他</t>
    <rPh sb="0" eb="2">
      <t>キギョウ</t>
    </rPh>
    <rPh sb="4" eb="7">
      <t>ジギョウショ</t>
    </rPh>
    <rPh sb="7" eb="8">
      <t>タ</t>
    </rPh>
    <phoneticPr fontId="2"/>
  </si>
  <si>
    <t>農林水産
鉱建設業</t>
    <phoneticPr fontId="2"/>
  </si>
  <si>
    <t>農林水産業</t>
    <rPh sb="0" eb="2">
      <t>ノウリン</t>
    </rPh>
    <rPh sb="2" eb="5">
      <t>スイサンギョウ</t>
    </rPh>
    <phoneticPr fontId="2"/>
  </si>
  <si>
    <t>鉱業・建設業</t>
    <rPh sb="0" eb="2">
      <t>コウギョウ</t>
    </rPh>
    <rPh sb="3" eb="6">
      <t>ケンセツギョウ</t>
    </rPh>
    <phoneticPr fontId="2"/>
  </si>
  <si>
    <t>製造業計</t>
    <phoneticPr fontId="2"/>
  </si>
  <si>
    <t>食品飲料
製造業</t>
    <rPh sb="0" eb="2">
      <t>ショクヒン</t>
    </rPh>
    <rPh sb="2" eb="4">
      <t>インリョウ</t>
    </rPh>
    <rPh sb="5" eb="7">
      <t>セイゾウ</t>
    </rPh>
    <rPh sb="7" eb="8">
      <t>ギョウ</t>
    </rPh>
    <phoneticPr fontId="0"/>
  </si>
  <si>
    <t>繊維・木製品・
家具他工業</t>
    <rPh sb="0" eb="2">
      <t>センイ</t>
    </rPh>
    <rPh sb="3" eb="6">
      <t>モクセイヒン</t>
    </rPh>
    <rPh sb="8" eb="10">
      <t>カグ</t>
    </rPh>
    <rPh sb="10" eb="11">
      <t>ホカ</t>
    </rPh>
    <rPh sb="11" eb="13">
      <t>コウギョウ</t>
    </rPh>
    <phoneticPr fontId="2"/>
  </si>
  <si>
    <t>パルプ・紙・紙加工品製造業・印刷、同関連業</t>
    <rPh sb="4" eb="5">
      <t>カミ</t>
    </rPh>
    <rPh sb="6" eb="7">
      <t>カミ</t>
    </rPh>
    <rPh sb="7" eb="9">
      <t>カコウ</t>
    </rPh>
    <rPh sb="9" eb="10">
      <t>ヒン</t>
    </rPh>
    <rPh sb="10" eb="12">
      <t>セイゾウ</t>
    </rPh>
    <rPh sb="12" eb="13">
      <t>ギョウ</t>
    </rPh>
    <rPh sb="14" eb="16">
      <t>インサツ</t>
    </rPh>
    <rPh sb="17" eb="18">
      <t>ドウ</t>
    </rPh>
    <rPh sb="18" eb="20">
      <t>カンレン</t>
    </rPh>
    <rPh sb="20" eb="21">
      <t>ギョウ</t>
    </rPh>
    <phoneticPr fontId="2"/>
  </si>
  <si>
    <t>プラスチック・ゴム・皮革・窯業・土石製品製造業</t>
    <rPh sb="10" eb="12">
      <t>ヒカク</t>
    </rPh>
    <rPh sb="13" eb="15">
      <t>ヨウギョウ</t>
    </rPh>
    <rPh sb="16" eb="18">
      <t>ドセキ</t>
    </rPh>
    <rPh sb="18" eb="20">
      <t>セイヒン</t>
    </rPh>
    <rPh sb="20" eb="23">
      <t>セイゾウギョウ</t>
    </rPh>
    <phoneticPr fontId="2"/>
  </si>
  <si>
    <t>鉄鋼・非鉄・金属製品製造業</t>
    <rPh sb="0" eb="2">
      <t>テッコウ</t>
    </rPh>
    <rPh sb="3" eb="5">
      <t>ヒテツ</t>
    </rPh>
    <rPh sb="6" eb="8">
      <t>キンゾク</t>
    </rPh>
    <rPh sb="8" eb="10">
      <t>セイヒン</t>
    </rPh>
    <rPh sb="10" eb="13">
      <t>セイゾウギョウ</t>
    </rPh>
    <phoneticPr fontId="2"/>
  </si>
  <si>
    <t>機械製造業</t>
    <rPh sb="0" eb="2">
      <t>キカイ</t>
    </rPh>
    <rPh sb="2" eb="5">
      <t>セイゾウギョウ</t>
    </rPh>
    <phoneticPr fontId="2"/>
  </si>
  <si>
    <t>他製造業</t>
    <rPh sb="0" eb="1">
      <t>ホカ</t>
    </rPh>
    <rPh sb="1" eb="4">
      <t>セイゾウギョウ</t>
    </rPh>
    <phoneticPr fontId="2"/>
  </si>
  <si>
    <t>令和元年度</t>
    <rPh sb="0" eb="2">
      <t>レイワ</t>
    </rPh>
    <rPh sb="2" eb="5">
      <t>ガンネンド</t>
    </rPh>
    <phoneticPr fontId="2"/>
  </si>
  <si>
    <t>令和２年度</t>
  </si>
  <si>
    <t>３（暫定値）</t>
  </si>
  <si>
    <t>業務他
（第三次産業）</t>
    <phoneticPr fontId="2"/>
  </si>
  <si>
    <t>電気ガス熱供給
水道・情報通信業</t>
    <rPh sb="0" eb="2">
      <t>デンキ</t>
    </rPh>
    <rPh sb="4" eb="5">
      <t>ネツ</t>
    </rPh>
    <rPh sb="5" eb="7">
      <t>キョウキュウ</t>
    </rPh>
    <rPh sb="8" eb="10">
      <t>スイドウ</t>
    </rPh>
    <rPh sb="11" eb="13">
      <t>ジョウホウ</t>
    </rPh>
    <rPh sb="13" eb="15">
      <t>ツウシン</t>
    </rPh>
    <rPh sb="15" eb="16">
      <t>ギョウ</t>
    </rPh>
    <phoneticPr fontId="2"/>
  </si>
  <si>
    <t>運輸・郵便業</t>
    <rPh sb="0" eb="2">
      <t>ウンユ</t>
    </rPh>
    <rPh sb="3" eb="5">
      <t>ユウビン</t>
    </rPh>
    <rPh sb="5" eb="6">
      <t>ギョウ</t>
    </rPh>
    <phoneticPr fontId="0"/>
  </si>
  <si>
    <t>卸売・小売業</t>
    <rPh sb="0" eb="2">
      <t>オロシウリ</t>
    </rPh>
    <rPh sb="3" eb="5">
      <t>コウリ</t>
    </rPh>
    <rPh sb="5" eb="6">
      <t>ギョウ</t>
    </rPh>
    <phoneticPr fontId="0"/>
  </si>
  <si>
    <t>金融・保険・不動産・物品賃貸業</t>
    <rPh sb="0" eb="2">
      <t>キンユウ</t>
    </rPh>
    <rPh sb="3" eb="5">
      <t>ホケン</t>
    </rPh>
    <rPh sb="6" eb="9">
      <t>フドウサン</t>
    </rPh>
    <rPh sb="10" eb="12">
      <t>ブッピン</t>
    </rPh>
    <rPh sb="12" eb="15">
      <t>チンタイギョウ</t>
    </rPh>
    <phoneticPr fontId="2"/>
  </si>
  <si>
    <t>学術研究・
専門・技術サービス業</t>
    <rPh sb="0" eb="2">
      <t>ガクジュツ</t>
    </rPh>
    <rPh sb="2" eb="4">
      <t>ケンキュウ</t>
    </rPh>
    <rPh sb="6" eb="8">
      <t>センモン</t>
    </rPh>
    <rPh sb="9" eb="11">
      <t>ギジュツ</t>
    </rPh>
    <rPh sb="15" eb="16">
      <t>ギョウ</t>
    </rPh>
    <phoneticPr fontId="2"/>
  </si>
  <si>
    <t>宿泊・飲食サービス・生活関連サービス・娯楽業</t>
    <rPh sb="0" eb="2">
      <t>シュクハク</t>
    </rPh>
    <rPh sb="3" eb="5">
      <t>インショク</t>
    </rPh>
    <rPh sb="10" eb="12">
      <t>セイカツ</t>
    </rPh>
    <rPh sb="12" eb="14">
      <t>カンレン</t>
    </rPh>
    <rPh sb="19" eb="22">
      <t>ゴラクギョウ</t>
    </rPh>
    <phoneticPr fontId="2"/>
  </si>
  <si>
    <t>教育・学習支援業・医療・福祉</t>
    <rPh sb="0" eb="2">
      <t>キョウイク</t>
    </rPh>
    <rPh sb="3" eb="5">
      <t>ガクシュウ</t>
    </rPh>
    <rPh sb="5" eb="7">
      <t>シエン</t>
    </rPh>
    <rPh sb="7" eb="8">
      <t>ギョウ</t>
    </rPh>
    <rPh sb="9" eb="11">
      <t>イリョウ</t>
    </rPh>
    <rPh sb="12" eb="14">
      <t>フクシ</t>
    </rPh>
    <phoneticPr fontId="2"/>
  </si>
  <si>
    <t>複合サービス・
他サービス・公務・
業種不明・分類不能</t>
    <rPh sb="0" eb="2">
      <t>フクゴウ</t>
    </rPh>
    <rPh sb="14" eb="16">
      <t>コウム</t>
    </rPh>
    <rPh sb="18" eb="20">
      <t>ギョウシュ</t>
    </rPh>
    <rPh sb="20" eb="22">
      <t>フメイ</t>
    </rPh>
    <rPh sb="23" eb="25">
      <t>ブンルイ</t>
    </rPh>
    <rPh sb="25" eb="27">
      <t>フノウ</t>
    </rPh>
    <phoneticPr fontId="0"/>
  </si>
  <si>
    <t>家庭</t>
  </si>
  <si>
    <t>運輸
旅客
乗用車</t>
    <rPh sb="0" eb="2">
      <t>ウンユ</t>
    </rPh>
    <rPh sb="3" eb="5">
      <t>リョカク</t>
    </rPh>
    <rPh sb="6" eb="9">
      <t>ジョウヨウシャ</t>
    </rPh>
    <phoneticPr fontId="2"/>
  </si>
  <si>
    <t>非エネルギー
利用</t>
    <rPh sb="0" eb="1">
      <t>ヒ</t>
    </rPh>
    <rPh sb="7" eb="9">
      <t>リヨウ</t>
    </rPh>
    <phoneticPr fontId="2"/>
  </si>
  <si>
    <t>産業部門</t>
    <rPh sb="0" eb="2">
      <t>サンギョウ</t>
    </rPh>
    <rPh sb="2" eb="4">
      <t>ブモン</t>
    </rPh>
    <phoneticPr fontId="2"/>
  </si>
  <si>
    <t>民生・
運輸部門他</t>
    <rPh sb="0" eb="2">
      <t>ミンセイ</t>
    </rPh>
    <rPh sb="4" eb="6">
      <t>ウンユ</t>
    </rPh>
    <rPh sb="6" eb="8">
      <t>ブモン</t>
    </rPh>
    <rPh sb="8" eb="9">
      <t>ホカ</t>
    </rPh>
    <phoneticPr fontId="2"/>
  </si>
  <si>
    <t>※令和3年度は暫定値</t>
  </si>
  <si>
    <t>資料：資源エネルギー庁「都道府県別エネルギー消費統計」</t>
    <phoneticPr fontId="2"/>
  </si>
  <si>
    <t>５　ガスの生産、供給および施設</t>
    <rPh sb="5" eb="7">
      <t>セイサン</t>
    </rPh>
    <rPh sb="8" eb="10">
      <t>キョウキュウ</t>
    </rPh>
    <rPh sb="13" eb="15">
      <t>シセツ</t>
    </rPh>
    <phoneticPr fontId="2"/>
  </si>
  <si>
    <t>（１）月別生産供給量</t>
    <rPh sb="3" eb="5">
      <t>ツキベツ</t>
    </rPh>
    <rPh sb="5" eb="7">
      <t>セイサン</t>
    </rPh>
    <rPh sb="7" eb="9">
      <t>キョウキュウ</t>
    </rPh>
    <rPh sb="9" eb="10">
      <t>リョウ</t>
    </rPh>
    <phoneticPr fontId="2"/>
  </si>
  <si>
    <t>（単位：1,000ＭＪ）</t>
    <rPh sb="1" eb="3">
      <t>タンイ</t>
    </rPh>
    <phoneticPr fontId="2"/>
  </si>
  <si>
    <t>ガス生産量</t>
    <rPh sb="2" eb="4">
      <t>セイサン</t>
    </rPh>
    <rPh sb="4" eb="5">
      <t>リョウ</t>
    </rPh>
    <phoneticPr fontId="2"/>
  </si>
  <si>
    <t>使用原料</t>
    <rPh sb="0" eb="2">
      <t>シヨウ</t>
    </rPh>
    <rPh sb="2" eb="4">
      <t>ゲンリョウ</t>
    </rPh>
    <phoneticPr fontId="2"/>
  </si>
  <si>
    <t>供給戸数</t>
    <rPh sb="0" eb="2">
      <t>キョウキュウ</t>
    </rPh>
    <rPh sb="2" eb="4">
      <t>コスウ</t>
    </rPh>
    <phoneticPr fontId="2"/>
  </si>
  <si>
    <t>ガス供給量</t>
    <rPh sb="2" eb="4">
      <t>キョウキュウ</t>
    </rPh>
    <rPh sb="4" eb="5">
      <t>リョウ</t>
    </rPh>
    <phoneticPr fontId="2"/>
  </si>
  <si>
    <t>ブタン(㎏)</t>
    <phoneticPr fontId="2"/>
  </si>
  <si>
    <t>ＬＮＧ(㎏)</t>
    <phoneticPr fontId="2"/>
  </si>
  <si>
    <t>プロパン(㎏)</t>
    <phoneticPr fontId="2"/>
  </si>
  <si>
    <t>（戸）</t>
    <rPh sb="1" eb="2">
      <t>ト</t>
    </rPh>
    <phoneticPr fontId="2"/>
  </si>
  <si>
    <t>家庭用</t>
    <rPh sb="0" eb="3">
      <t>カテイヨウ</t>
    </rPh>
    <phoneticPr fontId="2"/>
  </si>
  <si>
    <t>商業用</t>
    <rPh sb="0" eb="3">
      <t>ショウギョウヨウ</t>
    </rPh>
    <phoneticPr fontId="2"/>
  </si>
  <si>
    <t>その他</t>
    <rPh sb="2" eb="3">
      <t>タ</t>
    </rPh>
    <phoneticPr fontId="2"/>
  </si>
  <si>
    <t>令和2年</t>
  </si>
  <si>
    <t>4年 1月</t>
    <rPh sb="1" eb="2">
      <t>ネン</t>
    </rPh>
    <rPh sb="4" eb="5">
      <t>ガツ</t>
    </rPh>
    <phoneticPr fontId="2"/>
  </si>
  <si>
    <t xml:space="preserve">   4</t>
    <phoneticPr fontId="2"/>
  </si>
  <si>
    <t>（注）　供給戸数の年計は、12月の供給戸数である。</t>
    <rPh sb="1" eb="2">
      <t>チュウ</t>
    </rPh>
    <rPh sb="4" eb="6">
      <t>キョウキュウ</t>
    </rPh>
    <rPh sb="6" eb="8">
      <t>コスウ</t>
    </rPh>
    <rPh sb="9" eb="10">
      <t>ネン</t>
    </rPh>
    <rPh sb="10" eb="11">
      <t>ケイ</t>
    </rPh>
    <rPh sb="15" eb="16">
      <t>ツキ</t>
    </rPh>
    <rPh sb="17" eb="19">
      <t>キョウキュウ</t>
    </rPh>
    <rPh sb="19" eb="21">
      <t>コスウ</t>
    </rPh>
    <phoneticPr fontId="2"/>
  </si>
  <si>
    <t>資料：福井都市ガス㈱（R2,3)、福井市企業局経営管理課(R1)、敦賀ガス株式会社、越前エネライン株式会社</t>
    <rPh sb="0" eb="1">
      <t>シ</t>
    </rPh>
    <rPh sb="1" eb="2">
      <t>リョウ</t>
    </rPh>
    <rPh sb="3" eb="5">
      <t>フクイ</t>
    </rPh>
    <rPh sb="5" eb="7">
      <t>トシ</t>
    </rPh>
    <rPh sb="17" eb="20">
      <t>フクイシ</t>
    </rPh>
    <rPh sb="20" eb="22">
      <t>キギョウ</t>
    </rPh>
    <rPh sb="22" eb="23">
      <t>キョク</t>
    </rPh>
    <rPh sb="23" eb="25">
      <t>ケイエイ</t>
    </rPh>
    <rPh sb="25" eb="28">
      <t>カンリカ</t>
    </rPh>
    <rPh sb="33" eb="35">
      <t>ツルガ</t>
    </rPh>
    <rPh sb="37" eb="41">
      <t>カブシキガイシャ</t>
    </rPh>
    <rPh sb="42" eb="44">
      <t>エチゼン</t>
    </rPh>
    <rPh sb="49" eb="51">
      <t>カブシキ</t>
    </rPh>
    <rPh sb="51" eb="53">
      <t>カイシャ</t>
    </rPh>
    <phoneticPr fontId="2"/>
  </si>
  <si>
    <t>（２）１日平均ガス供給量および施設</t>
    <rPh sb="4" eb="5">
      <t>ニチ</t>
    </rPh>
    <rPh sb="5" eb="7">
      <t>ヘイキン</t>
    </rPh>
    <rPh sb="9" eb="11">
      <t>キョウキュウ</t>
    </rPh>
    <rPh sb="11" eb="12">
      <t>リョウ</t>
    </rPh>
    <rPh sb="15" eb="17">
      <t>シセツ</t>
    </rPh>
    <phoneticPr fontId="2"/>
  </si>
  <si>
    <t>一日平均ガス供給量</t>
    <rPh sb="0" eb="2">
      <t>イチニチ</t>
    </rPh>
    <rPh sb="2" eb="4">
      <t>ヘイキン</t>
    </rPh>
    <rPh sb="6" eb="8">
      <t>キョウキュウ</t>
    </rPh>
    <rPh sb="8" eb="9">
      <t>リョウ</t>
    </rPh>
    <phoneticPr fontId="2"/>
  </si>
  <si>
    <t>取付メーター器</t>
    <rPh sb="0" eb="2">
      <t>トリツケ</t>
    </rPh>
    <rPh sb="6" eb="7">
      <t>キ</t>
    </rPh>
    <phoneticPr fontId="2"/>
  </si>
  <si>
    <t>年末供給導管総延長</t>
    <rPh sb="0" eb="2">
      <t>ネンマツ</t>
    </rPh>
    <rPh sb="2" eb="4">
      <t>キョウキュウ</t>
    </rPh>
    <rPh sb="4" eb="6">
      <t>ドウカン</t>
    </rPh>
    <rPh sb="6" eb="9">
      <t>ソウエンチョウ</t>
    </rPh>
    <phoneticPr fontId="2"/>
  </si>
  <si>
    <t>千ＭＪ</t>
    <rPh sb="0" eb="1">
      <t>セン</t>
    </rPh>
    <phoneticPr fontId="2"/>
  </si>
  <si>
    <t>個</t>
    <rPh sb="0" eb="1">
      <t>コ</t>
    </rPh>
    <phoneticPr fontId="2"/>
  </si>
  <si>
    <t>資料：福井都市ガス㈱（R2,3)、福井市企業局経営管理課(R1)、</t>
    <rPh sb="0" eb="1">
      <t>シ</t>
    </rPh>
    <rPh sb="1" eb="2">
      <t>リョウ</t>
    </rPh>
    <rPh sb="3" eb="5">
      <t>フクイ</t>
    </rPh>
    <rPh sb="5" eb="7">
      <t>トシ</t>
    </rPh>
    <rPh sb="17" eb="19">
      <t>フクイ</t>
    </rPh>
    <rPh sb="19" eb="20">
      <t>シ</t>
    </rPh>
    <rPh sb="20" eb="22">
      <t>キギョウ</t>
    </rPh>
    <rPh sb="22" eb="23">
      <t>キョク</t>
    </rPh>
    <rPh sb="23" eb="25">
      <t>ケイエイ</t>
    </rPh>
    <rPh sb="25" eb="27">
      <t>カンリ</t>
    </rPh>
    <rPh sb="27" eb="28">
      <t>カ</t>
    </rPh>
    <phoneticPr fontId="2"/>
  </si>
  <si>
    <t xml:space="preserve"> 　 　敦賀ガス株式会社、越前エネライン株式会社</t>
    <phoneticPr fontId="2"/>
  </si>
  <si>
    <t>計</t>
    <rPh sb="0" eb="1">
      <t>ケイ</t>
    </rPh>
    <phoneticPr fontId="2"/>
  </si>
  <si>
    <t>（３）ガス生産量内訳</t>
    <rPh sb="5" eb="7">
      <t>セイサン</t>
    </rPh>
    <rPh sb="7" eb="8">
      <t>リョウ</t>
    </rPh>
    <rPh sb="8" eb="10">
      <t>ウチワケ</t>
    </rPh>
    <phoneticPr fontId="2"/>
  </si>
  <si>
    <t>総数</t>
    <rPh sb="0" eb="2">
      <t>ソウスウ</t>
    </rPh>
    <phoneticPr fontId="2"/>
  </si>
  <si>
    <t>発生ガス</t>
    <rPh sb="0" eb="2">
      <t>ハッセイ</t>
    </rPh>
    <phoneticPr fontId="2"/>
  </si>
  <si>
    <t>改質ガス</t>
    <rPh sb="0" eb="2">
      <t>カイシツ</t>
    </rPh>
    <phoneticPr fontId="2"/>
  </si>
  <si>
    <t>ＬＰＧ－ＡＩＲガス</t>
    <phoneticPr fontId="2"/>
  </si>
  <si>
    <t>オイルその他のガス</t>
    <rPh sb="5" eb="6">
      <t>タ</t>
    </rPh>
    <phoneticPr fontId="2"/>
  </si>
  <si>
    <t xml:space="preserve">- </t>
  </si>
  <si>
    <t>資　料：福井市企業局経営管理課、敦賀ガス株式会社、越前エネライン株式会社</t>
    <rPh sb="0" eb="1">
      <t>シ</t>
    </rPh>
    <rPh sb="2" eb="3">
      <t>リョウ</t>
    </rPh>
    <rPh sb="4" eb="7">
      <t>フクイシ</t>
    </rPh>
    <rPh sb="7" eb="9">
      <t>キギョウ</t>
    </rPh>
    <rPh sb="9" eb="10">
      <t>キョク</t>
    </rPh>
    <rPh sb="10" eb="12">
      <t>ケイエイ</t>
    </rPh>
    <rPh sb="12" eb="15">
      <t>カンリカ</t>
    </rPh>
    <rPh sb="16" eb="18">
      <t>ツルガ</t>
    </rPh>
    <rPh sb="20" eb="24">
      <t>カブシキガイシャ</t>
    </rPh>
    <rPh sb="25" eb="27">
      <t>エチゼン</t>
    </rPh>
    <rPh sb="32" eb="34">
      <t>カブシキ</t>
    </rPh>
    <rPh sb="34" eb="36">
      <t>カイシャ</t>
    </rPh>
    <phoneticPr fontId="2"/>
  </si>
  <si>
    <t>６　燃料油販売量</t>
    <rPh sb="2" eb="4">
      <t>ネンリョウ</t>
    </rPh>
    <rPh sb="4" eb="5">
      <t>アブラ</t>
    </rPh>
    <rPh sb="5" eb="7">
      <t>ハンバイ</t>
    </rPh>
    <rPh sb="7" eb="8">
      <t>リョウ</t>
    </rPh>
    <phoneticPr fontId="2"/>
  </si>
  <si>
    <t>（単位：ｋℓ）</t>
    <rPh sb="1" eb="3">
      <t>タンイ</t>
    </rPh>
    <phoneticPr fontId="2"/>
  </si>
  <si>
    <t>揮発油</t>
    <rPh sb="0" eb="3">
      <t>キハツユ</t>
    </rPh>
    <phoneticPr fontId="2"/>
  </si>
  <si>
    <t>ナフサ</t>
    <phoneticPr fontId="2"/>
  </si>
  <si>
    <t>ジェット</t>
    <phoneticPr fontId="2"/>
  </si>
  <si>
    <t>灯油</t>
    <rPh sb="0" eb="2">
      <t>トウユ</t>
    </rPh>
    <phoneticPr fontId="2"/>
  </si>
  <si>
    <t>軽油</t>
    <rPh sb="0" eb="2">
      <t>ケイユ</t>
    </rPh>
    <phoneticPr fontId="2"/>
  </si>
  <si>
    <t>重油</t>
    <rPh sb="0" eb="2">
      <t>ジュウユ</t>
    </rPh>
    <phoneticPr fontId="2"/>
  </si>
  <si>
    <t>燃料油</t>
    <rPh sb="0" eb="2">
      <t>ネンリョウ</t>
    </rPh>
    <rPh sb="2" eb="3">
      <t>アブラ</t>
    </rPh>
    <phoneticPr fontId="2"/>
  </si>
  <si>
    <t>Ａ</t>
    <phoneticPr fontId="2"/>
  </si>
  <si>
    <t>Ｂ・Ｃ</t>
    <phoneticPr fontId="2"/>
  </si>
  <si>
    <t>3</t>
    <phoneticPr fontId="2"/>
  </si>
  <si>
    <t>資料：石油連盟「都道府県別石油製品販売実績」</t>
    <rPh sb="0" eb="1">
      <t>シ</t>
    </rPh>
    <rPh sb="1" eb="2">
      <t>リョウ</t>
    </rPh>
    <rPh sb="3" eb="5">
      <t>セキユ</t>
    </rPh>
    <rPh sb="5" eb="7">
      <t>レンメイ</t>
    </rPh>
    <rPh sb="8" eb="13">
      <t>トドウフケンベツ</t>
    </rPh>
    <rPh sb="13" eb="17">
      <t>セキユセイヒン</t>
    </rPh>
    <rPh sb="17" eb="21">
      <t>ハンバイジッセキ</t>
    </rPh>
    <phoneticPr fontId="2"/>
  </si>
  <si>
    <t>７　水道普及状況</t>
    <rPh sb="2" eb="3">
      <t>ミズ</t>
    </rPh>
    <rPh sb="3" eb="4">
      <t>ミチ</t>
    </rPh>
    <rPh sb="4" eb="5">
      <t>アマネ</t>
    </rPh>
    <rPh sb="5" eb="6">
      <t>オヨ</t>
    </rPh>
    <rPh sb="6" eb="7">
      <t>ジョウ</t>
    </rPh>
    <rPh sb="7" eb="8">
      <t>イワン</t>
    </rPh>
    <phoneticPr fontId="2"/>
  </si>
  <si>
    <t>令和5年3月31日現在</t>
  </si>
  <si>
    <t>（単位：箇所、人、％）</t>
    <rPh sb="1" eb="3">
      <t>タンイ</t>
    </rPh>
    <rPh sb="4" eb="6">
      <t>カショ</t>
    </rPh>
    <rPh sb="7" eb="8">
      <t>ヒト</t>
    </rPh>
    <phoneticPr fontId="2"/>
  </si>
  <si>
    <t>人口</t>
    <rPh sb="0" eb="2">
      <t>ジンコウ</t>
    </rPh>
    <phoneticPr fontId="1"/>
  </si>
  <si>
    <t>上水道</t>
    <rPh sb="0" eb="3">
      <t>ジョウスイドウ</t>
    </rPh>
    <phoneticPr fontId="1"/>
  </si>
  <si>
    <t>簡易水道</t>
    <rPh sb="0" eb="2">
      <t>カンイ</t>
    </rPh>
    <rPh sb="2" eb="4">
      <t>スイドウ</t>
    </rPh>
    <phoneticPr fontId="1"/>
  </si>
  <si>
    <t>専用水道</t>
    <rPh sb="0" eb="2">
      <t>センヨウ</t>
    </rPh>
    <rPh sb="2" eb="4">
      <t>スイドウ</t>
    </rPh>
    <phoneticPr fontId="1"/>
  </si>
  <si>
    <t>飲料水給水施設</t>
    <rPh sb="0" eb="3">
      <t>インリョウスイ</t>
    </rPh>
    <rPh sb="3" eb="5">
      <t>キュウスイ</t>
    </rPh>
    <rPh sb="5" eb="7">
      <t>シセツ</t>
    </rPh>
    <phoneticPr fontId="1"/>
  </si>
  <si>
    <t>合計</t>
    <rPh sb="0" eb="2">
      <t>ゴウケイ</t>
    </rPh>
    <phoneticPr fontId="1"/>
  </si>
  <si>
    <t>普及率（％）</t>
    <rPh sb="0" eb="2">
      <t>フキュウ</t>
    </rPh>
    <rPh sb="2" eb="3">
      <t>リツ</t>
    </rPh>
    <phoneticPr fontId="1"/>
  </si>
  <si>
    <t>個数（箇所）</t>
    <rPh sb="0" eb="1">
      <t>コ</t>
    </rPh>
    <rPh sb="1" eb="2">
      <t>カズ</t>
    </rPh>
    <rPh sb="3" eb="5">
      <t>カショ</t>
    </rPh>
    <phoneticPr fontId="1"/>
  </si>
  <si>
    <t>給水人口</t>
    <rPh sb="0" eb="2">
      <t>キュウスイ</t>
    </rPh>
    <rPh sb="2" eb="4">
      <t>ジンコウ</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</si>
  <si>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</si>
  <si>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</si>
  <si>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</si>
  <si>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福井市</t>
  </si>
  <si>
    <t>敦賀市</t>
  </si>
  <si>
    <t>小浜市</t>
  </si>
  <si>
    <t>大野市</t>
  </si>
  <si>
    <t>勝山市</t>
  </si>
  <si>
    <t>鯖江市</t>
  </si>
  <si>
    <t>あわら市</t>
  </si>
  <si>
    <t>越前市</t>
  </si>
  <si>
    <t>坂井市</t>
  </si>
  <si>
    <t>永平寺町</t>
  </si>
  <si>
    <t>池田町</t>
  </si>
  <si>
    <t>南越前町</t>
  </si>
  <si>
    <t>越前町</t>
  </si>
  <si>
    <t>美浜町</t>
  </si>
  <si>
    <t>高浜町</t>
  </si>
  <si>
    <t>おおい町</t>
  </si>
  <si>
    <t>若狭町</t>
  </si>
  <si>
    <t>資　料：福井県医薬食品・衛生課</t>
    <rPh sb="7" eb="9">
      <t>イヤク</t>
    </rPh>
    <rPh sb="9" eb="11">
      <t>ショクヒン</t>
    </rPh>
    <phoneticPr fontId="1"/>
  </si>
  <si>
    <t>８　上水道の現況</t>
    <rPh sb="2" eb="3">
      <t>ウエ</t>
    </rPh>
    <rPh sb="3" eb="4">
      <t>ミズ</t>
    </rPh>
    <rPh sb="4" eb="5">
      <t>ミチ</t>
    </rPh>
    <rPh sb="6" eb="7">
      <t>ウツツ</t>
    </rPh>
    <rPh sb="7" eb="8">
      <t>イワン</t>
    </rPh>
    <phoneticPr fontId="2"/>
  </si>
  <si>
    <t>施設数</t>
    <rPh sb="0" eb="3">
      <t>シセツスウ</t>
    </rPh>
    <phoneticPr fontId="1"/>
  </si>
  <si>
    <t>現在給水人口</t>
    <rPh sb="0" eb="2">
      <t>ゲンザイ</t>
    </rPh>
    <rPh sb="2" eb="4">
      <t>キュウスイ</t>
    </rPh>
    <rPh sb="4" eb="6">
      <t>ジンコウ</t>
    </rPh>
    <phoneticPr fontId="1"/>
  </si>
  <si>
    <t>計画1人1日</t>
    <rPh sb="0" eb="2">
      <t>ケイカク</t>
    </rPh>
    <rPh sb="2" eb="4">
      <t>ヒトリ</t>
    </rPh>
    <rPh sb="5" eb="6">
      <t>ニチ</t>
    </rPh>
    <phoneticPr fontId="1"/>
  </si>
  <si>
    <t>年間給水量</t>
    <rPh sb="0" eb="2">
      <t>ネンカン</t>
    </rPh>
    <rPh sb="2" eb="4">
      <t>キュウスイ</t>
    </rPh>
    <rPh sb="4" eb="5">
      <t>リョウ</t>
    </rPh>
    <phoneticPr fontId="1"/>
  </si>
  <si>
    <t>1日当たりの給水量</t>
    <rPh sb="1" eb="2">
      <t>ニチ</t>
    </rPh>
    <rPh sb="2" eb="3">
      <t>ア</t>
    </rPh>
    <rPh sb="6" eb="8">
      <t>キュウスイ</t>
    </rPh>
    <rPh sb="8" eb="9">
      <t>リョウ</t>
    </rPh>
    <phoneticPr fontId="1"/>
  </si>
  <si>
    <t>最大給水量</t>
    <rPh sb="0" eb="2">
      <t>サイダイ</t>
    </rPh>
    <rPh sb="2" eb="4">
      <t>キュウスイ</t>
    </rPh>
    <rPh sb="4" eb="5">
      <t>リョウ</t>
    </rPh>
    <phoneticPr fontId="1"/>
  </si>
  <si>
    <t>給水量</t>
    <rPh sb="0" eb="2">
      <t>キュウスイ</t>
    </rPh>
    <rPh sb="2" eb="3">
      <t>リョウ</t>
    </rPh>
    <phoneticPr fontId="1"/>
  </si>
  <si>
    <t>有収水量</t>
    <rPh sb="0" eb="1">
      <t>ユウ</t>
    </rPh>
    <rPh sb="1" eb="2">
      <t>シュウ</t>
    </rPh>
    <rPh sb="2" eb="4">
      <t>スイリョウ</t>
    </rPh>
    <phoneticPr fontId="1"/>
  </si>
  <si>
    <t>有収率</t>
    <rPh sb="0" eb="1">
      <t>ユウ</t>
    </rPh>
    <rPh sb="1" eb="3">
      <t>シュウリツ</t>
    </rPh>
    <phoneticPr fontId="1"/>
  </si>
  <si>
    <t>人</t>
    <rPh sb="0" eb="1">
      <t>ニン</t>
    </rPh>
    <phoneticPr fontId="1"/>
  </si>
  <si>
    <t>ℓ</t>
    <phoneticPr fontId="1"/>
  </si>
  <si>
    <t>千m3</t>
    <rPh sb="0" eb="1">
      <t>セン</t>
    </rPh>
    <phoneticPr fontId="1"/>
  </si>
  <si>
    <t>％</t>
    <phoneticPr fontId="1"/>
  </si>
  <si>
    <t>福井市</t>
    <rPh sb="0" eb="3">
      <t>フクイシ</t>
    </rPh>
    <phoneticPr fontId="1"/>
  </si>
  <si>
    <t>敦賀市</t>
    <rPh sb="0" eb="3">
      <t>ツルガシ</t>
    </rPh>
    <phoneticPr fontId="1"/>
  </si>
  <si>
    <t>小浜市</t>
    <rPh sb="0" eb="3">
      <t>オバマシ</t>
    </rPh>
    <phoneticPr fontId="1"/>
  </si>
  <si>
    <t>大野市</t>
    <rPh sb="0" eb="3">
      <t>オオノシ</t>
    </rPh>
    <phoneticPr fontId="1"/>
  </si>
  <si>
    <t>勝山市</t>
    <rPh sb="0" eb="3">
      <t>カツヤマシ</t>
    </rPh>
    <phoneticPr fontId="1"/>
  </si>
  <si>
    <t>鯖江市</t>
    <rPh sb="1" eb="3">
      <t>コウイチ</t>
    </rPh>
    <phoneticPr fontId="1"/>
  </si>
  <si>
    <t>あわら市</t>
    <rPh sb="3" eb="4">
      <t>シ</t>
    </rPh>
    <phoneticPr fontId="1"/>
  </si>
  <si>
    <t>越前市</t>
    <rPh sb="0" eb="3">
      <t>エチゼンシ</t>
    </rPh>
    <phoneticPr fontId="1"/>
  </si>
  <si>
    <t>坂井市</t>
    <rPh sb="0" eb="2">
      <t>サカイ</t>
    </rPh>
    <rPh sb="2" eb="3">
      <t>シ</t>
    </rPh>
    <phoneticPr fontId="1"/>
  </si>
  <si>
    <t>永平寺町</t>
    <rPh sb="0" eb="3">
      <t>エイヘイジ</t>
    </rPh>
    <rPh sb="3" eb="4">
      <t>チョウ</t>
    </rPh>
    <phoneticPr fontId="1"/>
  </si>
  <si>
    <t>池田町</t>
    <rPh sb="0" eb="3">
      <t>イケダチョウ</t>
    </rPh>
    <phoneticPr fontId="1"/>
  </si>
  <si>
    <t>南越前町</t>
    <rPh sb="0" eb="4">
      <t>ミナミエチゼンチョウ</t>
    </rPh>
    <phoneticPr fontId="1"/>
  </si>
  <si>
    <t>越前町</t>
    <rPh sb="0" eb="3">
      <t>エチゼンチョウ</t>
    </rPh>
    <phoneticPr fontId="1"/>
  </si>
  <si>
    <t>美浜町</t>
    <rPh sb="0" eb="3">
      <t>ミハマチョウ</t>
    </rPh>
    <phoneticPr fontId="1"/>
  </si>
  <si>
    <t>高浜町</t>
    <rPh sb="0" eb="3">
      <t>タカハマチョウ</t>
    </rPh>
    <phoneticPr fontId="1"/>
  </si>
  <si>
    <t>おおい町</t>
    <rPh sb="3" eb="4">
      <t>チョウ</t>
    </rPh>
    <phoneticPr fontId="1"/>
  </si>
  <si>
    <t>若狭町</t>
    <rPh sb="0" eb="2">
      <t>ワカサ</t>
    </rPh>
    <rPh sb="2" eb="3">
      <t>チョウ</t>
    </rPh>
    <phoneticPr fontId="1"/>
  </si>
  <si>
    <t>資　料：福井県医薬食品・衛生課</t>
    <rPh sb="0" eb="1">
      <t>シ</t>
    </rPh>
    <rPh sb="2" eb="3">
      <t>リョウ</t>
    </rPh>
    <rPh sb="4" eb="7">
      <t>フクイケン</t>
    </rPh>
    <rPh sb="7" eb="9">
      <t>イヤク</t>
    </rPh>
    <rPh sb="9" eb="11">
      <t>ショクヒン</t>
    </rPh>
    <rPh sb="12" eb="15">
      <t>エイセイカ</t>
    </rPh>
    <phoneticPr fontId="1"/>
  </si>
  <si>
    <t>令和5年3月31日現在</t>
    <rPh sb="0" eb="2">
      <t>レイワ</t>
    </rPh>
    <phoneticPr fontId="2"/>
  </si>
  <si>
    <t>三方上中郡若狭町熊川第75号西蔭ヶ岨9番地の2</t>
    <phoneticPr fontId="2"/>
  </si>
  <si>
    <t>三方郡美浜町新庄第162号小麦渕1番地の4</t>
    <rPh sb="13" eb="15">
      <t>コムギ</t>
    </rPh>
    <rPh sb="15" eb="16">
      <t>フチ</t>
    </rPh>
    <rPh sb="17" eb="19">
      <t>バンチ</t>
    </rPh>
    <phoneticPr fontId="2"/>
  </si>
  <si>
    <t>勝山市野向町薬師神谷36字元橋2-3</t>
    <rPh sb="0" eb="3">
      <t>カツヤマシ</t>
    </rPh>
    <rPh sb="3" eb="4">
      <t>ノ</t>
    </rPh>
    <rPh sb="4" eb="5">
      <t>ムカイ</t>
    </rPh>
    <rPh sb="5" eb="6">
      <t>チョウ</t>
    </rPh>
    <rPh sb="6" eb="8">
      <t>ヤクシ</t>
    </rPh>
    <rPh sb="8" eb="10">
      <t>カミヤ</t>
    </rPh>
    <rPh sb="12" eb="13">
      <t>アザ</t>
    </rPh>
    <rPh sb="13" eb="15">
      <t>モトハシ</t>
    </rPh>
    <phoneticPr fontId="1"/>
  </si>
  <si>
    <t>1) 自己水源（井戸等）のみを水源とする専用水道施設における常時居住人口のみを計上している。</t>
    <phoneticPr fontId="1"/>
  </si>
  <si>
    <t>2)人口は3月31日現在の住民基本台帳による。</t>
    <phoneticPr fontId="2"/>
  </si>
  <si>
    <t>令和４年福井県統計年鑑</t>
    <rPh sb="0" eb="2">
      <t>レイワ</t>
    </rPh>
    <rPh sb="3" eb="4">
      <t>ネン</t>
    </rPh>
    <rPh sb="4" eb="7">
      <t>フクイケン</t>
    </rPh>
    <rPh sb="7" eb="9">
      <t>トウケイ</t>
    </rPh>
    <rPh sb="9" eb="11">
      <t>ネンカン</t>
    </rPh>
    <phoneticPr fontId="2"/>
  </si>
  <si>
    <r>
      <t>ｍｉｎ</t>
    </r>
    <r>
      <rPr>
        <vertAlign val="superscript"/>
        <sz val="11"/>
        <rFont val="BIZ UDP明朝 Medium"/>
        <family val="1"/>
        <charset val="128"/>
      </rPr>
      <t>-1</t>
    </r>
    <phoneticPr fontId="2"/>
  </si>
  <si>
    <r>
      <rPr>
        <sz val="9"/>
        <rFont val="BIZ UDP明朝 Medium"/>
        <family val="1"/>
        <charset val="128"/>
      </rPr>
      <t>化学工業</t>
    </r>
    <r>
      <rPr>
        <sz val="10"/>
        <rFont val="BIZ UDP明朝 Medium"/>
        <family val="1"/>
        <charset val="128"/>
      </rPr>
      <t xml:space="preserve"> 
</t>
    </r>
    <r>
      <rPr>
        <sz val="6"/>
        <rFont val="BIZ UDP明朝 Medium"/>
        <family val="1"/>
        <charset val="128"/>
      </rPr>
      <t>(含 石油石炭製品)</t>
    </r>
    <rPh sb="0" eb="2">
      <t>カガク</t>
    </rPh>
    <rPh sb="2" eb="4">
      <t>コウギョウ</t>
    </rPh>
    <rPh sb="7" eb="8">
      <t>ガン</t>
    </rPh>
    <rPh sb="9" eb="11">
      <t>セキユ</t>
    </rPh>
    <rPh sb="11" eb="13">
      <t>セキタン</t>
    </rPh>
    <rPh sb="13" eb="15">
      <t>セイヒン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</si>
</sst>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176" formatCode="0_ "/>
    <numFmt numFmtId="177" formatCode="#,##0_ "/>
    <numFmt numFmtId="178" formatCode="0.0_);[Red]\(0.0\)"/>
    <numFmt numFmtId="179" formatCode="0.000_);[Red]\(0.000\)"/>
    <numFmt numFmtId="180" formatCode="0.00_);[Red]\(0.00\)"/>
    <numFmt numFmtId="181" formatCode="#,##0;\-#,##0;&quot;-&quot;"/>
    <numFmt numFmtId="182" formatCode="0.0_ "/>
    <numFmt numFmtId="183" formatCode="_ * #,##0.0_ ;_ * \-#,##0.0_ ;_ * &quot;-&quot;?_ ;_ @_ "/>
    <numFmt numFmtId="184" formatCode="#,##0_);[Red]\(#,##0\);@_ "/>
    <numFmt numFmtId="185" formatCode="&quot;〔&quot;#,##0&quot;〕&quot;;&quot;〔&quot;#,##0&quot;〕&quot;"/>
    <numFmt numFmtId="186" formatCode="0.00_ "/>
    <numFmt numFmtId="187" formatCode="#,##0_);[Red]\(#,##0\);&quot;- &quot;"/>
    <numFmt numFmtId="188" formatCode="[&lt;=999]000;[&lt;=9999]000\-00;000\-00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Ｐゴシック"/>
      <family val="3"/>
      <charset val="128"/>
    </font>
    <font>
      <sz val="11"/>
      <name val="ＭＳ Ｐゴシック"/>
      <family val="3"/>
      <charset val="128"/>
    </font>
    <font>
      <sz val="12"/>
      <name val="ＭＳ ゴシック"/>
      <family val="3"/>
      <charset val="128"/>
    </font>
    <font>
      <sz val="10"/>
      <color indexed="8"/>
      <name val="Arial"/>
      <family val="2"/>
    </font>
    <font>
      <b/>
      <sz val="12"/>
      <name val="Arial"/>
      <family val="2"/>
    </font>
    <font>
      <sz val="6"/>
      <name val="ＭＳ Ｐゴシック"/>
      <family val="3"/>
      <charset val="128"/>
    </font>
    <font>
      <sz val="6"/>
      <name val="ＭＳ 明朝"/>
      <family val="1"/>
      <charset val="128"/>
    </font>
    <font>
      <sz val="11"/>
      <color theme="1"/>
      <name val="ＭＳ Ｐゴシック"/>
      <family val="3"/>
      <charset val="128"/>
      <scheme val="minor"/>
    </font>
    <font>
      <u/>
      <sz val="11"/>
      <color theme="10"/>
      <name val="ＭＳ Ｐゴシック"/>
      <family val="3"/>
      <charset val="128"/>
    </font>
    <font>
      <b/>
      <sz val="16"/>
      <name val="BIZ UDP明朝 Medium"/>
      <family val="1"/>
      <charset val="128"/>
    </font>
    <font>
      <sz val="11"/>
      <name val="BIZ UDP明朝 Medium"/>
      <family val="1"/>
      <charset val="128"/>
    </font>
    <font>
      <u/>
      <sz val="11"/>
      <color theme="10"/>
      <name val="BIZ UDP明朝 Medium"/>
      <family val="1"/>
      <charset val="128"/>
    </font>
    <font>
      <u/>
      <sz val="11"/>
      <name val="BIZ UDP明朝 Medium"/>
      <family val="1"/>
      <charset val="128"/>
    </font>
    <font>
      <sz val="18"/>
      <name val="BIZ UDP明朝 Medium"/>
      <family val="1"/>
      <charset val="128"/>
    </font>
    <font>
      <sz val="14"/>
      <name val="BIZ UDP明朝 Medium"/>
      <family val="1"/>
      <charset val="128"/>
    </font>
    <font>
      <sz val="12"/>
      <name val="BIZ UDP明朝 Medium"/>
      <family val="1"/>
      <charset val="128"/>
    </font>
    <font>
      <vertAlign val="superscript"/>
      <sz val="11"/>
      <name val="BIZ UDP明朝 Medium"/>
      <family val="1"/>
      <charset val="128"/>
    </font>
    <font>
      <b/>
      <sz val="11"/>
      <name val="BIZ UDP明朝 Medium"/>
      <family val="1"/>
      <charset val="128"/>
    </font>
    <font>
      <sz val="10"/>
      <name val="BIZ UDP明朝 Medium"/>
      <family val="1"/>
      <charset val="128"/>
    </font>
    <font>
      <sz val="9"/>
      <name val="BIZ UDP明朝 Medium"/>
      <family val="1"/>
      <charset val="128"/>
    </font>
    <font>
      <sz val="8"/>
      <name val="BIZ UDP明朝 Medium"/>
      <family val="1"/>
      <charset val="128"/>
    </font>
    <font>
      <sz val="6"/>
      <name val="BIZ UDP明朝 Medium"/>
      <family val="1"/>
      <charset val="128"/>
    </font>
    <font>
      <sz val="7"/>
      <name val="BIZ UDP明朝 Medium"/>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right style="thin">
        <color indexed="64"/>
      </right>
      <top/>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rgb="FF000000"/>
      </right>
      <top/>
      <bottom/>
      <diagonal/>
    </border>
    <border>
      <left style="thin">
        <color rgb="FF000000"/>
      </left>
      <right/>
      <top/>
      <bottom/>
      <diagonal/>
    </border>
    <border>
      <left/>
      <right/>
      <top/>
      <bottom style="thin">
        <color rgb="FF000000"/>
      </bottom>
      <diagonal/>
    </border>
    <border>
      <left/>
      <right style="thin">
        <color rgb="FF000000"/>
      </right>
      <top/>
      <bottom style="thin">
        <color indexed="64"/>
      </bottom>
      <diagonal/>
    </border>
  </borders>
  <cellStyleXfs count="16">
    <xf numFmtId="0" fontId="0" fillId="0" borderId="0"/>
    <xf numFmtId="181" fontId="7" fillId="0" borderId="0" applyFill="0" applyBorder="0" applyAlignment="0"/>
    <xf numFmtId="0" fontId="6" fillId="0" borderId="0" applyNumberFormat="0" applyFont="0" applyBorder="0" applyAlignment="0" applyProtection="0"/>
    <xf numFmtId="0" fontId="8" fillId="0" borderId="1" applyNumberFormat="0" applyAlignment="0" applyProtection="0">
      <alignment horizontal="left" vertical="center"/>
    </xf>
    <xf numFmtId="0" fontId="8" fillId="0" borderId="2">
      <alignment horizontal="left" vertical="center"/>
    </xf>
    <xf numFmtId="0" fontId="12" fillId="0" borderId="0" applyNumberFormat="0" applyFill="0" applyBorder="0" applyAlignment="0" applyProtection="0">
      <alignment vertical="top"/>
      <protection locked="0"/>
    </xf>
    <xf numFmtId="38" fontId="1" fillId="0" borderId="0" applyFont="0" applyFill="0" applyBorder="0" applyAlignment="0" applyProtection="0"/>
    <xf numFmtId="38" fontId="5" fillId="0" borderId="0" applyFont="0" applyFill="0" applyBorder="0" applyAlignment="0" applyProtection="0"/>
    <xf numFmtId="38" fontId="3" fillId="0" borderId="0" applyFont="0" applyFill="0" applyBorder="0" applyAlignment="0" applyProtection="0"/>
    <xf numFmtId="176" fontId="4" fillId="0" borderId="3" applyNumberFormat="0" applyFont="0" applyAlignment="0" applyProtection="0"/>
    <xf numFmtId="0" fontId="3" fillId="0" borderId="0"/>
    <xf numFmtId="0" fontId="11" fillId="0" borderId="0">
      <alignment vertical="center"/>
    </xf>
    <xf numFmtId="0" fontId="11" fillId="0" borderId="0">
      <alignment vertical="center"/>
    </xf>
    <xf numFmtId="0" fontId="11" fillId="0" borderId="0">
      <alignment vertical="center"/>
    </xf>
    <xf numFmtId="0" fontId="5" fillId="0" borderId="0"/>
    <xf numFmtId="0" fontId="5" fillId="0" borderId="0"/>
  </cellStyleXfs>
  <cellXfs count="417">
    <xf numFmtId="0" fontId="0" fillId="0" borderId="0" xfId="0"/>
    <xf numFmtId="0" fontId="13" fillId="0" borderId="0" xfId="0" applyFont="1"/>
    <xf numFmtId="0" fontId="14" fillId="0" borderId="0" xfId="0" applyFont="1"/>
    <xf numFmtId="0" fontId="15" fillId="0" borderId="0" xfId="5" quotePrefix="1" applyFont="1" applyAlignment="1" applyProtection="1"/>
    <xf numFmtId="49" fontId="14" fillId="2" borderId="4" xfId="0" applyNumberFormat="1" applyFont="1" applyFill="1" applyBorder="1" applyAlignment="1">
      <alignment vertical="center"/>
    </xf>
    <xf numFmtId="49" fontId="14" fillId="2" borderId="0" xfId="14" applyNumberFormat="1" applyFont="1" applyFill="1" applyAlignment="1">
      <alignment horizontal="left" vertical="center"/>
    </xf>
    <xf numFmtId="49" fontId="14" fillId="2" borderId="0" xfId="15" applyNumberFormat="1" applyFont="1" applyFill="1" applyAlignment="1">
      <alignment horizontal="distributed" vertical="center"/>
    </xf>
    <xf numFmtId="49" fontId="14" fillId="0" borderId="0" xfId="0" applyNumberFormat="1" applyFont="1"/>
    <xf numFmtId="49" fontId="14" fillId="0" borderId="0" xfId="0" applyNumberFormat="1" applyFont="1" applyAlignment="1">
      <alignment vertical="center"/>
    </xf>
    <xf numFmtId="49" fontId="14" fillId="2" borderId="11" xfId="0" applyNumberFormat="1" applyFont="1" applyFill="1" applyBorder="1" applyAlignment="1">
      <alignment vertical="center"/>
    </xf>
    <xf numFmtId="49" fontId="14" fillId="2" borderId="4" xfId="0" applyNumberFormat="1" applyFont="1" applyFill="1" applyBorder="1" applyAlignment="1">
      <alignment horizontal="left" vertical="center"/>
    </xf>
    <xf numFmtId="0" fontId="14" fillId="2" borderId="0" xfId="0" applyFont="1" applyFill="1" applyAlignment="1">
      <alignment vertical="center"/>
    </xf>
    <xf numFmtId="49" fontId="14" fillId="2" borderId="4" xfId="0" applyNumberFormat="1" applyFont="1" applyFill="1" applyBorder="1" applyAlignment="1">
      <alignment horizontal="distributed" vertical="center" justifyLastLine="1"/>
    </xf>
    <xf numFmtId="49" fontId="14" fillId="2" borderId="4" xfId="0" applyNumberFormat="1" applyFont="1" applyFill="1" applyBorder="1" applyAlignment="1">
      <alignment horizontal="center" vertical="center"/>
    </xf>
    <xf numFmtId="0" fontId="16" fillId="2" borderId="0" xfId="5" applyFont="1" applyFill="1" applyAlignment="1" applyProtection="1"/>
    <xf numFmtId="0" fontId="14" fillId="2" borderId="0" xfId="0" applyFont="1" applyFill="1"/>
    <xf numFmtId="0" fontId="14" fillId="2" borderId="0" xfId="0" applyFont="1" applyFill="1" applyAlignment="1">
      <alignment horizontal="left"/>
    </xf>
    <xf numFmtId="0" fontId="17" fillId="2" borderId="0" xfId="0" applyFont="1" applyFill="1"/>
    <xf numFmtId="0" fontId="18" fillId="2" borderId="0" xfId="0" applyFont="1" applyFill="1" applyAlignment="1">
      <alignment horizontal="center" vertical="center"/>
    </xf>
    <xf numFmtId="0" fontId="18" fillId="2" borderId="0" xfId="0" applyFont="1" applyFill="1" applyAlignment="1">
      <alignment horizontal="center"/>
    </xf>
    <xf numFmtId="0" fontId="19" fillId="2" borderId="0" xfId="0" applyFont="1" applyFill="1" applyAlignment="1">
      <alignment horizontal="center"/>
    </xf>
    <xf numFmtId="0" fontId="19" fillId="2" borderId="0" xfId="0" applyFont="1" applyFill="1"/>
    <xf numFmtId="49" fontId="14" fillId="2" borderId="5" xfId="0" applyNumberFormat="1" applyFont="1" applyFill="1" applyBorder="1"/>
    <xf numFmtId="49" fontId="14" fillId="2" borderId="5" xfId="0" applyNumberFormat="1" applyFont="1" applyFill="1" applyBorder="1" applyAlignment="1">
      <alignment horizontal="center"/>
    </xf>
    <xf numFmtId="49" fontId="14" fillId="2" borderId="21" xfId="0" applyNumberFormat="1" applyFont="1" applyFill="1" applyBorder="1" applyAlignment="1">
      <alignment vertical="center" justifyLastLine="1"/>
    </xf>
    <xf numFmtId="0" fontId="14" fillId="2" borderId="25" xfId="0" applyFont="1" applyFill="1" applyBorder="1" applyAlignment="1">
      <alignment vertical="center" justifyLastLine="1"/>
    </xf>
    <xf numFmtId="0" fontId="14" fillId="2" borderId="24" xfId="0" applyFont="1" applyFill="1" applyBorder="1" applyAlignment="1">
      <alignment vertical="center" justifyLastLine="1"/>
    </xf>
    <xf numFmtId="0" fontId="14" fillId="2" borderId="23" xfId="0" applyFont="1" applyFill="1" applyBorder="1" applyAlignment="1">
      <alignment vertical="center" justifyLastLine="1"/>
    </xf>
    <xf numFmtId="0" fontId="14" fillId="2" borderId="16" xfId="0" applyFont="1" applyFill="1" applyBorder="1" applyAlignment="1">
      <alignment horizontal="centerContinuous" vertical="center"/>
    </xf>
    <xf numFmtId="0" fontId="14" fillId="2" borderId="19" xfId="0" applyFont="1" applyFill="1" applyBorder="1" applyAlignment="1">
      <alignment horizontal="centerContinuous" vertical="center"/>
    </xf>
    <xf numFmtId="0" fontId="14" fillId="2" borderId="18" xfId="0" applyFont="1" applyFill="1" applyBorder="1" applyAlignment="1">
      <alignment horizontal="centerContinuous" vertical="center"/>
    </xf>
    <xf numFmtId="0" fontId="14" fillId="2" borderId="25" xfId="0" applyFont="1" applyFill="1" applyBorder="1" applyAlignment="1">
      <alignment horizontal="centerContinuous" vertical="center"/>
    </xf>
    <xf numFmtId="0" fontId="14" fillId="2" borderId="23" xfId="0" applyFont="1" applyFill="1" applyBorder="1" applyAlignment="1">
      <alignment horizontal="centerContinuous" vertical="center"/>
    </xf>
    <xf numFmtId="49" fontId="14" fillId="2" borderId="12" xfId="0" applyNumberFormat="1" applyFont="1" applyFill="1" applyBorder="1" applyAlignment="1">
      <alignment horizontal="center" vertical="center" justifyLastLine="1"/>
    </xf>
    <xf numFmtId="0" fontId="14" fillId="2" borderId="9" xfId="0" applyFont="1" applyFill="1" applyBorder="1" applyAlignment="1">
      <alignment horizontal="center" vertical="center" justifyLastLine="1"/>
    </xf>
    <xf numFmtId="0" fontId="14" fillId="2" borderId="15" xfId="0" applyFont="1" applyFill="1" applyBorder="1" applyAlignment="1">
      <alignment horizontal="center" vertical="center" justifyLastLine="1"/>
    </xf>
    <xf numFmtId="0" fontId="14" fillId="2" borderId="14" xfId="0" applyFont="1" applyFill="1" applyBorder="1" applyAlignment="1">
      <alignment horizontal="center" vertical="center" justifyLastLine="1"/>
    </xf>
    <xf numFmtId="0" fontId="14" fillId="2" borderId="6" xfId="0" applyFont="1" applyFill="1" applyBorder="1" applyAlignment="1">
      <alignment horizontal="distributed" vertical="center" justifyLastLine="1"/>
    </xf>
    <xf numFmtId="0" fontId="14" fillId="2" borderId="7" xfId="0" applyFont="1" applyFill="1" applyBorder="1" applyAlignment="1">
      <alignment horizontal="distributed" vertical="center" justifyLastLine="1"/>
    </xf>
    <xf numFmtId="0" fontId="14" fillId="2" borderId="8" xfId="0" applyFont="1" applyFill="1" applyBorder="1" applyAlignment="1">
      <alignment horizontal="distributed" vertical="center" justifyLastLine="1"/>
    </xf>
    <xf numFmtId="0" fontId="14" fillId="2" borderId="6" xfId="0" applyFont="1" applyFill="1" applyBorder="1" applyAlignment="1">
      <alignment horizontal="centerContinuous" vertical="center"/>
    </xf>
    <xf numFmtId="0" fontId="14" fillId="2" borderId="2" xfId="0" applyFont="1" applyFill="1" applyBorder="1" applyAlignment="1">
      <alignment horizontal="centerContinuous" vertical="center"/>
    </xf>
    <xf numFmtId="0" fontId="14" fillId="2" borderId="7" xfId="0" applyFont="1" applyFill="1" applyBorder="1" applyAlignment="1">
      <alignment horizontal="centerContinuous" vertical="center"/>
    </xf>
    <xf numFmtId="0" fontId="14" fillId="2" borderId="9" xfId="0" applyFont="1" applyFill="1" applyBorder="1" applyAlignment="1">
      <alignment horizontal="distributed" vertical="center" justifyLastLine="1"/>
    </xf>
    <xf numFmtId="0" fontId="14" fillId="2" borderId="9" xfId="0" applyFont="1" applyFill="1" applyBorder="1" applyAlignment="1">
      <alignment horizontal="centerContinuous" vertical="center"/>
    </xf>
    <xf numFmtId="0" fontId="14" fillId="2" borderId="14" xfId="0" applyFont="1" applyFill="1" applyBorder="1" applyAlignment="1">
      <alignment horizontal="centerContinuous" vertical="center"/>
    </xf>
    <xf numFmtId="49" fontId="14" fillId="2" borderId="0" xfId="0" applyNumberFormat="1" applyFont="1" applyFill="1" applyAlignment="1">
      <alignment horizontal="left" vertical="top" justifyLastLine="1"/>
    </xf>
    <xf numFmtId="41" fontId="14" fillId="2" borderId="10" xfId="0" applyNumberFormat="1" applyFont="1" applyFill="1" applyBorder="1" applyAlignment="1">
      <alignment vertical="top"/>
    </xf>
    <xf numFmtId="41" fontId="14" fillId="2" borderId="22" xfId="0" applyNumberFormat="1" applyFont="1" applyFill="1" applyBorder="1" applyAlignment="1">
      <alignment vertical="top"/>
    </xf>
    <xf numFmtId="41" fontId="14" fillId="2" borderId="0" xfId="0" applyNumberFormat="1" applyFont="1" applyFill="1" applyAlignment="1">
      <alignment vertical="top"/>
    </xf>
    <xf numFmtId="49" fontId="14" fillId="2" borderId="10" xfId="0" applyNumberFormat="1" applyFont="1" applyFill="1" applyBorder="1" applyAlignment="1">
      <alignment horizontal="right" vertical="top"/>
    </xf>
    <xf numFmtId="49" fontId="14" fillId="2" borderId="4" xfId="0" applyNumberFormat="1" applyFont="1" applyFill="1" applyBorder="1" applyAlignment="1">
      <alignment horizontal="right" vertical="top"/>
    </xf>
    <xf numFmtId="49" fontId="14" fillId="2" borderId="13" xfId="0" applyNumberFormat="1" applyFont="1" applyFill="1" applyBorder="1" applyAlignment="1">
      <alignment horizontal="right" vertical="top"/>
    </xf>
    <xf numFmtId="49" fontId="14" fillId="2" borderId="17" xfId="0" applyNumberFormat="1" applyFont="1" applyFill="1" applyBorder="1" applyAlignment="1">
      <alignment vertical="top"/>
    </xf>
    <xf numFmtId="49" fontId="14" fillId="2" borderId="11" xfId="0" applyNumberFormat="1" applyFont="1" applyFill="1" applyBorder="1" applyAlignment="1">
      <alignment vertical="top"/>
    </xf>
    <xf numFmtId="49" fontId="14" fillId="2" borderId="20" xfId="0" applyNumberFormat="1" applyFont="1" applyFill="1" applyBorder="1" applyAlignment="1">
      <alignment horizontal="right" vertical="top"/>
    </xf>
    <xf numFmtId="41" fontId="14" fillId="2" borderId="0" xfId="0" applyNumberFormat="1" applyFont="1" applyFill="1" applyAlignment="1">
      <alignment horizontal="left" vertical="top"/>
    </xf>
    <xf numFmtId="0" fontId="14" fillId="2" borderId="0" xfId="0" applyFont="1" applyFill="1" applyAlignment="1">
      <alignment vertical="top"/>
    </xf>
    <xf numFmtId="49" fontId="14" fillId="2" borderId="0" xfId="0" applyNumberFormat="1" applyFont="1" applyFill="1" applyAlignment="1">
      <alignment horizontal="distributed" vertical="center"/>
    </xf>
    <xf numFmtId="49" fontId="14" fillId="2" borderId="10" xfId="0" applyNumberFormat="1" applyFont="1" applyFill="1" applyBorder="1" applyAlignment="1">
      <alignment horizontal="distributed" vertical="center"/>
    </xf>
    <xf numFmtId="49" fontId="14" fillId="2" borderId="13" xfId="0" applyNumberFormat="1" applyFont="1" applyFill="1" applyBorder="1" applyAlignment="1">
      <alignment horizontal="left" vertical="center"/>
    </xf>
    <xf numFmtId="49" fontId="14" fillId="2" borderId="0" xfId="0" applyNumberFormat="1" applyFont="1" applyFill="1" applyAlignment="1">
      <alignment horizontal="center" vertical="center" justifyLastLine="1"/>
    </xf>
    <xf numFmtId="49" fontId="14" fillId="2" borderId="13" xfId="0" applyNumberFormat="1" applyFont="1" applyFill="1" applyBorder="1" applyAlignment="1">
      <alignment horizontal="distributed" vertical="center"/>
    </xf>
    <xf numFmtId="0" fontId="14" fillId="2" borderId="13" xfId="0" applyFont="1" applyFill="1" applyBorder="1" applyAlignment="1">
      <alignment horizontal="left" vertical="center"/>
    </xf>
    <xf numFmtId="0" fontId="14" fillId="2" borderId="10" xfId="0" applyFont="1" applyFill="1" applyBorder="1" applyAlignment="1">
      <alignment horizontal="left" vertical="center"/>
    </xf>
    <xf numFmtId="0" fontId="14" fillId="2" borderId="4" xfId="0" applyFont="1" applyFill="1" applyBorder="1" applyAlignment="1">
      <alignment horizontal="left" vertical="center"/>
    </xf>
    <xf numFmtId="38" fontId="14" fillId="2" borderId="13" xfId="0" applyNumberFormat="1" applyFont="1" applyFill="1" applyBorder="1" applyAlignment="1">
      <alignment vertical="center"/>
    </xf>
    <xf numFmtId="38" fontId="14" fillId="2" borderId="10" xfId="0" applyNumberFormat="1" applyFont="1" applyFill="1" applyBorder="1" applyAlignment="1">
      <alignment vertical="center"/>
    </xf>
    <xf numFmtId="40" fontId="14" fillId="2" borderId="0" xfId="0" applyNumberFormat="1" applyFont="1" applyFill="1" applyAlignment="1">
      <alignment horizontal="center" vertical="center"/>
    </xf>
    <xf numFmtId="49" fontId="14" fillId="2" borderId="0" xfId="0" applyNumberFormat="1" applyFont="1" applyFill="1" applyAlignment="1">
      <alignment horizontal="center" vertical="center"/>
    </xf>
    <xf numFmtId="178" fontId="14" fillId="2" borderId="10" xfId="0" applyNumberFormat="1" applyFont="1" applyFill="1" applyBorder="1" applyAlignment="1">
      <alignment vertical="center"/>
    </xf>
    <xf numFmtId="49" fontId="14" fillId="2" borderId="0" xfId="0" applyNumberFormat="1" applyFont="1" applyFill="1" applyAlignment="1">
      <alignment horizontal="left" vertical="center"/>
    </xf>
    <xf numFmtId="49" fontId="14" fillId="2" borderId="13" xfId="0" applyNumberFormat="1" applyFont="1" applyFill="1" applyBorder="1" applyAlignment="1">
      <alignment vertical="center"/>
    </xf>
    <xf numFmtId="49" fontId="14" fillId="2" borderId="13" xfId="0" applyNumberFormat="1" applyFont="1" applyFill="1" applyBorder="1" applyAlignment="1">
      <alignment horizontal="center" vertical="center"/>
    </xf>
    <xf numFmtId="40" fontId="14" fillId="2" borderId="13" xfId="0" applyNumberFormat="1" applyFont="1" applyFill="1" applyBorder="1" applyAlignment="1">
      <alignment vertical="center"/>
    </xf>
    <xf numFmtId="40" fontId="14" fillId="2" borderId="10" xfId="0" applyNumberFormat="1" applyFont="1" applyFill="1" applyBorder="1" applyAlignment="1">
      <alignment vertical="center"/>
    </xf>
    <xf numFmtId="40" fontId="14" fillId="2" borderId="4" xfId="0" applyNumberFormat="1" applyFont="1" applyFill="1" applyBorder="1" applyAlignment="1">
      <alignment vertical="center"/>
    </xf>
    <xf numFmtId="178" fontId="14" fillId="2" borderId="13" xfId="0" applyNumberFormat="1" applyFont="1" applyFill="1" applyBorder="1" applyAlignment="1">
      <alignment vertical="center"/>
    </xf>
    <xf numFmtId="0" fontId="14" fillId="2" borderId="13" xfId="0" applyFont="1" applyFill="1" applyBorder="1" applyAlignment="1">
      <alignment vertical="center"/>
    </xf>
    <xf numFmtId="0" fontId="14" fillId="2" borderId="0" xfId="0" applyFont="1" applyFill="1" applyAlignment="1">
      <alignment horizontal="center" vertical="center"/>
    </xf>
    <xf numFmtId="38" fontId="14" fillId="2" borderId="10" xfId="0" applyNumberFormat="1" applyFont="1" applyFill="1" applyBorder="1" applyAlignment="1">
      <alignment horizontal="right" vertical="center"/>
    </xf>
    <xf numFmtId="0" fontId="14" fillId="2" borderId="4" xfId="0" applyFont="1" applyFill="1" applyBorder="1" applyAlignment="1">
      <alignment horizontal="right" vertical="center"/>
    </xf>
    <xf numFmtId="38" fontId="14" fillId="2" borderId="10" xfId="0" applyNumberFormat="1" applyFont="1" applyFill="1" applyBorder="1" applyAlignment="1">
      <alignment horizontal="center" vertical="center"/>
    </xf>
    <xf numFmtId="0" fontId="14" fillId="2" borderId="4" xfId="0" applyFont="1" applyFill="1" applyBorder="1" applyAlignment="1">
      <alignment horizontal="center" vertical="center"/>
    </xf>
    <xf numFmtId="0" fontId="14" fillId="2" borderId="13" xfId="0" applyFont="1" applyFill="1" applyBorder="1" applyAlignment="1">
      <alignment horizontal="distributed" vertical="center"/>
    </xf>
    <xf numFmtId="186" fontId="14" fillId="2" borderId="10" xfId="0" applyNumberFormat="1" applyFont="1" applyFill="1" applyBorder="1" applyAlignment="1">
      <alignment vertical="center"/>
    </xf>
    <xf numFmtId="180" fontId="14" fillId="2" borderId="10" xfId="0" applyNumberFormat="1" applyFont="1" applyFill="1" applyBorder="1" applyAlignment="1">
      <alignment vertical="center"/>
    </xf>
    <xf numFmtId="179" fontId="14" fillId="2" borderId="4" xfId="0" applyNumberFormat="1" applyFont="1" applyFill="1" applyBorder="1" applyAlignment="1">
      <alignment vertical="center"/>
    </xf>
    <xf numFmtId="179" fontId="14" fillId="2" borderId="13" xfId="0" applyNumberFormat="1" applyFont="1" applyFill="1" applyBorder="1" applyAlignment="1">
      <alignment vertical="center"/>
    </xf>
    <xf numFmtId="0" fontId="21" fillId="2" borderId="10" xfId="0" applyFont="1" applyFill="1" applyBorder="1" applyAlignment="1">
      <alignment vertical="center"/>
    </xf>
    <xf numFmtId="0" fontId="14" fillId="2" borderId="10" xfId="0" applyFont="1" applyFill="1" applyBorder="1" applyAlignment="1">
      <alignment vertical="center"/>
    </xf>
    <xf numFmtId="3" fontId="14" fillId="2" borderId="10" xfId="0" applyNumberFormat="1" applyFont="1" applyFill="1" applyBorder="1" applyAlignment="1">
      <alignment vertical="center"/>
    </xf>
    <xf numFmtId="0" fontId="14" fillId="2" borderId="0" xfId="0" applyFont="1" applyFill="1" applyAlignment="1">
      <alignment horizontal="left" vertical="center"/>
    </xf>
    <xf numFmtId="180" fontId="14" fillId="2" borderId="4" xfId="0" applyNumberFormat="1" applyFont="1" applyFill="1" applyBorder="1" applyAlignment="1">
      <alignment vertical="center"/>
    </xf>
    <xf numFmtId="0" fontId="14" fillId="2" borderId="0" xfId="0" applyFont="1" applyFill="1" applyAlignment="1">
      <alignment horizontal="left" vertical="center" wrapText="1"/>
    </xf>
    <xf numFmtId="40" fontId="14" fillId="2" borderId="13" xfId="0" applyNumberFormat="1" applyFont="1" applyFill="1" applyBorder="1" applyAlignment="1">
      <alignment horizontal="center" vertical="center"/>
    </xf>
    <xf numFmtId="40" fontId="14" fillId="2" borderId="10" xfId="0" applyNumberFormat="1" applyFont="1" applyFill="1" applyBorder="1" applyAlignment="1">
      <alignment horizontal="center" vertical="center"/>
    </xf>
    <xf numFmtId="40" fontId="14" fillId="2" borderId="4" xfId="0" applyNumberFormat="1" applyFont="1" applyFill="1" applyBorder="1" applyAlignment="1">
      <alignment horizontal="center" vertical="center"/>
    </xf>
    <xf numFmtId="0" fontId="14" fillId="2" borderId="13" xfId="0" applyFont="1" applyFill="1" applyBorder="1" applyAlignment="1">
      <alignment horizontal="center" vertical="center"/>
    </xf>
    <xf numFmtId="0" fontId="14" fillId="2" borderId="10" xfId="0" applyFont="1" applyFill="1" applyBorder="1" applyAlignment="1">
      <alignment horizontal="center" vertical="center"/>
    </xf>
    <xf numFmtId="186" fontId="14" fillId="2" borderId="10" xfId="0" applyNumberFormat="1" applyFont="1" applyFill="1" applyBorder="1" applyAlignment="1">
      <alignment horizontal="center" vertical="center"/>
    </xf>
    <xf numFmtId="180" fontId="14" fillId="2" borderId="10" xfId="0" applyNumberFormat="1" applyFont="1" applyFill="1" applyBorder="1" applyAlignment="1">
      <alignment horizontal="center" vertical="center"/>
    </xf>
    <xf numFmtId="180" fontId="14" fillId="2" borderId="4" xfId="0" applyNumberFormat="1" applyFont="1" applyFill="1" applyBorder="1" applyAlignment="1">
      <alignment horizontal="center" vertical="center"/>
    </xf>
    <xf numFmtId="0" fontId="14" fillId="2" borderId="4" xfId="0" applyFont="1" applyFill="1" applyBorder="1" applyAlignment="1">
      <alignment vertical="center"/>
    </xf>
    <xf numFmtId="49" fontId="14" fillId="2" borderId="10" xfId="0" applyNumberFormat="1" applyFont="1" applyFill="1" applyBorder="1" applyAlignment="1">
      <alignment horizontal="left" vertical="center"/>
    </xf>
    <xf numFmtId="40" fontId="14" fillId="2" borderId="0" xfId="0" applyNumberFormat="1" applyFont="1" applyFill="1" applyAlignment="1">
      <alignment vertical="center"/>
    </xf>
    <xf numFmtId="49" fontId="14" fillId="2" borderId="15" xfId="0" applyNumberFormat="1" applyFont="1" applyFill="1" applyBorder="1" applyAlignment="1">
      <alignment horizontal="distributed" vertical="center"/>
    </xf>
    <xf numFmtId="49" fontId="14" fillId="2" borderId="15" xfId="0" applyNumberFormat="1" applyFont="1" applyFill="1" applyBorder="1" applyAlignment="1">
      <alignment horizontal="left" vertical="center"/>
    </xf>
    <xf numFmtId="49" fontId="14" fillId="2" borderId="15" xfId="0" applyNumberFormat="1" applyFont="1" applyFill="1" applyBorder="1" applyAlignment="1">
      <alignment horizontal="center" vertical="center"/>
    </xf>
    <xf numFmtId="0" fontId="14" fillId="2" borderId="15" xfId="0" applyFont="1" applyFill="1" applyBorder="1" applyAlignment="1">
      <alignment horizontal="left" vertical="center"/>
    </xf>
    <xf numFmtId="0" fontId="14" fillId="2" borderId="9" xfId="0" applyFont="1" applyFill="1" applyBorder="1" applyAlignment="1">
      <alignment horizontal="left" vertical="center"/>
    </xf>
    <xf numFmtId="0" fontId="14" fillId="2" borderId="12" xfId="0" applyFont="1" applyFill="1" applyBorder="1" applyAlignment="1">
      <alignment horizontal="left" vertical="center"/>
    </xf>
    <xf numFmtId="38" fontId="14" fillId="2" borderId="15" xfId="0" applyNumberFormat="1" applyFont="1" applyFill="1" applyBorder="1" applyAlignment="1">
      <alignment vertical="center"/>
    </xf>
    <xf numFmtId="38" fontId="14" fillId="2" borderId="9" xfId="0" applyNumberFormat="1" applyFont="1" applyFill="1" applyBorder="1" applyAlignment="1">
      <alignment vertical="center"/>
    </xf>
    <xf numFmtId="40" fontId="14" fillId="2" borderId="14" xfId="0" applyNumberFormat="1" applyFont="1" applyFill="1" applyBorder="1" applyAlignment="1">
      <alignment horizontal="center" vertical="center"/>
    </xf>
    <xf numFmtId="0" fontId="14" fillId="2" borderId="12" xfId="0" applyFont="1" applyFill="1" applyBorder="1" applyAlignment="1">
      <alignment horizontal="center" vertical="center"/>
    </xf>
    <xf numFmtId="180" fontId="14" fillId="2" borderId="15" xfId="0" applyNumberFormat="1" applyFont="1" applyFill="1" applyBorder="1" applyAlignment="1">
      <alignment vertical="center"/>
    </xf>
    <xf numFmtId="178" fontId="14" fillId="2" borderId="9" xfId="0" applyNumberFormat="1" applyFont="1" applyFill="1" applyBorder="1" applyAlignment="1">
      <alignment vertical="center"/>
    </xf>
    <xf numFmtId="49" fontId="14" fillId="2" borderId="14" xfId="0" applyNumberFormat="1" applyFont="1" applyFill="1" applyBorder="1" applyAlignment="1">
      <alignment horizontal="left" vertical="center"/>
    </xf>
    <xf numFmtId="49" fontId="14" fillId="2" borderId="0" xfId="0" applyNumberFormat="1" applyFont="1" applyFill="1"/>
    <xf numFmtId="49" fontId="14" fillId="2" borderId="0" xfId="0" applyNumberFormat="1" applyFont="1" applyFill="1" applyAlignment="1">
      <alignment wrapText="1"/>
    </xf>
    <xf numFmtId="0" fontId="14" fillId="2" borderId="0" xfId="14" applyFont="1" applyFill="1"/>
    <xf numFmtId="0" fontId="14" fillId="2" borderId="0" xfId="14" applyFont="1" applyFill="1" applyAlignment="1">
      <alignment horizontal="left"/>
    </xf>
    <xf numFmtId="0" fontId="18" fillId="2" borderId="0" xfId="14" applyFont="1" applyFill="1" applyAlignment="1">
      <alignment horizontal="centerContinuous"/>
    </xf>
    <xf numFmtId="49" fontId="22" fillId="2" borderId="0" xfId="14" applyNumberFormat="1" applyFont="1" applyFill="1" applyAlignment="1">
      <alignment horizontal="centerContinuous"/>
    </xf>
    <xf numFmtId="0" fontId="22" fillId="2" borderId="0" xfId="14" applyFont="1" applyFill="1"/>
    <xf numFmtId="49" fontId="22" fillId="2" borderId="23" xfId="14" applyNumberFormat="1" applyFont="1" applyFill="1" applyBorder="1" applyAlignment="1">
      <alignment horizontal="distributed" vertical="center"/>
    </xf>
    <xf numFmtId="0" fontId="22" fillId="2" borderId="24" xfId="14" applyFont="1" applyFill="1" applyBorder="1" applyAlignment="1">
      <alignment horizontal="distributed" vertical="center" justifyLastLine="1"/>
    </xf>
    <xf numFmtId="0" fontId="22" fillId="2" borderId="24" xfId="14" applyFont="1" applyFill="1" applyBorder="1" applyAlignment="1">
      <alignment horizontal="center" vertical="center" shrinkToFit="1"/>
    </xf>
    <xf numFmtId="0" fontId="22" fillId="2" borderId="24" xfId="14" applyFont="1" applyFill="1" applyBorder="1" applyAlignment="1">
      <alignment horizontal="center" vertical="center" justifyLastLine="1"/>
    </xf>
    <xf numFmtId="0" fontId="22" fillId="2" borderId="16" xfId="14" applyFont="1" applyFill="1" applyBorder="1" applyAlignment="1">
      <alignment horizontal="distributed" vertical="center" justifyLastLine="1"/>
    </xf>
    <xf numFmtId="0" fontId="22" fillId="2" borderId="19" xfId="14" applyFont="1" applyFill="1" applyBorder="1" applyAlignment="1">
      <alignment horizontal="distributed" vertical="center" justifyLastLine="1"/>
    </xf>
    <xf numFmtId="0" fontId="22" fillId="2" borderId="18" xfId="14" applyFont="1" applyFill="1" applyBorder="1" applyAlignment="1">
      <alignment horizontal="distributed" vertical="center" justifyLastLine="1"/>
    </xf>
    <xf numFmtId="0" fontId="22" fillId="2" borderId="16" xfId="14" applyFont="1" applyFill="1" applyBorder="1" applyAlignment="1">
      <alignment horizontal="center" vertical="center" justifyLastLine="1"/>
    </xf>
    <xf numFmtId="0" fontId="22" fillId="2" borderId="19" xfId="14" applyFont="1" applyFill="1" applyBorder="1" applyAlignment="1">
      <alignment horizontal="center" vertical="center" justifyLastLine="1"/>
    </xf>
    <xf numFmtId="49" fontId="22" fillId="2" borderId="14" xfId="14" applyNumberFormat="1" applyFont="1" applyFill="1" applyBorder="1" applyAlignment="1">
      <alignment horizontal="distributed" vertical="center"/>
    </xf>
    <xf numFmtId="0" fontId="22" fillId="2" borderId="15" xfId="14" applyFont="1" applyFill="1" applyBorder="1" applyAlignment="1">
      <alignment horizontal="distributed" vertical="center" justifyLastLine="1"/>
    </xf>
    <xf numFmtId="0" fontId="22" fillId="2" borderId="15" xfId="14" applyFont="1" applyFill="1" applyBorder="1" applyAlignment="1">
      <alignment horizontal="center" vertical="center" shrinkToFit="1"/>
    </xf>
    <xf numFmtId="0" fontId="22" fillId="2" borderId="15" xfId="14" applyFont="1" applyFill="1" applyBorder="1" applyAlignment="1">
      <alignment horizontal="center" vertical="center" shrinkToFit="1"/>
    </xf>
    <xf numFmtId="0" fontId="22" fillId="2" borderId="8" xfId="14" applyFont="1" applyFill="1" applyBorder="1" applyAlignment="1">
      <alignment horizontal="distributed" vertical="center" justifyLastLine="1"/>
    </xf>
    <xf numFmtId="0" fontId="22" fillId="2" borderId="15" xfId="14" applyFont="1" applyFill="1" applyBorder="1" applyAlignment="1">
      <alignment horizontal="distributed" vertical="center" justifyLastLine="1" shrinkToFit="1"/>
    </xf>
    <xf numFmtId="0" fontId="22" fillId="2" borderId="9" xfId="14" applyFont="1" applyFill="1" applyBorder="1" applyAlignment="1">
      <alignment horizontal="distributed" vertical="center" justifyLastLine="1" shrinkToFit="1"/>
    </xf>
    <xf numFmtId="49" fontId="14" fillId="2" borderId="0" xfId="14" applyNumberFormat="1" applyFont="1" applyFill="1" applyAlignment="1">
      <alignment horizontal="right" vertical="top"/>
    </xf>
    <xf numFmtId="49" fontId="14" fillId="2" borderId="10" xfId="14" applyNumberFormat="1" applyFont="1" applyFill="1" applyBorder="1" applyAlignment="1">
      <alignment horizontal="right" vertical="top"/>
    </xf>
    <xf numFmtId="49" fontId="14" fillId="2" borderId="11" xfId="14" applyNumberFormat="1" applyFont="1" applyFill="1" applyBorder="1" applyAlignment="1">
      <alignment horizontal="right" vertical="top"/>
    </xf>
    <xf numFmtId="49" fontId="14" fillId="2" borderId="11" xfId="14" applyNumberFormat="1" applyFont="1" applyFill="1" applyBorder="1" applyAlignment="1">
      <alignment horizontal="right" vertical="top" shrinkToFit="1"/>
    </xf>
    <xf numFmtId="0" fontId="14" fillId="2" borderId="0" xfId="14" applyFont="1" applyFill="1" applyAlignment="1">
      <alignment vertical="top"/>
    </xf>
    <xf numFmtId="49" fontId="14" fillId="2" borderId="0" xfId="14" applyNumberFormat="1" applyFont="1" applyFill="1" applyAlignment="1">
      <alignment horizontal="center" vertical="center"/>
    </xf>
    <xf numFmtId="41" fontId="14" fillId="2" borderId="10" xfId="14" applyNumberFormat="1" applyFont="1" applyFill="1" applyBorder="1" applyAlignment="1">
      <alignment vertical="center"/>
    </xf>
    <xf numFmtId="41" fontId="14" fillId="2" borderId="0" xfId="14" applyNumberFormat="1" applyFont="1" applyFill="1" applyAlignment="1">
      <alignment vertical="center"/>
    </xf>
    <xf numFmtId="178" fontId="14" fillId="2" borderId="0" xfId="14" applyNumberFormat="1" applyFont="1" applyFill="1" applyAlignment="1">
      <alignment vertical="center"/>
    </xf>
    <xf numFmtId="183" fontId="14" fillId="2" borderId="0" xfId="14" applyNumberFormat="1" applyFont="1" applyFill="1" applyAlignment="1">
      <alignment vertical="center"/>
    </xf>
    <xf numFmtId="0" fontId="14" fillId="2" borderId="0" xfId="14" applyFont="1" applyFill="1" applyAlignment="1">
      <alignment vertical="center"/>
    </xf>
    <xf numFmtId="49" fontId="14" fillId="2" borderId="0" xfId="14" applyNumberFormat="1" applyFont="1" applyFill="1" applyAlignment="1">
      <alignment horizontal="distributed" vertical="center" justifyLastLine="1"/>
    </xf>
    <xf numFmtId="41" fontId="14" fillId="2" borderId="0" xfId="14" applyNumberFormat="1" applyFont="1" applyFill="1" applyAlignment="1">
      <alignment horizontal="center" vertical="center"/>
    </xf>
    <xf numFmtId="49" fontId="14" fillId="2" borderId="14" xfId="14" applyNumberFormat="1" applyFont="1" applyFill="1" applyBorder="1" applyAlignment="1">
      <alignment horizontal="distributed" vertical="center" justifyLastLine="1"/>
    </xf>
    <xf numFmtId="41" fontId="14" fillId="2" borderId="9" xfId="14" applyNumberFormat="1" applyFont="1" applyFill="1" applyBorder="1" applyAlignment="1">
      <alignment vertical="center"/>
    </xf>
    <xf numFmtId="41" fontId="14" fillId="2" borderId="14" xfId="14" applyNumberFormat="1" applyFont="1" applyFill="1" applyBorder="1" applyAlignment="1">
      <alignment vertical="center"/>
    </xf>
    <xf numFmtId="178" fontId="14" fillId="2" borderId="14" xfId="14" applyNumberFormat="1" applyFont="1" applyFill="1" applyBorder="1" applyAlignment="1">
      <alignment vertical="center"/>
    </xf>
    <xf numFmtId="183" fontId="14" fillId="2" borderId="14" xfId="14" applyNumberFormat="1" applyFont="1" applyFill="1" applyBorder="1" applyAlignment="1">
      <alignment vertical="center"/>
    </xf>
    <xf numFmtId="0" fontId="22" fillId="2" borderId="0" xfId="14" applyFont="1" applyFill="1" applyAlignment="1">
      <alignment vertical="center"/>
    </xf>
    <xf numFmtId="0" fontId="19" fillId="2" borderId="0" xfId="14" applyFont="1" applyFill="1" applyAlignment="1">
      <alignment vertical="center"/>
    </xf>
    <xf numFmtId="49" fontId="19" fillId="2" borderId="0" xfId="14" applyNumberFormat="1" applyFont="1" applyFill="1" applyAlignment="1">
      <alignment horizontal="left" vertical="center"/>
    </xf>
    <xf numFmtId="0" fontId="19" fillId="2" borderId="0" xfId="14" applyFont="1" applyFill="1" applyAlignment="1">
      <alignment horizontal="left" vertical="center"/>
    </xf>
    <xf numFmtId="38" fontId="19" fillId="2" borderId="0" xfId="14" applyNumberFormat="1" applyFont="1" applyFill="1" applyAlignment="1">
      <alignment horizontal="left" vertical="center"/>
    </xf>
    <xf numFmtId="49" fontId="14" fillId="2" borderId="0" xfId="14" applyNumberFormat="1" applyFont="1" applyFill="1" applyAlignment="1">
      <alignment horizontal="right"/>
    </xf>
    <xf numFmtId="38" fontId="14" fillId="2" borderId="0" xfId="14" applyNumberFormat="1" applyFont="1" applyFill="1"/>
    <xf numFmtId="0" fontId="14" fillId="2" borderId="0" xfId="15" applyFont="1" applyFill="1" applyAlignment="1">
      <alignment vertical="center"/>
    </xf>
    <xf numFmtId="0" fontId="18" fillId="2" borderId="0" xfId="15" applyFont="1" applyFill="1" applyAlignment="1">
      <alignment horizontal="centerContinuous" vertical="center"/>
    </xf>
    <xf numFmtId="0" fontId="18" fillId="2" borderId="0" xfId="15" applyFont="1" applyFill="1" applyAlignment="1">
      <alignment horizontal="center" vertical="center"/>
    </xf>
    <xf numFmtId="49" fontId="14" fillId="2" borderId="0" xfId="15" applyNumberFormat="1" applyFont="1" applyFill="1" applyAlignment="1">
      <alignment horizontal="centerContinuous" vertical="center"/>
    </xf>
    <xf numFmtId="49" fontId="14" fillId="2" borderId="0" xfId="15" applyNumberFormat="1" applyFont="1" applyFill="1" applyAlignment="1">
      <alignment horizontal="center" vertical="center"/>
    </xf>
    <xf numFmtId="49" fontId="14" fillId="2" borderId="0" xfId="15" applyNumberFormat="1" applyFont="1" applyFill="1" applyAlignment="1">
      <alignment horizontal="right" vertical="center"/>
    </xf>
    <xf numFmtId="0" fontId="19" fillId="2" borderId="0" xfId="15" applyFont="1" applyFill="1" applyAlignment="1">
      <alignment vertical="center"/>
    </xf>
    <xf numFmtId="0" fontId="14" fillId="2" borderId="5" xfId="15" applyFont="1" applyFill="1" applyBorder="1" applyAlignment="1">
      <alignment vertical="center"/>
    </xf>
    <xf numFmtId="49" fontId="14" fillId="2" borderId="0" xfId="15" applyNumberFormat="1" applyFont="1" applyFill="1" applyAlignment="1">
      <alignment horizontal="distributed" vertical="center"/>
    </xf>
    <xf numFmtId="0" fontId="14" fillId="2" borderId="13" xfId="15" applyFont="1" applyFill="1" applyBorder="1" applyAlignment="1">
      <alignment horizontal="distributed" vertical="center" justifyLastLine="1"/>
    </xf>
    <xf numFmtId="0" fontId="14" fillId="2" borderId="16" xfId="15" applyFont="1" applyFill="1" applyBorder="1" applyAlignment="1">
      <alignment horizontal="distributed" vertical="center" justifyLastLine="1"/>
    </xf>
    <xf numFmtId="0" fontId="14" fillId="2" borderId="19" xfId="15" applyFont="1" applyFill="1" applyBorder="1" applyAlignment="1">
      <alignment horizontal="distributed" vertical="center" justifyLastLine="1"/>
    </xf>
    <xf numFmtId="0" fontId="14" fillId="2" borderId="18" xfId="15" applyFont="1" applyFill="1" applyBorder="1" applyAlignment="1">
      <alignment horizontal="distributed" vertical="center" justifyLastLine="1"/>
    </xf>
    <xf numFmtId="0" fontId="14" fillId="2" borderId="25" xfId="15" applyFont="1" applyFill="1" applyBorder="1" applyAlignment="1">
      <alignment horizontal="center" vertical="center" justifyLastLine="1"/>
    </xf>
    <xf numFmtId="49" fontId="14" fillId="2" borderId="14" xfId="15" applyNumberFormat="1" applyFont="1" applyFill="1" applyBorder="1" applyAlignment="1">
      <alignment horizontal="distributed" vertical="center"/>
    </xf>
    <xf numFmtId="0" fontId="14" fillId="2" borderId="15" xfId="15" applyFont="1" applyFill="1" applyBorder="1" applyAlignment="1">
      <alignment horizontal="distributed" vertical="center" justifyLastLine="1"/>
    </xf>
    <xf numFmtId="0" fontId="14" fillId="2" borderId="15" xfId="15" applyFont="1" applyFill="1" applyBorder="1" applyAlignment="1">
      <alignment horizontal="distributed" vertical="center" justifyLastLine="1" shrinkToFit="1"/>
    </xf>
    <xf numFmtId="0" fontId="14" fillId="2" borderId="8" xfId="15" applyFont="1" applyFill="1" applyBorder="1" applyAlignment="1">
      <alignment horizontal="distributed" vertical="center" justifyLastLine="1"/>
    </xf>
    <xf numFmtId="0" fontId="14" fillId="2" borderId="12" xfId="15" applyFont="1" applyFill="1" applyBorder="1" applyAlignment="1">
      <alignment horizontal="distributed" vertical="center" justifyLastLine="1" shrinkToFit="1"/>
    </xf>
    <xf numFmtId="0" fontId="14" fillId="2" borderId="9" xfId="15" applyFont="1" applyFill="1" applyBorder="1" applyAlignment="1">
      <alignment horizontal="distributed" vertical="center" justifyLastLine="1" shrinkToFit="1"/>
    </xf>
    <xf numFmtId="0" fontId="14" fillId="2" borderId="9" xfId="15" applyFont="1" applyFill="1" applyBorder="1" applyAlignment="1">
      <alignment horizontal="center" vertical="center" justifyLastLine="1"/>
    </xf>
    <xf numFmtId="41" fontId="14" fillId="2" borderId="10" xfId="15" applyNumberFormat="1" applyFont="1" applyFill="1" applyBorder="1" applyAlignment="1">
      <alignment horizontal="right" vertical="center"/>
    </xf>
    <xf numFmtId="41" fontId="14" fillId="2" borderId="0" xfId="15" applyNumberFormat="1" applyFont="1" applyFill="1" applyAlignment="1">
      <alignment horizontal="right" vertical="center"/>
    </xf>
    <xf numFmtId="182" fontId="14" fillId="2" borderId="0" xfId="15" applyNumberFormat="1" applyFont="1" applyFill="1" applyAlignment="1">
      <alignment horizontal="right" vertical="center"/>
    </xf>
    <xf numFmtId="41" fontId="14" fillId="2" borderId="10" xfId="15" applyNumberFormat="1" applyFont="1" applyFill="1" applyBorder="1" applyAlignment="1">
      <alignment vertical="center"/>
    </xf>
    <xf numFmtId="41" fontId="14" fillId="2" borderId="0" xfId="15" applyNumberFormat="1" applyFont="1" applyFill="1" applyAlignment="1">
      <alignment vertical="center"/>
    </xf>
    <xf numFmtId="182" fontId="14" fillId="2" borderId="0" xfId="15" applyNumberFormat="1" applyFont="1" applyFill="1" applyAlignment="1">
      <alignment vertical="center"/>
    </xf>
    <xf numFmtId="49" fontId="14" fillId="2" borderId="0" xfId="15" applyNumberFormat="1" applyFont="1" applyFill="1" applyAlignment="1">
      <alignment horizontal="left" vertical="center"/>
    </xf>
    <xf numFmtId="0" fontId="23" fillId="2" borderId="0" xfId="15" applyFont="1" applyFill="1" applyAlignment="1">
      <alignment horizontal="left" vertical="center"/>
    </xf>
    <xf numFmtId="49" fontId="14" fillId="2" borderId="11" xfId="15" applyNumberFormat="1" applyFont="1" applyFill="1" applyBorder="1" applyAlignment="1">
      <alignment horizontal="left" vertical="center"/>
    </xf>
    <xf numFmtId="0" fontId="14" fillId="2" borderId="11" xfId="15" applyFont="1" applyFill="1" applyBorder="1" applyAlignment="1">
      <alignment vertical="center"/>
    </xf>
    <xf numFmtId="0" fontId="14" fillId="2" borderId="0" xfId="15" applyFont="1" applyFill="1" applyAlignment="1">
      <alignment horizontal="left" vertical="center"/>
    </xf>
    <xf numFmtId="49" fontId="22" fillId="2" borderId="0" xfId="15" applyNumberFormat="1" applyFont="1" applyFill="1" applyAlignment="1">
      <alignment horizontal="left" vertical="center"/>
    </xf>
    <xf numFmtId="0" fontId="15" fillId="0" borderId="0" xfId="5" applyFont="1" applyFill="1" applyAlignment="1" applyProtection="1"/>
    <xf numFmtId="0" fontId="14" fillId="0" borderId="0" xfId="0" applyFont="1" applyAlignment="1">
      <alignment horizontal="left"/>
    </xf>
    <xf numFmtId="0" fontId="18" fillId="0" borderId="0" xfId="0" applyFont="1" applyAlignment="1">
      <alignment horizontal="centerContinuous"/>
    </xf>
    <xf numFmtId="0" fontId="19" fillId="0" borderId="0" xfId="0" applyFont="1" applyAlignment="1">
      <alignment horizontal="center"/>
    </xf>
    <xf numFmtId="0" fontId="19" fillId="0" borderId="0" xfId="0" applyFont="1"/>
    <xf numFmtId="49" fontId="14" fillId="0" borderId="5" xfId="0" applyNumberFormat="1" applyFont="1" applyBorder="1" applyAlignment="1">
      <alignment horizontal="left"/>
    </xf>
    <xf numFmtId="0" fontId="14" fillId="0" borderId="5" xfId="0" applyFont="1" applyBorder="1"/>
    <xf numFmtId="49" fontId="22" fillId="0" borderId="23" xfId="0" applyNumberFormat="1" applyFont="1" applyBorder="1" applyAlignment="1">
      <alignment horizontal="center" vertical="center"/>
    </xf>
    <xf numFmtId="0" fontId="22" fillId="0" borderId="24" xfId="0" applyFont="1" applyBorder="1" applyAlignment="1">
      <alignment horizontal="center" vertical="center" justifyLastLine="1"/>
    </xf>
    <xf numFmtId="0" fontId="22" fillId="0" borderId="16" xfId="0" applyFont="1" applyBorder="1" applyAlignment="1">
      <alignment horizontal="centerContinuous" vertical="center" shrinkToFit="1"/>
    </xf>
    <xf numFmtId="0" fontId="22" fillId="0" borderId="19" xfId="0" applyFont="1" applyBorder="1" applyAlignment="1">
      <alignment horizontal="centerContinuous" vertical="center" shrinkToFit="1"/>
    </xf>
    <xf numFmtId="0" fontId="22" fillId="0" borderId="0" xfId="0" applyFont="1" applyAlignment="1">
      <alignment horizontal="center" vertical="center"/>
    </xf>
    <xf numFmtId="49" fontId="22" fillId="0" borderId="14" xfId="0" applyNumberFormat="1" applyFont="1" applyBorder="1" applyAlignment="1">
      <alignment horizontal="center" vertical="center"/>
    </xf>
    <xf numFmtId="0" fontId="22" fillId="0" borderId="15" xfId="0" applyFont="1" applyBorder="1" applyAlignment="1">
      <alignment horizontal="center" vertical="center" justifyLastLine="1"/>
    </xf>
    <xf numFmtId="0" fontId="22" fillId="0" borderId="12"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6" xfId="0" applyFont="1" applyBorder="1" applyAlignment="1">
      <alignment horizontal="center" vertical="center" shrinkToFit="1"/>
    </xf>
    <xf numFmtId="49" fontId="22" fillId="0" borderId="4" xfId="0" applyNumberFormat="1" applyFont="1" applyBorder="1" applyAlignment="1">
      <alignment horizontal="center" vertical="center"/>
    </xf>
    <xf numFmtId="41" fontId="22" fillId="0" borderId="10" xfId="0" applyNumberFormat="1" applyFont="1" applyBorder="1" applyAlignment="1">
      <alignment vertical="center"/>
    </xf>
    <xf numFmtId="41" fontId="22" fillId="0" borderId="0" xfId="0" applyNumberFormat="1" applyFont="1" applyAlignment="1">
      <alignment vertical="center"/>
    </xf>
    <xf numFmtId="0" fontId="22" fillId="0" borderId="0" xfId="0" applyFont="1" applyAlignment="1">
      <alignment vertical="center"/>
    </xf>
    <xf numFmtId="49" fontId="22" fillId="0" borderId="26" xfId="0" applyNumberFormat="1" applyFont="1" applyBorder="1" applyAlignment="1">
      <alignment horizontal="center" vertical="center"/>
    </xf>
    <xf numFmtId="41" fontId="22" fillId="0" borderId="0" xfId="0" applyNumberFormat="1" applyFont="1" applyAlignment="1">
      <alignment horizontal="right" vertical="center"/>
    </xf>
    <xf numFmtId="49" fontId="22" fillId="2" borderId="12" xfId="0" applyNumberFormat="1" applyFont="1" applyFill="1" applyBorder="1" applyAlignment="1">
      <alignment horizontal="center" vertical="center"/>
    </xf>
    <xf numFmtId="41" fontId="22" fillId="2" borderId="9" xfId="0" applyNumberFormat="1" applyFont="1" applyFill="1" applyBorder="1" applyAlignment="1">
      <alignment horizontal="right" vertical="center"/>
    </xf>
    <xf numFmtId="41" fontId="22" fillId="2" borderId="14" xfId="0" applyNumberFormat="1" applyFont="1" applyFill="1" applyBorder="1" applyAlignment="1">
      <alignment horizontal="right" vertical="center"/>
    </xf>
    <xf numFmtId="0" fontId="22" fillId="2" borderId="0" xfId="0" applyFont="1" applyFill="1" applyAlignment="1">
      <alignment vertical="center"/>
    </xf>
    <xf numFmtId="49" fontId="22" fillId="0" borderId="11" xfId="0" applyNumberFormat="1" applyFont="1" applyBorder="1" applyAlignment="1">
      <alignment vertical="center"/>
    </xf>
    <xf numFmtId="49" fontId="22" fillId="0" borderId="11" xfId="0" applyNumberFormat="1" applyFont="1" applyBorder="1"/>
    <xf numFmtId="0" fontId="22" fillId="0" borderId="0" xfId="0" applyFont="1"/>
    <xf numFmtId="49" fontId="14" fillId="0" borderId="0" xfId="0" applyNumberFormat="1" applyFont="1" applyAlignment="1">
      <alignment horizontal="right"/>
    </xf>
    <xf numFmtId="38" fontId="14" fillId="0" borderId="0" xfId="0" applyNumberFormat="1" applyFont="1"/>
    <xf numFmtId="0" fontId="14" fillId="0" borderId="0" xfId="0" applyFont="1" applyAlignment="1">
      <alignment horizontal="left"/>
    </xf>
    <xf numFmtId="0" fontId="18" fillId="0" borderId="0" xfId="0" applyFont="1" applyAlignment="1">
      <alignment horizontal="center"/>
    </xf>
    <xf numFmtId="49" fontId="19" fillId="0" borderId="0" xfId="0" applyNumberFormat="1" applyFont="1" applyAlignment="1">
      <alignment horizontal="left"/>
    </xf>
    <xf numFmtId="49" fontId="19" fillId="0" borderId="0" xfId="0" applyNumberFormat="1" applyFont="1" applyAlignment="1">
      <alignment horizontal="left"/>
    </xf>
    <xf numFmtId="49" fontId="22" fillId="0" borderId="0" xfId="0" applyNumberFormat="1" applyFont="1" applyAlignment="1">
      <alignment horizontal="right"/>
    </xf>
    <xf numFmtId="49" fontId="19" fillId="0" borderId="5" xfId="0" applyNumberFormat="1" applyFont="1" applyBorder="1" applyAlignment="1">
      <alignment horizontal="left"/>
    </xf>
    <xf numFmtId="49" fontId="14" fillId="0" borderId="5" xfId="0" applyNumberFormat="1" applyFont="1" applyBorder="1" applyAlignment="1">
      <alignment horizontal="right"/>
    </xf>
    <xf numFmtId="0" fontId="22" fillId="0" borderId="9" xfId="0" applyFont="1" applyBorder="1" applyAlignment="1">
      <alignment horizontal="distributed" vertical="center" justifyLastLine="1" shrinkToFit="1"/>
    </xf>
    <xf numFmtId="0" fontId="22" fillId="0" borderId="9" xfId="0" applyFont="1" applyBorder="1" applyAlignment="1">
      <alignment horizontal="distributed" vertical="center" justifyLastLine="1"/>
    </xf>
    <xf numFmtId="0" fontId="22" fillId="0" borderId="15" xfId="0" applyFont="1" applyBorder="1" applyAlignment="1">
      <alignment horizontal="center" vertical="center" shrinkToFit="1"/>
    </xf>
    <xf numFmtId="0" fontId="22" fillId="0" borderId="14" xfId="0" applyFont="1" applyBorder="1" applyAlignment="1">
      <alignment horizontal="center" vertical="center" shrinkToFit="1"/>
    </xf>
    <xf numFmtId="49" fontId="22" fillId="2" borderId="4" xfId="0" applyNumberFormat="1" applyFont="1" applyFill="1" applyBorder="1" applyAlignment="1">
      <alignment horizontal="center" vertical="center"/>
    </xf>
    <xf numFmtId="38" fontId="22" fillId="2" borderId="10" xfId="0" applyNumberFormat="1" applyFont="1" applyFill="1" applyBorder="1" applyAlignment="1">
      <alignment vertical="center"/>
    </xf>
    <xf numFmtId="38" fontId="22" fillId="2" borderId="0" xfId="0" applyNumberFormat="1" applyFont="1" applyFill="1" applyAlignment="1">
      <alignment vertical="center"/>
    </xf>
    <xf numFmtId="41" fontId="22" fillId="0" borderId="11" xfId="0" applyNumberFormat="1" applyFont="1" applyBorder="1" applyAlignment="1">
      <alignment horizontal="right" vertical="center"/>
    </xf>
    <xf numFmtId="49" fontId="22" fillId="2" borderId="0" xfId="0" applyNumberFormat="1" applyFont="1" applyFill="1" applyAlignment="1">
      <alignment horizontal="center" vertical="center"/>
    </xf>
    <xf numFmtId="49" fontId="22" fillId="2" borderId="12" xfId="0" applyNumberFormat="1" applyFont="1" applyFill="1" applyBorder="1" applyAlignment="1">
      <alignment horizontal="distributed" vertical="center" justifyLastLine="1"/>
    </xf>
    <xf numFmtId="38" fontId="22" fillId="2" borderId="9" xfId="0" applyNumberFormat="1" applyFont="1" applyFill="1" applyBorder="1" applyAlignment="1">
      <alignment vertical="center"/>
    </xf>
    <xf numFmtId="38" fontId="22" fillId="2" borderId="14" xfId="0" applyNumberFormat="1" applyFont="1" applyFill="1" applyBorder="1" applyAlignment="1">
      <alignment vertical="center"/>
    </xf>
    <xf numFmtId="41" fontId="22" fillId="0" borderId="14" xfId="0" applyNumberFormat="1" applyFont="1" applyBorder="1" applyAlignment="1">
      <alignment horizontal="right" vertical="center"/>
    </xf>
    <xf numFmtId="49" fontId="14" fillId="0" borderId="11" xfId="0" applyNumberFormat="1" applyFont="1" applyBorder="1"/>
    <xf numFmtId="49" fontId="14" fillId="0" borderId="0" xfId="0" applyNumberFormat="1" applyFont="1" applyAlignment="1">
      <alignment horizontal="left"/>
    </xf>
    <xf numFmtId="0" fontId="18" fillId="2" borderId="0" xfId="0" applyFont="1" applyFill="1" applyAlignment="1">
      <alignment horizontal="centerContinuous"/>
    </xf>
    <xf numFmtId="49" fontId="19" fillId="2" borderId="0" xfId="0" applyNumberFormat="1" applyFont="1" applyFill="1"/>
    <xf numFmtId="49" fontId="19" fillId="2" borderId="0" xfId="0" applyNumberFormat="1" applyFont="1" applyFill="1" applyAlignment="1">
      <alignment horizontal="left"/>
    </xf>
    <xf numFmtId="49" fontId="19" fillId="2" borderId="5" xfId="0" applyNumberFormat="1" applyFont="1" applyFill="1" applyBorder="1" applyAlignment="1">
      <alignment horizontal="left"/>
    </xf>
    <xf numFmtId="0" fontId="14" fillId="2" borderId="5" xfId="0" applyFont="1" applyFill="1" applyBorder="1"/>
    <xf numFmtId="49" fontId="22" fillId="2" borderId="18" xfId="0" applyNumberFormat="1" applyFont="1" applyFill="1" applyBorder="1" applyAlignment="1">
      <alignment horizontal="center" vertical="center"/>
    </xf>
    <xf numFmtId="0" fontId="22" fillId="2" borderId="19" xfId="0" applyFont="1" applyFill="1" applyBorder="1" applyAlignment="1">
      <alignment horizontal="center" vertical="center" shrinkToFit="1"/>
    </xf>
    <xf numFmtId="0" fontId="22" fillId="2" borderId="16" xfId="0" applyFont="1" applyFill="1" applyBorder="1" applyAlignment="1">
      <alignment horizontal="distributed" vertical="center" justifyLastLine="1" shrinkToFit="1"/>
    </xf>
    <xf numFmtId="0" fontId="22" fillId="2" borderId="16" xfId="0" applyFont="1" applyFill="1" applyBorder="1" applyAlignment="1">
      <alignment horizontal="center" vertical="center" justifyLastLine="1"/>
    </xf>
    <xf numFmtId="0" fontId="22" fillId="2" borderId="0" xfId="0" applyFont="1" applyFill="1" applyAlignment="1">
      <alignment horizontal="center" vertical="center"/>
    </xf>
    <xf numFmtId="49" fontId="23" fillId="2" borderId="20" xfId="0" applyNumberFormat="1" applyFont="1" applyFill="1" applyBorder="1" applyAlignment="1">
      <alignment horizontal="center" vertical="center"/>
    </xf>
    <xf numFmtId="49" fontId="23" fillId="2" borderId="11" xfId="0" applyNumberFormat="1" applyFont="1" applyFill="1" applyBorder="1" applyAlignment="1">
      <alignment horizontal="right" vertical="top"/>
    </xf>
    <xf numFmtId="0" fontId="23" fillId="2" borderId="0" xfId="0" applyFont="1" applyFill="1" applyAlignment="1">
      <alignment horizontal="center" vertical="center"/>
    </xf>
    <xf numFmtId="38" fontId="22" fillId="2" borderId="27" xfId="0" applyNumberFormat="1" applyFont="1" applyFill="1" applyBorder="1" applyAlignment="1">
      <alignment vertical="center"/>
    </xf>
    <xf numFmtId="49" fontId="14" fillId="2" borderId="11" xfId="0" applyNumberFormat="1" applyFont="1" applyFill="1" applyBorder="1"/>
    <xf numFmtId="49" fontId="22" fillId="2" borderId="0" xfId="0" applyNumberFormat="1" applyFont="1" applyFill="1"/>
    <xf numFmtId="49" fontId="14" fillId="2" borderId="0" xfId="0" applyNumberFormat="1" applyFont="1" applyFill="1" applyAlignment="1">
      <alignment horizontal="right"/>
    </xf>
    <xf numFmtId="38" fontId="14" fillId="2" borderId="0" xfId="0" applyNumberFormat="1" applyFont="1" applyFill="1"/>
    <xf numFmtId="0" fontId="19" fillId="2" borderId="0" xfId="0" applyFont="1" applyFill="1" applyAlignment="1">
      <alignment horizontal="left"/>
    </xf>
    <xf numFmtId="0" fontId="22" fillId="2" borderId="0" xfId="0" applyFont="1" applyFill="1"/>
    <xf numFmtId="0" fontId="14" fillId="2" borderId="5" xfId="0" applyFont="1" applyFill="1" applyBorder="1" applyAlignment="1">
      <alignment horizontal="right"/>
    </xf>
    <xf numFmtId="49" fontId="22" fillId="2" borderId="0" xfId="0" applyNumberFormat="1" applyFont="1" applyFill="1" applyAlignment="1">
      <alignment vertical="center"/>
    </xf>
    <xf numFmtId="0" fontId="22" fillId="2" borderId="24" xfId="0" applyFont="1" applyFill="1" applyBorder="1" applyAlignment="1">
      <alignment horizontal="center" vertical="center" justifyLastLine="1"/>
    </xf>
    <xf numFmtId="0" fontId="22" fillId="2" borderId="9" xfId="0" applyFont="1" applyFill="1" applyBorder="1" applyAlignment="1">
      <alignment horizontal="centerContinuous" vertical="center" shrinkToFit="1"/>
    </xf>
    <xf numFmtId="0" fontId="22" fillId="2" borderId="14" xfId="0" applyFont="1" applyFill="1" applyBorder="1" applyAlignment="1">
      <alignment horizontal="centerContinuous" vertical="center" shrinkToFit="1"/>
    </xf>
    <xf numFmtId="0" fontId="22" fillId="2" borderId="12" xfId="0" applyFont="1" applyFill="1" applyBorder="1" applyAlignment="1">
      <alignment horizontal="centerContinuous" vertical="center" shrinkToFit="1"/>
    </xf>
    <xf numFmtId="0" fontId="22" fillId="2" borderId="13" xfId="0" applyFont="1" applyFill="1" applyBorder="1" applyAlignment="1">
      <alignment horizontal="distributed" vertical="center" justifyLastLine="1"/>
    </xf>
    <xf numFmtId="49" fontId="22" fillId="2" borderId="14" xfId="0" applyNumberFormat="1" applyFont="1" applyFill="1" applyBorder="1" applyAlignment="1">
      <alignment vertical="center"/>
    </xf>
    <xf numFmtId="0" fontId="22" fillId="2" borderId="15" xfId="0" applyFont="1" applyFill="1" applyBorder="1" applyAlignment="1">
      <alignment horizontal="center" vertical="center" justifyLastLine="1"/>
    </xf>
    <xf numFmtId="0" fontId="22" fillId="2" borderId="15" xfId="0" applyFont="1" applyFill="1" applyBorder="1" applyAlignment="1">
      <alignment horizontal="center" vertical="center" shrinkToFit="1"/>
    </xf>
    <xf numFmtId="0" fontId="22" fillId="2" borderId="9" xfId="0" applyFont="1" applyFill="1" applyBorder="1" applyAlignment="1">
      <alignment horizontal="center" vertical="center" shrinkToFit="1"/>
    </xf>
    <xf numFmtId="0" fontId="22" fillId="2" borderId="12" xfId="0" applyFont="1" applyFill="1" applyBorder="1" applyAlignment="1">
      <alignment horizontal="distributed" vertical="center" justifyLastLine="1" shrinkToFit="1"/>
    </xf>
    <xf numFmtId="0" fontId="22" fillId="2" borderId="15" xfId="0" applyFont="1" applyFill="1" applyBorder="1" applyAlignment="1">
      <alignment horizontal="distributed" vertical="center" justifyLastLine="1" shrinkToFit="1"/>
    </xf>
    <xf numFmtId="0" fontId="22" fillId="2" borderId="9" xfId="0" applyFont="1" applyFill="1" applyBorder="1" applyAlignment="1">
      <alignment horizontal="distributed" vertical="center" justifyLastLine="1" shrinkToFit="1"/>
    </xf>
    <xf numFmtId="49" fontId="22" fillId="2" borderId="0" xfId="0" applyNumberFormat="1" applyFont="1" applyFill="1" applyAlignment="1">
      <alignment horizontal="distributed" vertical="center" justifyLastLine="1"/>
    </xf>
    <xf numFmtId="38" fontId="22" fillId="2" borderId="10" xfId="6" applyFont="1" applyFill="1" applyBorder="1" applyAlignment="1">
      <alignment vertical="center"/>
    </xf>
    <xf numFmtId="38" fontId="22" fillId="2" borderId="0" xfId="6" applyFont="1" applyFill="1" applyBorder="1" applyAlignment="1">
      <alignment vertical="center"/>
    </xf>
    <xf numFmtId="49" fontId="22" fillId="2" borderId="4" xfId="0" applyNumberFormat="1" applyFont="1" applyFill="1" applyBorder="1" applyAlignment="1">
      <alignment horizontal="center" vertical="center" justifyLastLine="1"/>
    </xf>
    <xf numFmtId="38" fontId="22" fillId="2" borderId="9" xfId="6" applyFont="1" applyFill="1" applyBorder="1" applyAlignment="1">
      <alignment vertical="center"/>
    </xf>
    <xf numFmtId="38" fontId="22" fillId="2" borderId="14" xfId="6" applyFont="1" applyFill="1" applyBorder="1" applyAlignment="1">
      <alignment vertical="center"/>
    </xf>
    <xf numFmtId="49" fontId="22" fillId="2" borderId="11" xfId="0" applyNumberFormat="1" applyFont="1" applyFill="1" applyBorder="1"/>
    <xf numFmtId="49" fontId="22" fillId="2" borderId="0" xfId="0" applyNumberFormat="1" applyFont="1" applyFill="1" applyAlignment="1">
      <alignment horizontal="left"/>
    </xf>
    <xf numFmtId="38" fontId="14" fillId="2" borderId="0" xfId="6" applyFont="1" applyFill="1" applyBorder="1"/>
    <xf numFmtId="0" fontId="14" fillId="2" borderId="0" xfId="0" applyFont="1" applyFill="1" applyAlignment="1">
      <alignment horizontal="right"/>
    </xf>
    <xf numFmtId="49" fontId="14" fillId="2" borderId="5" xfId="0" applyNumberFormat="1" applyFont="1" applyFill="1" applyBorder="1" applyAlignment="1">
      <alignment horizontal="right"/>
    </xf>
    <xf numFmtId="49" fontId="22" fillId="2" borderId="21" xfId="0" applyNumberFormat="1" applyFont="1" applyFill="1" applyBorder="1" applyAlignment="1">
      <alignment vertical="center"/>
    </xf>
    <xf numFmtId="0" fontId="23" fillId="2" borderId="25" xfId="0" applyFont="1" applyFill="1" applyBorder="1" applyAlignment="1">
      <alignment vertical="center" wrapText="1" justifyLastLine="1" shrinkToFit="1"/>
    </xf>
    <xf numFmtId="0" fontId="23" fillId="2" borderId="25" xfId="0" applyFont="1" applyFill="1" applyBorder="1" applyAlignment="1">
      <alignment vertical="center" wrapText="1" justifyLastLine="1"/>
    </xf>
    <xf numFmtId="0" fontId="22" fillId="2" borderId="19" xfId="0" applyFont="1" applyFill="1" applyBorder="1" applyAlignment="1">
      <alignment vertical="center" justifyLastLine="1" shrinkToFit="1"/>
    </xf>
    <xf numFmtId="0" fontId="22" fillId="2" borderId="19" xfId="0" applyFont="1" applyFill="1" applyBorder="1" applyAlignment="1">
      <alignment vertical="center" justifyLastLine="1"/>
    </xf>
    <xf numFmtId="49" fontId="22" fillId="2" borderId="4" xfId="0" applyNumberFormat="1" applyFont="1" applyFill="1" applyBorder="1" applyAlignment="1">
      <alignment vertical="center"/>
    </xf>
    <xf numFmtId="0" fontId="23" fillId="2" borderId="10" xfId="0" applyFont="1" applyFill="1" applyBorder="1" applyAlignment="1">
      <alignment vertical="center" justifyLastLine="1" shrinkToFit="1"/>
    </xf>
    <xf numFmtId="0" fontId="23" fillId="2" borderId="10" xfId="0" applyFont="1" applyFill="1" applyBorder="1" applyAlignment="1">
      <alignment vertical="center" wrapText="1" justifyLastLine="1"/>
    </xf>
    <xf numFmtId="0" fontId="23" fillId="2" borderId="17" xfId="0" applyFont="1" applyFill="1" applyBorder="1" applyAlignment="1">
      <alignment vertical="center" wrapText="1" justifyLastLine="1" shrinkToFit="1"/>
    </xf>
    <xf numFmtId="0" fontId="22" fillId="2" borderId="14" xfId="0" applyFont="1" applyFill="1" applyBorder="1" applyAlignment="1">
      <alignment vertical="center" justifyLastLine="1"/>
    </xf>
    <xf numFmtId="0" fontId="23" fillId="2" borderId="17" xfId="0" applyFont="1" applyFill="1" applyBorder="1" applyAlignment="1">
      <alignment vertical="center" justifyLastLine="1"/>
    </xf>
    <xf numFmtId="0" fontId="22" fillId="2" borderId="14" xfId="0" applyFont="1" applyFill="1" applyBorder="1" applyAlignment="1">
      <alignment vertical="center" justifyLastLine="1" shrinkToFit="1"/>
    </xf>
    <xf numFmtId="49" fontId="22" fillId="2" borderId="12" xfId="0" applyNumberFormat="1" applyFont="1" applyFill="1" applyBorder="1" applyAlignment="1">
      <alignment vertical="center"/>
    </xf>
    <xf numFmtId="0" fontId="23" fillId="2" borderId="9" xfId="0" applyFont="1" applyFill="1" applyBorder="1" applyAlignment="1">
      <alignment horizontal="center" vertical="center" wrapText="1" justifyLastLine="1" shrinkToFit="1"/>
    </xf>
    <xf numFmtId="0" fontId="23" fillId="2" borderId="9" xfId="0" applyFont="1" applyFill="1" applyBorder="1" applyAlignment="1">
      <alignment horizontal="center" vertical="center" wrapText="1" justifyLastLine="1"/>
    </xf>
    <xf numFmtId="0" fontId="23" fillId="2" borderId="6" xfId="0" applyFont="1" applyFill="1" applyBorder="1" applyAlignment="1">
      <alignment horizontal="center" vertical="center" justifyLastLine="1"/>
    </xf>
    <xf numFmtId="0" fontId="23" fillId="2" borderId="9" xfId="0" applyFont="1" applyFill="1" applyBorder="1" applyAlignment="1">
      <alignment horizontal="center" vertical="center" justifyLastLine="1"/>
    </xf>
    <xf numFmtId="0" fontId="23" fillId="2" borderId="7" xfId="0" applyFont="1" applyFill="1" applyBorder="1" applyAlignment="1">
      <alignment horizontal="center" vertical="center" wrapText="1" justifyLastLine="1"/>
    </xf>
    <xf numFmtId="0" fontId="24" fillId="2" borderId="8" xfId="0" applyFont="1" applyFill="1" applyBorder="1" applyAlignment="1">
      <alignment horizontal="center" vertical="center" wrapText="1" justifyLastLine="1"/>
    </xf>
    <xf numFmtId="0" fontId="22" fillId="2" borderId="8" xfId="0" applyFont="1" applyFill="1" applyBorder="1" applyAlignment="1">
      <alignment horizontal="center" vertical="center" wrapText="1" justifyLastLine="1"/>
    </xf>
    <xf numFmtId="0" fontId="25" fillId="2" borderId="8" xfId="0" applyFont="1" applyFill="1" applyBorder="1" applyAlignment="1">
      <alignment horizontal="center" vertical="center" wrapText="1" justifyLastLine="1"/>
    </xf>
    <xf numFmtId="0" fontId="23" fillId="2" borderId="8" xfId="0" applyFont="1" applyFill="1" applyBorder="1" applyAlignment="1">
      <alignment horizontal="center" vertical="center" justifyLastLine="1"/>
    </xf>
    <xf numFmtId="0" fontId="23" fillId="2" borderId="6" xfId="0" applyFont="1" applyFill="1" applyBorder="1" applyAlignment="1">
      <alignment horizontal="center" vertical="center" shrinkToFit="1"/>
    </xf>
    <xf numFmtId="0" fontId="22" fillId="2" borderId="4" xfId="0" applyFont="1" applyFill="1" applyBorder="1" applyAlignment="1">
      <alignment horizontal="distributed" vertical="center" justifyLastLine="1"/>
    </xf>
    <xf numFmtId="0" fontId="22" fillId="2" borderId="0" xfId="0" applyFont="1" applyFill="1" applyAlignment="1">
      <alignment horizontal="distributed" vertical="center" justifyLastLine="1"/>
    </xf>
    <xf numFmtId="38" fontId="22" fillId="2" borderId="27" xfId="0" applyNumberFormat="1" applyFont="1" applyFill="1" applyBorder="1" applyAlignment="1">
      <alignment horizontal="right" vertical="center"/>
    </xf>
    <xf numFmtId="0" fontId="22" fillId="2" borderId="12" xfId="0" applyFont="1" applyFill="1" applyBorder="1" applyAlignment="1">
      <alignment horizontal="distributed" vertical="center" justifyLastLine="1"/>
    </xf>
    <xf numFmtId="38" fontId="22" fillId="2" borderId="9" xfId="0" applyNumberFormat="1" applyFont="1" applyFill="1" applyBorder="1" applyAlignment="1">
      <alignment horizontal="right" vertical="center"/>
    </xf>
    <xf numFmtId="0" fontId="22" fillId="2" borderId="25" xfId="0" applyFont="1" applyFill="1" applyBorder="1" applyAlignment="1">
      <alignment vertical="center" justifyLastLine="1"/>
    </xf>
    <xf numFmtId="0" fontId="23" fillId="2" borderId="24" xfId="0" applyFont="1" applyFill="1" applyBorder="1" applyAlignment="1">
      <alignment vertical="center" justifyLastLine="1"/>
    </xf>
    <xf numFmtId="0" fontId="23" fillId="2" borderId="23" xfId="0" applyFont="1" applyFill="1" applyBorder="1" applyAlignment="1">
      <alignment vertical="center" wrapText="1" justifyLastLine="1"/>
    </xf>
    <xf numFmtId="0" fontId="24" fillId="2" borderId="17" xfId="0" applyFont="1" applyFill="1" applyBorder="1" applyAlignment="1">
      <alignment vertical="center" wrapText="1" justifyLastLine="1"/>
    </xf>
    <xf numFmtId="0" fontId="22" fillId="2" borderId="11" xfId="0" applyFont="1" applyFill="1" applyBorder="1" applyAlignment="1">
      <alignment vertical="center" justifyLastLine="1"/>
    </xf>
    <xf numFmtId="0" fontId="23" fillId="2" borderId="13" xfId="0" applyFont="1" applyFill="1" applyBorder="1" applyAlignment="1">
      <alignment vertical="center" justifyLastLine="1"/>
    </xf>
    <xf numFmtId="0" fontId="23" fillId="2" borderId="0" xfId="0" applyFont="1" applyFill="1" applyAlignment="1">
      <alignment vertical="center" wrapText="1" justifyLastLine="1"/>
    </xf>
    <xf numFmtId="0" fontId="23" fillId="2" borderId="10" xfId="0" applyFont="1" applyFill="1" applyBorder="1" applyAlignment="1">
      <alignment vertical="center" justifyLastLine="1"/>
    </xf>
    <xf numFmtId="0" fontId="23" fillId="2" borderId="22" xfId="0" applyFont="1" applyFill="1" applyBorder="1" applyAlignment="1">
      <alignment vertical="center" justifyLastLine="1"/>
    </xf>
    <xf numFmtId="0" fontId="23" fillId="2" borderId="17" xfId="0" applyFont="1" applyFill="1" applyBorder="1" applyAlignment="1">
      <alignment vertical="center" wrapText="1" justifyLastLine="1"/>
    </xf>
    <xf numFmtId="0" fontId="24" fillId="2" borderId="15" xfId="0" applyFont="1" applyFill="1" applyBorder="1" applyAlignment="1">
      <alignment horizontal="center" vertical="center" wrapText="1" justifyLastLine="1"/>
    </xf>
    <xf numFmtId="0" fontId="26" fillId="2" borderId="8" xfId="0" applyFont="1" applyFill="1" applyBorder="1" applyAlignment="1">
      <alignment horizontal="center" vertical="center" wrapText="1" justifyLastLine="1"/>
    </xf>
    <xf numFmtId="0" fontId="23" fillId="2" borderId="8" xfId="0" applyFont="1" applyFill="1" applyBorder="1" applyAlignment="1">
      <alignment horizontal="center" vertical="center" wrapText="1" justifyLastLine="1"/>
    </xf>
    <xf numFmtId="0" fontId="23" fillId="2" borderId="8" xfId="0" applyFont="1" applyFill="1" applyBorder="1" applyAlignment="1">
      <alignment horizontal="center" vertical="center" wrapText="1" shrinkToFit="1"/>
    </xf>
    <xf numFmtId="0" fontId="25" fillId="2" borderId="6" xfId="0" applyFont="1" applyFill="1" applyBorder="1" applyAlignment="1">
      <alignment horizontal="center" vertical="center" wrapText="1" justifyLastLine="1"/>
    </xf>
    <xf numFmtId="0" fontId="25" fillId="2" borderId="7" xfId="0" applyFont="1" applyFill="1" applyBorder="1" applyAlignment="1">
      <alignment horizontal="center" vertical="center" wrapText="1" justifyLastLine="1"/>
    </xf>
    <xf numFmtId="0" fontId="23" fillId="2" borderId="15" xfId="0" applyFont="1" applyFill="1" applyBorder="1" applyAlignment="1">
      <alignment horizontal="center" vertical="center" wrapText="1" justifyLastLine="1"/>
    </xf>
    <xf numFmtId="0" fontId="23" fillId="2" borderId="14" xfId="0" applyFont="1" applyFill="1" applyBorder="1" applyAlignment="1">
      <alignment horizontal="center" vertical="center" wrapText="1" justifyLastLine="1"/>
    </xf>
    <xf numFmtId="0" fontId="22" fillId="2" borderId="29" xfId="0" applyFont="1" applyFill="1" applyBorder="1" applyAlignment="1">
      <alignment horizontal="distributed" vertical="center" justifyLastLine="1"/>
    </xf>
    <xf numFmtId="38" fontId="22" fillId="2" borderId="28" xfId="0" applyNumberFormat="1" applyFont="1" applyFill="1" applyBorder="1" applyAlignment="1">
      <alignment vertical="center"/>
    </xf>
    <xf numFmtId="0" fontId="22" fillId="2" borderId="0" xfId="0" applyFont="1" applyFill="1" applyAlignment="1">
      <alignment vertical="center" justifyLastLine="1"/>
    </xf>
    <xf numFmtId="0" fontId="18" fillId="2" borderId="0" xfId="0" applyFont="1" applyFill="1"/>
    <xf numFmtId="49" fontId="22" fillId="2" borderId="21" xfId="0" applyNumberFormat="1" applyFont="1" applyFill="1" applyBorder="1" applyAlignment="1">
      <alignment horizontal="right" vertical="center"/>
    </xf>
    <xf numFmtId="0" fontId="22" fillId="2" borderId="16" xfId="0" applyFont="1" applyFill="1" applyBorder="1" applyAlignment="1">
      <alignment horizontal="centerContinuous" vertical="center" wrapText="1" shrinkToFit="1"/>
    </xf>
    <xf numFmtId="0" fontId="22" fillId="2" borderId="19" xfId="0" applyFont="1" applyFill="1" applyBorder="1" applyAlignment="1">
      <alignment horizontal="centerContinuous" vertical="center" wrapText="1" shrinkToFit="1"/>
    </xf>
    <xf numFmtId="0" fontId="22" fillId="2" borderId="18" xfId="0" applyFont="1" applyFill="1" applyBorder="1" applyAlignment="1">
      <alignment horizontal="centerContinuous" vertical="center" wrapText="1" shrinkToFit="1"/>
    </xf>
    <xf numFmtId="0" fontId="22" fillId="2" borderId="25" xfId="0" applyFont="1" applyFill="1" applyBorder="1" applyAlignment="1">
      <alignment horizontal="centerContinuous" vertical="center" shrinkToFit="1"/>
    </xf>
    <xf numFmtId="0" fontId="22" fillId="2" borderId="21" xfId="0" applyFont="1" applyFill="1" applyBorder="1" applyAlignment="1">
      <alignment horizontal="centerContinuous" vertical="center" shrinkToFit="1"/>
    </xf>
    <xf numFmtId="0" fontId="22" fillId="2" borderId="17" xfId="0" applyFont="1" applyFill="1" applyBorder="1" applyAlignment="1">
      <alignment horizontal="centerContinuous" vertical="center" wrapText="1"/>
    </xf>
    <xf numFmtId="0" fontId="22" fillId="2" borderId="11" xfId="0" applyFont="1" applyFill="1" applyBorder="1" applyAlignment="1">
      <alignment horizontal="centerContinuous" vertical="center" wrapText="1"/>
    </xf>
    <xf numFmtId="0" fontId="22" fillId="2" borderId="6" xfId="0" applyFont="1" applyFill="1" applyBorder="1" applyAlignment="1">
      <alignment horizontal="centerContinuous" vertical="center" shrinkToFit="1"/>
    </xf>
    <xf numFmtId="0" fontId="22" fillId="2" borderId="2" xfId="0" applyFont="1" applyFill="1" applyBorder="1" applyAlignment="1">
      <alignment horizontal="centerContinuous" vertical="center" shrinkToFit="1"/>
    </xf>
    <xf numFmtId="0" fontId="22" fillId="2" borderId="6" xfId="0" applyFont="1" applyFill="1" applyBorder="1" applyAlignment="1">
      <alignment horizontal="center" vertical="center" wrapText="1" shrinkToFit="1"/>
    </xf>
    <xf numFmtId="0" fontId="22" fillId="2" borderId="2" xfId="0" applyFont="1" applyFill="1" applyBorder="1" applyAlignment="1">
      <alignment horizontal="centerContinuous" vertical="center" wrapText="1" shrinkToFit="1"/>
    </xf>
    <xf numFmtId="0" fontId="22" fillId="2" borderId="20" xfId="0" applyFont="1" applyFill="1" applyBorder="1" applyAlignment="1">
      <alignment horizontal="centerContinuous" vertical="center" wrapText="1" shrinkToFit="1"/>
    </xf>
    <xf numFmtId="0" fontId="22" fillId="2" borderId="9" xfId="0" applyFont="1" applyFill="1" applyBorder="1" applyAlignment="1">
      <alignment vertical="center" justifyLastLine="1" shrinkToFit="1"/>
    </xf>
    <xf numFmtId="0" fontId="22" fillId="2" borderId="12" xfId="0" applyFont="1" applyFill="1" applyBorder="1" applyAlignment="1">
      <alignment vertical="center" justifyLastLine="1" shrinkToFit="1"/>
    </xf>
    <xf numFmtId="0" fontId="22" fillId="2" borderId="0" xfId="0" applyFont="1" applyFill="1" applyAlignment="1">
      <alignment vertical="center" justifyLastLine="1" shrinkToFit="1"/>
    </xf>
    <xf numFmtId="0" fontId="22" fillId="2" borderId="17" xfId="0" applyFont="1" applyFill="1" applyBorder="1" applyAlignment="1">
      <alignment vertical="center" wrapText="1"/>
    </xf>
    <xf numFmtId="0" fontId="22" fillId="2" borderId="17" xfId="0" applyFont="1" applyFill="1" applyBorder="1" applyAlignment="1">
      <alignment vertical="center" wrapText="1" justifyLastLine="1"/>
    </xf>
    <xf numFmtId="0" fontId="22" fillId="2" borderId="22" xfId="0" applyFont="1" applyFill="1" applyBorder="1" applyAlignment="1">
      <alignment vertical="center" wrapText="1"/>
    </xf>
    <xf numFmtId="0" fontId="22" fillId="2" borderId="17" xfId="0" applyFont="1" applyFill="1" applyBorder="1" applyAlignment="1">
      <alignment vertical="center" wrapText="1" shrinkToFit="1"/>
    </xf>
    <xf numFmtId="0" fontId="22" fillId="2" borderId="2" xfId="0" applyFont="1" applyFill="1" applyBorder="1" applyAlignment="1">
      <alignment horizontal="distributed" vertical="center" justifyLastLine="1" shrinkToFit="1"/>
    </xf>
    <xf numFmtId="0" fontId="22" fillId="2" borderId="0" xfId="0" applyFont="1" applyFill="1" applyAlignment="1">
      <alignment horizontal="distributed" vertical="center" justifyLastLine="1" shrinkToFit="1"/>
    </xf>
    <xf numFmtId="0" fontId="22" fillId="2" borderId="17" xfId="0" applyFont="1" applyFill="1" applyBorder="1" applyAlignment="1">
      <alignment vertical="center" wrapText="1" justifyLastLine="1" shrinkToFit="1"/>
    </xf>
    <xf numFmtId="0" fontId="22" fillId="2" borderId="9" xfId="0" applyFont="1" applyFill="1" applyBorder="1" applyAlignment="1">
      <alignment horizontal="center" vertical="center" wrapText="1"/>
    </xf>
    <xf numFmtId="0" fontId="22" fillId="2" borderId="9" xfId="0" applyFont="1" applyFill="1" applyBorder="1" applyAlignment="1">
      <alignment horizontal="center" vertical="center" wrapText="1" justifyLastLine="1"/>
    </xf>
    <xf numFmtId="0" fontId="22" fillId="2" borderId="15" xfId="0" applyFont="1" applyFill="1" applyBorder="1" applyAlignment="1">
      <alignment horizontal="center" vertical="center" wrapText="1"/>
    </xf>
    <xf numFmtId="0" fontId="22" fillId="2" borderId="15" xfId="0" applyFont="1" applyFill="1" applyBorder="1" applyAlignment="1">
      <alignment horizontal="center" vertical="center" wrapText="1" shrinkToFit="1"/>
    </xf>
    <xf numFmtId="0" fontId="22" fillId="2" borderId="8" xfId="0" applyFont="1" applyFill="1" applyBorder="1" applyAlignment="1">
      <alignment horizontal="center" vertical="center" wrapText="1" shrinkToFit="1"/>
    </xf>
    <xf numFmtId="0" fontId="22" fillId="2" borderId="7" xfId="0" applyFont="1" applyFill="1" applyBorder="1" applyAlignment="1">
      <alignment horizontal="center" vertical="center" wrapText="1"/>
    </xf>
    <xf numFmtId="0" fontId="22" fillId="2" borderId="9" xfId="0" applyFont="1" applyFill="1" applyBorder="1" applyAlignment="1">
      <alignment horizontal="center" vertical="center" justifyLastLine="1" shrinkToFit="1"/>
    </xf>
    <xf numFmtId="49" fontId="22" fillId="2" borderId="4" xfId="0" applyNumberFormat="1" applyFont="1" applyFill="1" applyBorder="1" applyAlignment="1">
      <alignment horizontal="distributed" vertical="center" justifyLastLine="1"/>
    </xf>
    <xf numFmtId="41" fontId="22" fillId="2" borderId="0" xfId="0" applyNumberFormat="1" applyFont="1" applyFill="1" applyAlignment="1">
      <alignment horizontal="right" vertical="center"/>
    </xf>
    <xf numFmtId="38" fontId="22" fillId="2" borderId="0" xfId="0" applyNumberFormat="1" applyFont="1" applyFill="1" applyAlignment="1">
      <alignment horizontal="right" vertical="center"/>
    </xf>
    <xf numFmtId="49" fontId="22" fillId="2" borderId="0" xfId="0" applyNumberFormat="1" applyFont="1" applyFill="1" applyAlignment="1">
      <alignment horizontal="left" vertical="center"/>
    </xf>
    <xf numFmtId="38" fontId="14" fillId="2" borderId="0" xfId="0" applyNumberFormat="1" applyFont="1" applyFill="1" applyAlignment="1">
      <alignment vertical="center"/>
    </xf>
    <xf numFmtId="0" fontId="14" fillId="2" borderId="0" xfId="11" applyFont="1" applyFill="1">
      <alignment vertical="center"/>
    </xf>
    <xf numFmtId="188" fontId="18" fillId="2" borderId="0" xfId="0" applyNumberFormat="1" applyFont="1" applyFill="1" applyAlignment="1">
      <alignment horizontal="centerContinuous"/>
    </xf>
    <xf numFmtId="0" fontId="22" fillId="2" borderId="0" xfId="0" applyFont="1" applyFill="1" applyAlignment="1">
      <alignment horizontal="right"/>
    </xf>
    <xf numFmtId="0" fontId="14" fillId="2" borderId="0" xfId="12" applyFont="1" applyFill="1" applyAlignment="1">
      <alignment horizontal="right"/>
    </xf>
    <xf numFmtId="0" fontId="14" fillId="2" borderId="21" xfId="11" applyFont="1" applyFill="1" applyBorder="1" applyAlignment="1">
      <alignment vertical="center" shrinkToFit="1"/>
    </xf>
    <xf numFmtId="0" fontId="14" fillId="2" borderId="24" xfId="11" applyFont="1" applyFill="1" applyBorder="1">
      <alignment vertical="center"/>
    </xf>
    <xf numFmtId="0" fontId="14" fillId="2" borderId="16" xfId="11" applyFont="1" applyFill="1" applyBorder="1" applyAlignment="1">
      <alignment horizontal="centerContinuous" vertical="center"/>
    </xf>
    <xf numFmtId="0" fontId="14" fillId="2" borderId="19" xfId="11" applyFont="1" applyFill="1" applyBorder="1" applyAlignment="1">
      <alignment horizontal="centerContinuous" vertical="center"/>
    </xf>
    <xf numFmtId="0" fontId="14" fillId="2" borderId="18" xfId="11" applyFont="1" applyFill="1" applyBorder="1" applyAlignment="1">
      <alignment horizontal="centerContinuous" vertical="center"/>
    </xf>
    <xf numFmtId="0" fontId="14" fillId="2" borderId="25" xfId="11" applyFont="1" applyFill="1" applyBorder="1">
      <alignment vertical="center"/>
    </xf>
    <xf numFmtId="0" fontId="14" fillId="2" borderId="4" xfId="11" applyFont="1" applyFill="1" applyBorder="1" applyAlignment="1">
      <alignment vertical="center" shrinkToFit="1"/>
    </xf>
    <xf numFmtId="0" fontId="14" fillId="2" borderId="15" xfId="11" applyFont="1" applyFill="1" applyBorder="1" applyAlignment="1">
      <alignment horizontal="center" vertical="center"/>
    </xf>
    <xf numFmtId="0" fontId="14" fillId="2" borderId="6" xfId="11" applyFont="1" applyFill="1" applyBorder="1" applyAlignment="1">
      <alignment horizontal="center" vertical="center"/>
    </xf>
    <xf numFmtId="0" fontId="14" fillId="2" borderId="7" xfId="11" applyFont="1" applyFill="1" applyBorder="1" applyAlignment="1">
      <alignment horizontal="center" vertical="center"/>
    </xf>
    <xf numFmtId="0" fontId="14" fillId="2" borderId="8" xfId="11" applyFont="1" applyFill="1" applyBorder="1" applyAlignment="1">
      <alignment horizontal="center" vertical="center"/>
    </xf>
    <xf numFmtId="0" fontId="14" fillId="2" borderId="9" xfId="11" applyFont="1" applyFill="1" applyBorder="1" applyAlignment="1">
      <alignment horizontal="center" vertical="center"/>
    </xf>
    <xf numFmtId="0" fontId="14" fillId="2" borderId="12" xfId="11" applyFont="1" applyFill="1" applyBorder="1" applyAlignment="1">
      <alignment vertical="center" shrinkToFit="1"/>
    </xf>
    <xf numFmtId="184" fontId="14" fillId="2" borderId="10" xfId="0" applyNumberFormat="1" applyFont="1" applyFill="1" applyBorder="1" applyAlignment="1">
      <alignment horizontal="right" vertical="center"/>
    </xf>
    <xf numFmtId="184" fontId="14" fillId="2" borderId="0" xfId="0" applyNumberFormat="1" applyFont="1" applyFill="1" applyAlignment="1">
      <alignment horizontal="right" vertical="center"/>
    </xf>
    <xf numFmtId="185" fontId="14" fillId="2" borderId="0" xfId="0" applyNumberFormat="1" applyFont="1" applyFill="1" applyAlignment="1">
      <alignment horizontal="right" vertical="center"/>
    </xf>
    <xf numFmtId="187" fontId="14" fillId="2" borderId="0" xfId="0" applyNumberFormat="1" applyFont="1" applyFill="1" applyAlignment="1">
      <alignment horizontal="right" vertical="center"/>
    </xf>
    <xf numFmtId="0" fontId="14" fillId="2" borderId="4" xfId="0" applyFont="1" applyFill="1" applyBorder="1" applyAlignment="1">
      <alignment horizontal="distributed" vertical="center" justifyLastLine="1"/>
    </xf>
    <xf numFmtId="177" fontId="14" fillId="2" borderId="0" xfId="11" applyNumberFormat="1" applyFont="1" applyFill="1" applyAlignment="1">
      <alignment horizontal="right" vertical="center" shrinkToFit="1"/>
    </xf>
    <xf numFmtId="184" fontId="14" fillId="2" borderId="9" xfId="0" applyNumberFormat="1" applyFont="1" applyFill="1" applyBorder="1" applyAlignment="1">
      <alignment horizontal="right" vertical="center"/>
    </xf>
    <xf numFmtId="184" fontId="14" fillId="2" borderId="14" xfId="0" applyNumberFormat="1" applyFont="1" applyFill="1" applyBorder="1" applyAlignment="1">
      <alignment horizontal="right" vertical="center"/>
    </xf>
    <xf numFmtId="187" fontId="14" fillId="2" borderId="14" xfId="0" applyNumberFormat="1" applyFont="1" applyFill="1" applyBorder="1" applyAlignment="1">
      <alignment horizontal="right" vertical="center"/>
    </xf>
    <xf numFmtId="185" fontId="14" fillId="2" borderId="14" xfId="0" applyNumberFormat="1" applyFont="1" applyFill="1" applyBorder="1" applyAlignment="1">
      <alignment horizontal="right" vertical="center"/>
    </xf>
    <xf numFmtId="177" fontId="14" fillId="2" borderId="14" xfId="11" applyNumberFormat="1" applyFont="1" applyFill="1" applyBorder="1" applyAlignment="1">
      <alignment horizontal="right" vertical="center" shrinkToFit="1"/>
    </xf>
    <xf numFmtId="0" fontId="23" fillId="2" borderId="0" xfId="0" applyFont="1" applyFill="1"/>
    <xf numFmtId="49" fontId="23" fillId="2" borderId="0" xfId="0" applyNumberFormat="1" applyFont="1" applyFill="1"/>
    <xf numFmtId="177" fontId="14" fillId="2" borderId="0" xfId="11" applyNumberFormat="1" applyFont="1" applyFill="1">
      <alignment vertical="center"/>
    </xf>
    <xf numFmtId="177" fontId="14" fillId="2" borderId="0" xfId="11" applyNumberFormat="1" applyFont="1" applyFill="1" applyAlignment="1">
      <alignment vertical="top" wrapText="1"/>
    </xf>
    <xf numFmtId="0" fontId="14" fillId="2" borderId="0" xfId="11" applyFont="1" applyFill="1" applyAlignment="1">
      <alignment vertical="top" wrapText="1"/>
    </xf>
  </cellXfs>
  <cellStyles count="16">
    <cellStyle name="Calc Currency (0)" xfId="1" xr:uid="{00000000-0005-0000-0000-000000000000}"/>
    <cellStyle name="COMP定番表書式" xfId="2" xr:uid="{00000000-0005-0000-0000-000002000000}"/>
    <cellStyle name="Header1" xfId="3" xr:uid="{00000000-0005-0000-0000-000003000000}"/>
    <cellStyle name="Header2" xfId="4" xr:uid="{00000000-0005-0000-0000-000004000000}"/>
    <cellStyle name="ハイパーリンク" xfId="5" builtinId="8"/>
    <cellStyle name="桁区切り" xfId="6" builtinId="6"/>
    <cellStyle name="桁区切り 2" xfId="7" xr:uid="{00000000-0005-0000-0000-000007000000}"/>
    <cellStyle name="桁区切り 3" xfId="8" xr:uid="{00000000-0005-0000-0000-000008000000}"/>
    <cellStyle name="破線" xfId="9" xr:uid="{00000000-0005-0000-0000-00000F000000}"/>
    <cellStyle name="標準" xfId="0" builtinId="0"/>
    <cellStyle name="標準 2" xfId="10" xr:uid="{00000000-0005-0000-0000-000009000000}"/>
    <cellStyle name="標準 6 17" xfId="11" xr:uid="{00000000-0005-0000-0000-00000A000000}"/>
    <cellStyle name="標準 6 2 16" xfId="12" xr:uid="{00000000-0005-0000-0000-00000B000000}"/>
    <cellStyle name="標準 6 28" xfId="13" xr:uid="{00000000-0005-0000-0000-00000C000000}"/>
    <cellStyle name="標準_7　上水道の現況" xfId="14" xr:uid="{00000000-0005-0000-0000-00000D000000}"/>
    <cellStyle name="標準_8　水道普及状況" xfId="15"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200025</xdr:colOff>
      <xdr:row>10</xdr:row>
      <xdr:rowOff>9525</xdr:rowOff>
    </xdr:from>
    <xdr:to>
      <xdr:col>9</xdr:col>
      <xdr:colOff>295275</xdr:colOff>
      <xdr:row>11</xdr:row>
      <xdr:rowOff>152400</xdr:rowOff>
    </xdr:to>
    <xdr:sp macro="" textlink="">
      <xdr:nvSpPr>
        <xdr:cNvPr id="60675" name="AutoShape 4">
          <a:extLst>
            <a:ext uri="{FF2B5EF4-FFF2-40B4-BE49-F238E27FC236}">
              <a16:creationId xmlns:a16="http://schemas.microsoft.com/office/drawing/2014/main" id="{99D09AFD-6222-B01A-E165-93B8BAD812CB}"/>
            </a:ext>
          </a:extLst>
        </xdr:cNvPr>
        <xdr:cNvSpPr>
          <a:spLocks/>
        </xdr:cNvSpPr>
      </xdr:nvSpPr>
      <xdr:spPr bwMode="auto">
        <a:xfrm>
          <a:off x="12087225" y="2324100"/>
          <a:ext cx="95250" cy="323850"/>
        </a:xfrm>
        <a:prstGeom prst="leftBrace">
          <a:avLst>
            <a:gd name="adj1" fmla="val 34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209550</xdr:colOff>
      <xdr:row>10</xdr:row>
      <xdr:rowOff>28575</xdr:rowOff>
    </xdr:from>
    <xdr:to>
      <xdr:col>10</xdr:col>
      <xdr:colOff>295275</xdr:colOff>
      <xdr:row>11</xdr:row>
      <xdr:rowOff>152400</xdr:rowOff>
    </xdr:to>
    <xdr:sp macro="" textlink="">
      <xdr:nvSpPr>
        <xdr:cNvPr id="60676" name="AutoShape 5">
          <a:extLst>
            <a:ext uri="{FF2B5EF4-FFF2-40B4-BE49-F238E27FC236}">
              <a16:creationId xmlns:a16="http://schemas.microsoft.com/office/drawing/2014/main" id="{2BEB0533-EA90-A92E-8D93-12A519E1B198}"/>
            </a:ext>
          </a:extLst>
        </xdr:cNvPr>
        <xdr:cNvSpPr>
          <a:spLocks/>
        </xdr:cNvSpPr>
      </xdr:nvSpPr>
      <xdr:spPr bwMode="auto">
        <a:xfrm>
          <a:off x="13106400" y="2343150"/>
          <a:ext cx="85725" cy="304800"/>
        </a:xfrm>
        <a:prstGeom prst="leftBrace">
          <a:avLst>
            <a:gd name="adj1" fmla="val 3275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457200</xdr:colOff>
      <xdr:row>16</xdr:row>
      <xdr:rowOff>28575</xdr:rowOff>
    </xdr:from>
    <xdr:to>
      <xdr:col>11</xdr:col>
      <xdr:colOff>495300</xdr:colOff>
      <xdr:row>18</xdr:row>
      <xdr:rowOff>95250</xdr:rowOff>
    </xdr:to>
    <xdr:sp macro="" textlink="">
      <xdr:nvSpPr>
        <xdr:cNvPr id="60677" name="AutoShape 7">
          <a:extLst>
            <a:ext uri="{FF2B5EF4-FFF2-40B4-BE49-F238E27FC236}">
              <a16:creationId xmlns:a16="http://schemas.microsoft.com/office/drawing/2014/main" id="{962760BA-4789-5C48-4445-0AEC049F32AF}"/>
            </a:ext>
          </a:extLst>
        </xdr:cNvPr>
        <xdr:cNvSpPr>
          <a:spLocks/>
        </xdr:cNvSpPr>
      </xdr:nvSpPr>
      <xdr:spPr bwMode="auto">
        <a:xfrm>
          <a:off x="14363700" y="4219575"/>
          <a:ext cx="38100" cy="428625"/>
        </a:xfrm>
        <a:prstGeom prst="leftBrace">
          <a:avLst>
            <a:gd name="adj1" fmla="val 9656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457200</xdr:colOff>
      <xdr:row>19</xdr:row>
      <xdr:rowOff>38100</xdr:rowOff>
    </xdr:from>
    <xdr:to>
      <xdr:col>11</xdr:col>
      <xdr:colOff>514350</xdr:colOff>
      <xdr:row>22</xdr:row>
      <xdr:rowOff>133350</xdr:rowOff>
    </xdr:to>
    <xdr:sp macro="" textlink="">
      <xdr:nvSpPr>
        <xdr:cNvPr id="60678" name="AutoShape 8">
          <a:extLst>
            <a:ext uri="{FF2B5EF4-FFF2-40B4-BE49-F238E27FC236}">
              <a16:creationId xmlns:a16="http://schemas.microsoft.com/office/drawing/2014/main" id="{C732D719-FFC8-0445-B498-244012045AC1}"/>
            </a:ext>
          </a:extLst>
        </xdr:cNvPr>
        <xdr:cNvSpPr>
          <a:spLocks/>
        </xdr:cNvSpPr>
      </xdr:nvSpPr>
      <xdr:spPr bwMode="auto">
        <a:xfrm>
          <a:off x="14363700" y="4772025"/>
          <a:ext cx="57150" cy="638175"/>
        </a:xfrm>
        <a:prstGeom prst="leftBrace">
          <a:avLst>
            <a:gd name="adj1" fmla="val 9589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361950</xdr:colOff>
      <xdr:row>27</xdr:row>
      <xdr:rowOff>85725</xdr:rowOff>
    </xdr:from>
    <xdr:to>
      <xdr:col>11</xdr:col>
      <xdr:colOff>409575</xdr:colOff>
      <xdr:row>28</xdr:row>
      <xdr:rowOff>200025</xdr:rowOff>
    </xdr:to>
    <xdr:sp macro="" textlink="">
      <xdr:nvSpPr>
        <xdr:cNvPr id="60679" name="AutoShape 9">
          <a:extLst>
            <a:ext uri="{FF2B5EF4-FFF2-40B4-BE49-F238E27FC236}">
              <a16:creationId xmlns:a16="http://schemas.microsoft.com/office/drawing/2014/main" id="{0C9E9FBA-732A-1FD8-FEC4-547C7DD855A0}"/>
            </a:ext>
          </a:extLst>
        </xdr:cNvPr>
        <xdr:cNvSpPr>
          <a:spLocks/>
        </xdr:cNvSpPr>
      </xdr:nvSpPr>
      <xdr:spPr bwMode="auto">
        <a:xfrm>
          <a:off x="14268450" y="6267450"/>
          <a:ext cx="47625" cy="342900"/>
        </a:xfrm>
        <a:prstGeom prst="leftBrace">
          <a:avLst>
            <a:gd name="adj1" fmla="val 723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361950</xdr:colOff>
      <xdr:row>16</xdr:row>
      <xdr:rowOff>38100</xdr:rowOff>
    </xdr:from>
    <xdr:to>
      <xdr:col>14</xdr:col>
      <xdr:colOff>400050</xdr:colOff>
      <xdr:row>18</xdr:row>
      <xdr:rowOff>104775</xdr:rowOff>
    </xdr:to>
    <xdr:sp macro="" textlink="">
      <xdr:nvSpPr>
        <xdr:cNvPr id="60680" name="AutoShape 10">
          <a:extLst>
            <a:ext uri="{FF2B5EF4-FFF2-40B4-BE49-F238E27FC236}">
              <a16:creationId xmlns:a16="http://schemas.microsoft.com/office/drawing/2014/main" id="{2CCFF196-7BD9-09E6-3A70-6E97595A7E30}"/>
            </a:ext>
          </a:extLst>
        </xdr:cNvPr>
        <xdr:cNvSpPr>
          <a:spLocks/>
        </xdr:cNvSpPr>
      </xdr:nvSpPr>
      <xdr:spPr bwMode="auto">
        <a:xfrm>
          <a:off x="16030575" y="4229100"/>
          <a:ext cx="38100" cy="428625"/>
        </a:xfrm>
        <a:prstGeom prst="leftBrace">
          <a:avLst>
            <a:gd name="adj1" fmla="val 9656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485775</xdr:colOff>
      <xdr:row>16</xdr:row>
      <xdr:rowOff>57150</xdr:rowOff>
    </xdr:from>
    <xdr:to>
      <xdr:col>15</xdr:col>
      <xdr:colOff>523875</xdr:colOff>
      <xdr:row>18</xdr:row>
      <xdr:rowOff>123825</xdr:rowOff>
    </xdr:to>
    <xdr:sp macro="" textlink="">
      <xdr:nvSpPr>
        <xdr:cNvPr id="60681" name="AutoShape 11">
          <a:extLst>
            <a:ext uri="{FF2B5EF4-FFF2-40B4-BE49-F238E27FC236}">
              <a16:creationId xmlns:a16="http://schemas.microsoft.com/office/drawing/2014/main" id="{FA81785A-B958-315F-15AE-9E838EF96DEE}"/>
            </a:ext>
          </a:extLst>
        </xdr:cNvPr>
        <xdr:cNvSpPr>
          <a:spLocks/>
        </xdr:cNvSpPr>
      </xdr:nvSpPr>
      <xdr:spPr bwMode="auto">
        <a:xfrm>
          <a:off x="17106900" y="4248150"/>
          <a:ext cx="38100" cy="428625"/>
        </a:xfrm>
        <a:prstGeom prst="leftBrace">
          <a:avLst>
            <a:gd name="adj1" fmla="val 8369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371475</xdr:colOff>
      <xdr:row>19</xdr:row>
      <xdr:rowOff>9525</xdr:rowOff>
    </xdr:from>
    <xdr:to>
      <xdr:col>14</xdr:col>
      <xdr:colOff>428625</xdr:colOff>
      <xdr:row>22</xdr:row>
      <xdr:rowOff>104775</xdr:rowOff>
    </xdr:to>
    <xdr:sp macro="" textlink="">
      <xdr:nvSpPr>
        <xdr:cNvPr id="60682" name="AutoShape 12">
          <a:extLst>
            <a:ext uri="{FF2B5EF4-FFF2-40B4-BE49-F238E27FC236}">
              <a16:creationId xmlns:a16="http://schemas.microsoft.com/office/drawing/2014/main" id="{263DD20D-334B-9413-D9BA-E24473DB902B}"/>
            </a:ext>
          </a:extLst>
        </xdr:cNvPr>
        <xdr:cNvSpPr>
          <a:spLocks/>
        </xdr:cNvSpPr>
      </xdr:nvSpPr>
      <xdr:spPr bwMode="auto">
        <a:xfrm>
          <a:off x="16040100" y="4743450"/>
          <a:ext cx="57150" cy="638175"/>
        </a:xfrm>
        <a:prstGeom prst="leftBrace">
          <a:avLst>
            <a:gd name="adj1" fmla="val 9589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485775</xdr:colOff>
      <xdr:row>19</xdr:row>
      <xdr:rowOff>0</xdr:rowOff>
    </xdr:from>
    <xdr:to>
      <xdr:col>15</xdr:col>
      <xdr:colOff>542925</xdr:colOff>
      <xdr:row>22</xdr:row>
      <xdr:rowOff>95250</xdr:rowOff>
    </xdr:to>
    <xdr:sp macro="" textlink="">
      <xdr:nvSpPr>
        <xdr:cNvPr id="60683" name="AutoShape 13">
          <a:extLst>
            <a:ext uri="{FF2B5EF4-FFF2-40B4-BE49-F238E27FC236}">
              <a16:creationId xmlns:a16="http://schemas.microsoft.com/office/drawing/2014/main" id="{9B993B1F-2722-8971-15B6-60CC485832AA}"/>
            </a:ext>
          </a:extLst>
        </xdr:cNvPr>
        <xdr:cNvSpPr>
          <a:spLocks/>
        </xdr:cNvSpPr>
      </xdr:nvSpPr>
      <xdr:spPr bwMode="auto">
        <a:xfrm>
          <a:off x="17106900" y="4733925"/>
          <a:ext cx="57150" cy="638175"/>
        </a:xfrm>
        <a:prstGeom prst="leftBrace">
          <a:avLst>
            <a:gd name="adj1" fmla="val 9589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371475</xdr:colOff>
      <xdr:row>22</xdr:row>
      <xdr:rowOff>152400</xdr:rowOff>
    </xdr:from>
    <xdr:to>
      <xdr:col>14</xdr:col>
      <xdr:colOff>428625</xdr:colOff>
      <xdr:row>26</xdr:row>
      <xdr:rowOff>171450</xdr:rowOff>
    </xdr:to>
    <xdr:sp macro="" textlink="">
      <xdr:nvSpPr>
        <xdr:cNvPr id="60684" name="AutoShape 14">
          <a:extLst>
            <a:ext uri="{FF2B5EF4-FFF2-40B4-BE49-F238E27FC236}">
              <a16:creationId xmlns:a16="http://schemas.microsoft.com/office/drawing/2014/main" id="{8506B789-F300-04D8-F4D8-A1DE1BB8166A}"/>
            </a:ext>
          </a:extLst>
        </xdr:cNvPr>
        <xdr:cNvSpPr>
          <a:spLocks/>
        </xdr:cNvSpPr>
      </xdr:nvSpPr>
      <xdr:spPr bwMode="auto">
        <a:xfrm>
          <a:off x="16040100" y="5429250"/>
          <a:ext cx="57150" cy="742950"/>
        </a:xfrm>
        <a:prstGeom prst="leftBrace">
          <a:avLst>
            <a:gd name="adj1" fmla="val 9611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333375</xdr:colOff>
      <xdr:row>23</xdr:row>
      <xdr:rowOff>9525</xdr:rowOff>
    </xdr:from>
    <xdr:to>
      <xdr:col>15</xdr:col>
      <xdr:colOff>371475</xdr:colOff>
      <xdr:row>27</xdr:row>
      <xdr:rowOff>0</xdr:rowOff>
    </xdr:to>
    <xdr:sp macro="" textlink="">
      <xdr:nvSpPr>
        <xdr:cNvPr id="60685" name="AutoShape 15">
          <a:extLst>
            <a:ext uri="{FF2B5EF4-FFF2-40B4-BE49-F238E27FC236}">
              <a16:creationId xmlns:a16="http://schemas.microsoft.com/office/drawing/2014/main" id="{72CC9C68-592A-4CD4-B46D-2BD29C02C86C}"/>
            </a:ext>
          </a:extLst>
        </xdr:cNvPr>
        <xdr:cNvSpPr>
          <a:spLocks/>
        </xdr:cNvSpPr>
      </xdr:nvSpPr>
      <xdr:spPr bwMode="auto">
        <a:xfrm>
          <a:off x="16954500" y="5467350"/>
          <a:ext cx="38100" cy="714375"/>
        </a:xfrm>
        <a:prstGeom prst="leftBrace">
          <a:avLst>
            <a:gd name="adj1" fmla="val 12057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219075</xdr:colOff>
      <xdr:row>27</xdr:row>
      <xdr:rowOff>47625</xdr:rowOff>
    </xdr:from>
    <xdr:to>
      <xdr:col>19</xdr:col>
      <xdr:colOff>295275</xdr:colOff>
      <xdr:row>28</xdr:row>
      <xdr:rowOff>200025</xdr:rowOff>
    </xdr:to>
    <xdr:sp macro="" textlink="">
      <xdr:nvSpPr>
        <xdr:cNvPr id="60686" name="AutoShape 20">
          <a:extLst>
            <a:ext uri="{FF2B5EF4-FFF2-40B4-BE49-F238E27FC236}">
              <a16:creationId xmlns:a16="http://schemas.microsoft.com/office/drawing/2014/main" id="{2AB8D386-4F7E-B4DA-549B-797CA8DA1F86}"/>
            </a:ext>
          </a:extLst>
        </xdr:cNvPr>
        <xdr:cNvSpPr>
          <a:spLocks/>
        </xdr:cNvSpPr>
      </xdr:nvSpPr>
      <xdr:spPr bwMode="auto">
        <a:xfrm>
          <a:off x="19478625" y="6229350"/>
          <a:ext cx="76200" cy="381000"/>
        </a:xfrm>
        <a:prstGeom prst="leftBrace">
          <a:avLst>
            <a:gd name="adj1" fmla="val 7326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361950</xdr:colOff>
      <xdr:row>16</xdr:row>
      <xdr:rowOff>38100</xdr:rowOff>
    </xdr:from>
    <xdr:to>
      <xdr:col>18</xdr:col>
      <xdr:colOff>400050</xdr:colOff>
      <xdr:row>18</xdr:row>
      <xdr:rowOff>104775</xdr:rowOff>
    </xdr:to>
    <xdr:sp macro="" textlink="">
      <xdr:nvSpPr>
        <xdr:cNvPr id="60687" name="AutoShape 22">
          <a:extLst>
            <a:ext uri="{FF2B5EF4-FFF2-40B4-BE49-F238E27FC236}">
              <a16:creationId xmlns:a16="http://schemas.microsoft.com/office/drawing/2014/main" id="{021D3CE2-437E-4F11-4E98-43014D072641}"/>
            </a:ext>
          </a:extLst>
        </xdr:cNvPr>
        <xdr:cNvSpPr>
          <a:spLocks/>
        </xdr:cNvSpPr>
      </xdr:nvSpPr>
      <xdr:spPr bwMode="auto">
        <a:xfrm>
          <a:off x="18745200" y="4229100"/>
          <a:ext cx="38100" cy="428625"/>
        </a:xfrm>
        <a:prstGeom prst="leftBrace">
          <a:avLst>
            <a:gd name="adj1" fmla="val 9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257175</xdr:colOff>
      <xdr:row>16</xdr:row>
      <xdr:rowOff>47625</xdr:rowOff>
    </xdr:from>
    <xdr:to>
      <xdr:col>19</xdr:col>
      <xdr:colOff>295275</xdr:colOff>
      <xdr:row>18</xdr:row>
      <xdr:rowOff>114300</xdr:rowOff>
    </xdr:to>
    <xdr:sp macro="" textlink="">
      <xdr:nvSpPr>
        <xdr:cNvPr id="60688" name="AutoShape 23">
          <a:extLst>
            <a:ext uri="{FF2B5EF4-FFF2-40B4-BE49-F238E27FC236}">
              <a16:creationId xmlns:a16="http://schemas.microsoft.com/office/drawing/2014/main" id="{A7728F7D-1A9B-4153-A92C-29EAB715D3D6}"/>
            </a:ext>
          </a:extLst>
        </xdr:cNvPr>
        <xdr:cNvSpPr>
          <a:spLocks/>
        </xdr:cNvSpPr>
      </xdr:nvSpPr>
      <xdr:spPr bwMode="auto">
        <a:xfrm>
          <a:off x="19516725" y="4238625"/>
          <a:ext cx="38100" cy="428625"/>
        </a:xfrm>
        <a:prstGeom prst="leftBrace">
          <a:avLst>
            <a:gd name="adj1" fmla="val 951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352425</xdr:colOff>
      <xdr:row>19</xdr:row>
      <xdr:rowOff>28575</xdr:rowOff>
    </xdr:from>
    <xdr:to>
      <xdr:col>18</xdr:col>
      <xdr:colOff>409575</xdr:colOff>
      <xdr:row>22</xdr:row>
      <xdr:rowOff>123825</xdr:rowOff>
    </xdr:to>
    <xdr:sp macro="" textlink="">
      <xdr:nvSpPr>
        <xdr:cNvPr id="60689" name="AutoShape 24">
          <a:extLst>
            <a:ext uri="{FF2B5EF4-FFF2-40B4-BE49-F238E27FC236}">
              <a16:creationId xmlns:a16="http://schemas.microsoft.com/office/drawing/2014/main" id="{F48DFB5A-D71D-BFC0-CA1A-909B1FDADE01}"/>
            </a:ext>
          </a:extLst>
        </xdr:cNvPr>
        <xdr:cNvSpPr>
          <a:spLocks/>
        </xdr:cNvSpPr>
      </xdr:nvSpPr>
      <xdr:spPr bwMode="auto">
        <a:xfrm>
          <a:off x="18735675" y="4762500"/>
          <a:ext cx="57150" cy="638175"/>
        </a:xfrm>
        <a:prstGeom prst="leftBrace">
          <a:avLst>
            <a:gd name="adj1" fmla="val 9222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238125</xdr:colOff>
      <xdr:row>19</xdr:row>
      <xdr:rowOff>38100</xdr:rowOff>
    </xdr:from>
    <xdr:to>
      <xdr:col>19</xdr:col>
      <xdr:colOff>295275</xdr:colOff>
      <xdr:row>22</xdr:row>
      <xdr:rowOff>133350</xdr:rowOff>
    </xdr:to>
    <xdr:sp macro="" textlink="">
      <xdr:nvSpPr>
        <xdr:cNvPr id="60690" name="AutoShape 25">
          <a:extLst>
            <a:ext uri="{FF2B5EF4-FFF2-40B4-BE49-F238E27FC236}">
              <a16:creationId xmlns:a16="http://schemas.microsoft.com/office/drawing/2014/main" id="{E33AFB0B-FFB8-9477-EBF9-0E17EC64BB46}"/>
            </a:ext>
          </a:extLst>
        </xdr:cNvPr>
        <xdr:cNvSpPr>
          <a:spLocks/>
        </xdr:cNvSpPr>
      </xdr:nvSpPr>
      <xdr:spPr bwMode="auto">
        <a:xfrm>
          <a:off x="19497675" y="4772025"/>
          <a:ext cx="57150" cy="638175"/>
        </a:xfrm>
        <a:prstGeom prst="leftBrace">
          <a:avLst>
            <a:gd name="adj1" fmla="val 9445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352425</xdr:colOff>
      <xdr:row>23</xdr:row>
      <xdr:rowOff>47625</xdr:rowOff>
    </xdr:from>
    <xdr:to>
      <xdr:col>18</xdr:col>
      <xdr:colOff>390525</xdr:colOff>
      <xdr:row>26</xdr:row>
      <xdr:rowOff>161925</xdr:rowOff>
    </xdr:to>
    <xdr:sp macro="" textlink="">
      <xdr:nvSpPr>
        <xdr:cNvPr id="60691" name="AutoShape 26">
          <a:extLst>
            <a:ext uri="{FF2B5EF4-FFF2-40B4-BE49-F238E27FC236}">
              <a16:creationId xmlns:a16="http://schemas.microsoft.com/office/drawing/2014/main" id="{FDCBB3EE-37BF-1F84-B618-1123721317EA}"/>
            </a:ext>
          </a:extLst>
        </xdr:cNvPr>
        <xdr:cNvSpPr>
          <a:spLocks/>
        </xdr:cNvSpPr>
      </xdr:nvSpPr>
      <xdr:spPr bwMode="auto">
        <a:xfrm>
          <a:off x="18735675" y="5505450"/>
          <a:ext cx="38100" cy="657225"/>
        </a:xfrm>
        <a:prstGeom prst="leftBrace">
          <a:avLst>
            <a:gd name="adj1" fmla="val 11004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238125</xdr:colOff>
      <xdr:row>23</xdr:row>
      <xdr:rowOff>47625</xdr:rowOff>
    </xdr:from>
    <xdr:to>
      <xdr:col>19</xdr:col>
      <xdr:colOff>304800</xdr:colOff>
      <xdr:row>26</xdr:row>
      <xdr:rowOff>152400</xdr:rowOff>
    </xdr:to>
    <xdr:sp macro="" textlink="">
      <xdr:nvSpPr>
        <xdr:cNvPr id="60692" name="AutoShape 27">
          <a:extLst>
            <a:ext uri="{FF2B5EF4-FFF2-40B4-BE49-F238E27FC236}">
              <a16:creationId xmlns:a16="http://schemas.microsoft.com/office/drawing/2014/main" id="{6040E46C-22E0-8AB5-4298-15BABE56C902}"/>
            </a:ext>
          </a:extLst>
        </xdr:cNvPr>
        <xdr:cNvSpPr>
          <a:spLocks/>
        </xdr:cNvSpPr>
      </xdr:nvSpPr>
      <xdr:spPr bwMode="auto">
        <a:xfrm>
          <a:off x="19497675" y="5505450"/>
          <a:ext cx="66675" cy="647700"/>
        </a:xfrm>
        <a:prstGeom prst="leftBrace">
          <a:avLst>
            <a:gd name="adj1" fmla="val 8994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200025</xdr:colOff>
      <xdr:row>10</xdr:row>
      <xdr:rowOff>28575</xdr:rowOff>
    </xdr:from>
    <xdr:to>
      <xdr:col>19</xdr:col>
      <xdr:colOff>304800</xdr:colOff>
      <xdr:row>11</xdr:row>
      <xdr:rowOff>161925</xdr:rowOff>
    </xdr:to>
    <xdr:sp macro="" textlink="">
      <xdr:nvSpPr>
        <xdr:cNvPr id="60693" name="AutoShape 33">
          <a:extLst>
            <a:ext uri="{FF2B5EF4-FFF2-40B4-BE49-F238E27FC236}">
              <a16:creationId xmlns:a16="http://schemas.microsoft.com/office/drawing/2014/main" id="{7310D013-817D-5E11-28F8-90F1BA2AC953}"/>
            </a:ext>
          </a:extLst>
        </xdr:cNvPr>
        <xdr:cNvSpPr>
          <a:spLocks/>
        </xdr:cNvSpPr>
      </xdr:nvSpPr>
      <xdr:spPr bwMode="auto">
        <a:xfrm>
          <a:off x="19459575" y="2343150"/>
          <a:ext cx="104775" cy="314325"/>
        </a:xfrm>
        <a:prstGeom prst="leftBrace">
          <a:avLst>
            <a:gd name="adj1" fmla="val 3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333375</xdr:colOff>
      <xdr:row>27</xdr:row>
      <xdr:rowOff>66675</xdr:rowOff>
    </xdr:from>
    <xdr:to>
      <xdr:col>14</xdr:col>
      <xdr:colOff>409575</xdr:colOff>
      <xdr:row>28</xdr:row>
      <xdr:rowOff>190500</xdr:rowOff>
    </xdr:to>
    <xdr:sp macro="" textlink="">
      <xdr:nvSpPr>
        <xdr:cNvPr id="60694" name="AutoShape 14">
          <a:extLst>
            <a:ext uri="{FF2B5EF4-FFF2-40B4-BE49-F238E27FC236}">
              <a16:creationId xmlns:a16="http://schemas.microsoft.com/office/drawing/2014/main" id="{1C306475-AE63-40D3-336F-0B614839A42C}"/>
            </a:ext>
          </a:extLst>
        </xdr:cNvPr>
        <xdr:cNvSpPr>
          <a:spLocks/>
        </xdr:cNvSpPr>
      </xdr:nvSpPr>
      <xdr:spPr bwMode="auto">
        <a:xfrm>
          <a:off x="16002000" y="6248400"/>
          <a:ext cx="76200" cy="352425"/>
        </a:xfrm>
        <a:prstGeom prst="leftBrace">
          <a:avLst>
            <a:gd name="adj1" fmla="val 751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342900</xdr:colOff>
      <xdr:row>23</xdr:row>
      <xdr:rowOff>0</xdr:rowOff>
    </xdr:from>
    <xdr:to>
      <xdr:col>11</xdr:col>
      <xdr:colOff>400050</xdr:colOff>
      <xdr:row>27</xdr:row>
      <xdr:rowOff>19050</xdr:rowOff>
    </xdr:to>
    <xdr:sp macro="" textlink="">
      <xdr:nvSpPr>
        <xdr:cNvPr id="60695" name="AutoShape 14">
          <a:extLst>
            <a:ext uri="{FF2B5EF4-FFF2-40B4-BE49-F238E27FC236}">
              <a16:creationId xmlns:a16="http://schemas.microsoft.com/office/drawing/2014/main" id="{284CC805-8D24-5EA2-3D67-B92AADCD39EB}"/>
            </a:ext>
          </a:extLst>
        </xdr:cNvPr>
        <xdr:cNvSpPr>
          <a:spLocks/>
        </xdr:cNvSpPr>
      </xdr:nvSpPr>
      <xdr:spPr bwMode="auto">
        <a:xfrm>
          <a:off x="14249400" y="5457825"/>
          <a:ext cx="57150" cy="742950"/>
        </a:xfrm>
        <a:prstGeom prst="leftBrace">
          <a:avLst>
            <a:gd name="adj1" fmla="val 9611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342900</xdr:colOff>
      <xdr:row>27</xdr:row>
      <xdr:rowOff>57150</xdr:rowOff>
    </xdr:from>
    <xdr:to>
      <xdr:col>15</xdr:col>
      <xdr:colOff>381000</xdr:colOff>
      <xdr:row>28</xdr:row>
      <xdr:rowOff>180975</xdr:rowOff>
    </xdr:to>
    <xdr:sp macro="" textlink="">
      <xdr:nvSpPr>
        <xdr:cNvPr id="60696" name="AutoShape 15">
          <a:extLst>
            <a:ext uri="{FF2B5EF4-FFF2-40B4-BE49-F238E27FC236}">
              <a16:creationId xmlns:a16="http://schemas.microsoft.com/office/drawing/2014/main" id="{A6CEF384-F4B9-3E54-2855-5EA5B0DC825E}"/>
            </a:ext>
          </a:extLst>
        </xdr:cNvPr>
        <xdr:cNvSpPr>
          <a:spLocks/>
        </xdr:cNvSpPr>
      </xdr:nvSpPr>
      <xdr:spPr bwMode="auto">
        <a:xfrm>
          <a:off x="16964025" y="6238875"/>
          <a:ext cx="38100" cy="352425"/>
        </a:xfrm>
        <a:prstGeom prst="leftBrace">
          <a:avLst>
            <a:gd name="adj1" fmla="val 9348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438150</xdr:colOff>
      <xdr:row>10</xdr:row>
      <xdr:rowOff>9525</xdr:rowOff>
    </xdr:from>
    <xdr:to>
      <xdr:col>11</xdr:col>
      <xdr:colOff>533400</xdr:colOff>
      <xdr:row>12</xdr:row>
      <xdr:rowOff>0</xdr:rowOff>
    </xdr:to>
    <xdr:sp macro="" textlink="">
      <xdr:nvSpPr>
        <xdr:cNvPr id="60697" name="AutoShape 9">
          <a:extLst>
            <a:ext uri="{FF2B5EF4-FFF2-40B4-BE49-F238E27FC236}">
              <a16:creationId xmlns:a16="http://schemas.microsoft.com/office/drawing/2014/main" id="{55D358A7-5C04-AAC4-1883-1DCC1915F3C1}"/>
            </a:ext>
          </a:extLst>
        </xdr:cNvPr>
        <xdr:cNvSpPr>
          <a:spLocks/>
        </xdr:cNvSpPr>
      </xdr:nvSpPr>
      <xdr:spPr bwMode="auto">
        <a:xfrm>
          <a:off x="14344650" y="2324100"/>
          <a:ext cx="95250" cy="352425"/>
        </a:xfrm>
        <a:prstGeom prst="leftBrace">
          <a:avLst>
            <a:gd name="adj1" fmla="val 6615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323850</xdr:colOff>
      <xdr:row>10</xdr:row>
      <xdr:rowOff>28575</xdr:rowOff>
    </xdr:from>
    <xdr:to>
      <xdr:col>18</xdr:col>
      <xdr:colOff>361950</xdr:colOff>
      <xdr:row>11</xdr:row>
      <xdr:rowOff>171450</xdr:rowOff>
    </xdr:to>
    <xdr:sp macro="" textlink="">
      <xdr:nvSpPr>
        <xdr:cNvPr id="60698" name="AutoShape 22">
          <a:extLst>
            <a:ext uri="{FF2B5EF4-FFF2-40B4-BE49-F238E27FC236}">
              <a16:creationId xmlns:a16="http://schemas.microsoft.com/office/drawing/2014/main" id="{FC423386-8C40-B5D5-EEF8-461327BE72E8}"/>
            </a:ext>
          </a:extLst>
        </xdr:cNvPr>
        <xdr:cNvSpPr>
          <a:spLocks/>
        </xdr:cNvSpPr>
      </xdr:nvSpPr>
      <xdr:spPr bwMode="auto">
        <a:xfrm>
          <a:off x="18707100" y="2343150"/>
          <a:ext cx="38100" cy="323850"/>
        </a:xfrm>
        <a:prstGeom prst="leftBrace">
          <a:avLst>
            <a:gd name="adj1" fmla="val 8433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361950</xdr:colOff>
      <xdr:row>27</xdr:row>
      <xdr:rowOff>47625</xdr:rowOff>
    </xdr:from>
    <xdr:to>
      <xdr:col>18</xdr:col>
      <xdr:colOff>409575</xdr:colOff>
      <xdr:row>28</xdr:row>
      <xdr:rowOff>180975</xdr:rowOff>
    </xdr:to>
    <xdr:sp macro="" textlink="">
      <xdr:nvSpPr>
        <xdr:cNvPr id="60699" name="AutoShape 22">
          <a:extLst>
            <a:ext uri="{FF2B5EF4-FFF2-40B4-BE49-F238E27FC236}">
              <a16:creationId xmlns:a16="http://schemas.microsoft.com/office/drawing/2014/main" id="{0CC37783-A9B7-28CB-A01D-9508B0DC1E79}"/>
            </a:ext>
          </a:extLst>
        </xdr:cNvPr>
        <xdr:cNvSpPr>
          <a:spLocks/>
        </xdr:cNvSpPr>
      </xdr:nvSpPr>
      <xdr:spPr bwMode="auto">
        <a:xfrm>
          <a:off x="18745200" y="6229350"/>
          <a:ext cx="47625" cy="361950"/>
        </a:xfrm>
        <a:prstGeom prst="leftBrace">
          <a:avLst>
            <a:gd name="adj1" fmla="val 789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466725</xdr:colOff>
      <xdr:row>10</xdr:row>
      <xdr:rowOff>28575</xdr:rowOff>
    </xdr:from>
    <xdr:to>
      <xdr:col>15</xdr:col>
      <xdr:colOff>561975</xdr:colOff>
      <xdr:row>12</xdr:row>
      <xdr:rowOff>19050</xdr:rowOff>
    </xdr:to>
    <xdr:sp macro="" textlink="">
      <xdr:nvSpPr>
        <xdr:cNvPr id="60700" name="AutoShape 9">
          <a:extLst>
            <a:ext uri="{FF2B5EF4-FFF2-40B4-BE49-F238E27FC236}">
              <a16:creationId xmlns:a16="http://schemas.microsoft.com/office/drawing/2014/main" id="{28536024-F105-177D-508C-152CB3D821BF}"/>
            </a:ext>
          </a:extLst>
        </xdr:cNvPr>
        <xdr:cNvSpPr>
          <a:spLocks/>
        </xdr:cNvSpPr>
      </xdr:nvSpPr>
      <xdr:spPr bwMode="auto">
        <a:xfrm>
          <a:off x="17087850" y="2343150"/>
          <a:ext cx="95250" cy="352425"/>
        </a:xfrm>
        <a:prstGeom prst="leftBrace">
          <a:avLst>
            <a:gd name="adj1" fmla="val 6773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457200</xdr:colOff>
      <xdr:row>16</xdr:row>
      <xdr:rowOff>28575</xdr:rowOff>
    </xdr:from>
    <xdr:to>
      <xdr:col>11</xdr:col>
      <xdr:colOff>495300</xdr:colOff>
      <xdr:row>18</xdr:row>
      <xdr:rowOff>95250</xdr:rowOff>
    </xdr:to>
    <xdr:sp macro="" textlink="">
      <xdr:nvSpPr>
        <xdr:cNvPr id="60701" name="AutoShape 7">
          <a:extLst>
            <a:ext uri="{FF2B5EF4-FFF2-40B4-BE49-F238E27FC236}">
              <a16:creationId xmlns:a16="http://schemas.microsoft.com/office/drawing/2014/main" id="{04FEF367-0913-DC54-3595-71AB05CC2DC6}"/>
            </a:ext>
          </a:extLst>
        </xdr:cNvPr>
        <xdr:cNvSpPr>
          <a:spLocks/>
        </xdr:cNvSpPr>
      </xdr:nvSpPr>
      <xdr:spPr bwMode="auto">
        <a:xfrm>
          <a:off x="14363700" y="4219575"/>
          <a:ext cx="38100" cy="428625"/>
        </a:xfrm>
        <a:prstGeom prst="leftBrace">
          <a:avLst>
            <a:gd name="adj1" fmla="val 9656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457200</xdr:colOff>
      <xdr:row>19</xdr:row>
      <xdr:rowOff>38100</xdr:rowOff>
    </xdr:from>
    <xdr:to>
      <xdr:col>11</xdr:col>
      <xdr:colOff>514350</xdr:colOff>
      <xdr:row>22</xdr:row>
      <xdr:rowOff>133350</xdr:rowOff>
    </xdr:to>
    <xdr:sp macro="" textlink="">
      <xdr:nvSpPr>
        <xdr:cNvPr id="60702" name="AutoShape 8">
          <a:extLst>
            <a:ext uri="{FF2B5EF4-FFF2-40B4-BE49-F238E27FC236}">
              <a16:creationId xmlns:a16="http://schemas.microsoft.com/office/drawing/2014/main" id="{385C0352-D269-D91C-90E3-E3555D49B571}"/>
            </a:ext>
          </a:extLst>
        </xdr:cNvPr>
        <xdr:cNvSpPr>
          <a:spLocks/>
        </xdr:cNvSpPr>
      </xdr:nvSpPr>
      <xdr:spPr bwMode="auto">
        <a:xfrm>
          <a:off x="14363700" y="4772025"/>
          <a:ext cx="57150" cy="638175"/>
        </a:xfrm>
        <a:prstGeom prst="leftBrace">
          <a:avLst>
            <a:gd name="adj1" fmla="val 9589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361950</xdr:colOff>
      <xdr:row>16</xdr:row>
      <xdr:rowOff>38100</xdr:rowOff>
    </xdr:from>
    <xdr:to>
      <xdr:col>14</xdr:col>
      <xdr:colOff>400050</xdr:colOff>
      <xdr:row>18</xdr:row>
      <xdr:rowOff>104775</xdr:rowOff>
    </xdr:to>
    <xdr:sp macro="" textlink="">
      <xdr:nvSpPr>
        <xdr:cNvPr id="60703" name="AutoShape 10">
          <a:extLst>
            <a:ext uri="{FF2B5EF4-FFF2-40B4-BE49-F238E27FC236}">
              <a16:creationId xmlns:a16="http://schemas.microsoft.com/office/drawing/2014/main" id="{5F2AFFFD-1985-490B-AB68-5D518F4BE4B8}"/>
            </a:ext>
          </a:extLst>
        </xdr:cNvPr>
        <xdr:cNvSpPr>
          <a:spLocks/>
        </xdr:cNvSpPr>
      </xdr:nvSpPr>
      <xdr:spPr bwMode="auto">
        <a:xfrm>
          <a:off x="16030575" y="4229100"/>
          <a:ext cx="38100" cy="428625"/>
        </a:xfrm>
        <a:prstGeom prst="leftBrace">
          <a:avLst>
            <a:gd name="adj1" fmla="val 9656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485775</xdr:colOff>
      <xdr:row>16</xdr:row>
      <xdr:rowOff>57150</xdr:rowOff>
    </xdr:from>
    <xdr:to>
      <xdr:col>15</xdr:col>
      <xdr:colOff>523875</xdr:colOff>
      <xdr:row>18</xdr:row>
      <xdr:rowOff>123825</xdr:rowOff>
    </xdr:to>
    <xdr:sp macro="" textlink="">
      <xdr:nvSpPr>
        <xdr:cNvPr id="60704" name="AutoShape 11">
          <a:extLst>
            <a:ext uri="{FF2B5EF4-FFF2-40B4-BE49-F238E27FC236}">
              <a16:creationId xmlns:a16="http://schemas.microsoft.com/office/drawing/2014/main" id="{7E2D4C4B-05C1-140B-50A6-D3C726F66F5B}"/>
            </a:ext>
          </a:extLst>
        </xdr:cNvPr>
        <xdr:cNvSpPr>
          <a:spLocks/>
        </xdr:cNvSpPr>
      </xdr:nvSpPr>
      <xdr:spPr bwMode="auto">
        <a:xfrm>
          <a:off x="17106900" y="4248150"/>
          <a:ext cx="38100" cy="428625"/>
        </a:xfrm>
        <a:prstGeom prst="leftBrace">
          <a:avLst>
            <a:gd name="adj1" fmla="val 8369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371475</xdr:colOff>
      <xdr:row>19</xdr:row>
      <xdr:rowOff>9525</xdr:rowOff>
    </xdr:from>
    <xdr:to>
      <xdr:col>14</xdr:col>
      <xdr:colOff>428625</xdr:colOff>
      <xdr:row>22</xdr:row>
      <xdr:rowOff>104775</xdr:rowOff>
    </xdr:to>
    <xdr:sp macro="" textlink="">
      <xdr:nvSpPr>
        <xdr:cNvPr id="60705" name="AutoShape 12">
          <a:extLst>
            <a:ext uri="{FF2B5EF4-FFF2-40B4-BE49-F238E27FC236}">
              <a16:creationId xmlns:a16="http://schemas.microsoft.com/office/drawing/2014/main" id="{E0CF158A-B3A9-969C-912C-56B123C195DA}"/>
            </a:ext>
          </a:extLst>
        </xdr:cNvPr>
        <xdr:cNvSpPr>
          <a:spLocks/>
        </xdr:cNvSpPr>
      </xdr:nvSpPr>
      <xdr:spPr bwMode="auto">
        <a:xfrm>
          <a:off x="16040100" y="4743450"/>
          <a:ext cx="57150" cy="638175"/>
        </a:xfrm>
        <a:prstGeom prst="leftBrace">
          <a:avLst>
            <a:gd name="adj1" fmla="val 9589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485775</xdr:colOff>
      <xdr:row>19</xdr:row>
      <xdr:rowOff>0</xdr:rowOff>
    </xdr:from>
    <xdr:to>
      <xdr:col>15</xdr:col>
      <xdr:colOff>542925</xdr:colOff>
      <xdr:row>22</xdr:row>
      <xdr:rowOff>95250</xdr:rowOff>
    </xdr:to>
    <xdr:sp macro="" textlink="">
      <xdr:nvSpPr>
        <xdr:cNvPr id="60706" name="AutoShape 13">
          <a:extLst>
            <a:ext uri="{FF2B5EF4-FFF2-40B4-BE49-F238E27FC236}">
              <a16:creationId xmlns:a16="http://schemas.microsoft.com/office/drawing/2014/main" id="{4101A490-1246-E077-06E7-B6AC605AD56B}"/>
            </a:ext>
          </a:extLst>
        </xdr:cNvPr>
        <xdr:cNvSpPr>
          <a:spLocks/>
        </xdr:cNvSpPr>
      </xdr:nvSpPr>
      <xdr:spPr bwMode="auto">
        <a:xfrm>
          <a:off x="17106900" y="4733925"/>
          <a:ext cx="57150" cy="638175"/>
        </a:xfrm>
        <a:prstGeom prst="leftBrace">
          <a:avLst>
            <a:gd name="adj1" fmla="val 9589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371475</xdr:colOff>
      <xdr:row>22</xdr:row>
      <xdr:rowOff>152400</xdr:rowOff>
    </xdr:from>
    <xdr:to>
      <xdr:col>14</xdr:col>
      <xdr:colOff>428625</xdr:colOff>
      <xdr:row>26</xdr:row>
      <xdr:rowOff>171450</xdr:rowOff>
    </xdr:to>
    <xdr:sp macro="" textlink="">
      <xdr:nvSpPr>
        <xdr:cNvPr id="60707" name="AutoShape 14">
          <a:extLst>
            <a:ext uri="{FF2B5EF4-FFF2-40B4-BE49-F238E27FC236}">
              <a16:creationId xmlns:a16="http://schemas.microsoft.com/office/drawing/2014/main" id="{24179452-9CF5-0359-5B47-FF54A20D0AF2}"/>
            </a:ext>
          </a:extLst>
        </xdr:cNvPr>
        <xdr:cNvSpPr>
          <a:spLocks/>
        </xdr:cNvSpPr>
      </xdr:nvSpPr>
      <xdr:spPr bwMode="auto">
        <a:xfrm>
          <a:off x="16040100" y="5429250"/>
          <a:ext cx="57150" cy="742950"/>
        </a:xfrm>
        <a:prstGeom prst="leftBrace">
          <a:avLst>
            <a:gd name="adj1" fmla="val 9611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333375</xdr:colOff>
      <xdr:row>23</xdr:row>
      <xdr:rowOff>9525</xdr:rowOff>
    </xdr:from>
    <xdr:to>
      <xdr:col>15</xdr:col>
      <xdr:colOff>371475</xdr:colOff>
      <xdr:row>27</xdr:row>
      <xdr:rowOff>0</xdr:rowOff>
    </xdr:to>
    <xdr:sp macro="" textlink="">
      <xdr:nvSpPr>
        <xdr:cNvPr id="60708" name="AutoShape 15">
          <a:extLst>
            <a:ext uri="{FF2B5EF4-FFF2-40B4-BE49-F238E27FC236}">
              <a16:creationId xmlns:a16="http://schemas.microsoft.com/office/drawing/2014/main" id="{DCEDB5D5-DD21-730B-371E-A1206A22307D}"/>
            </a:ext>
          </a:extLst>
        </xdr:cNvPr>
        <xdr:cNvSpPr>
          <a:spLocks/>
        </xdr:cNvSpPr>
      </xdr:nvSpPr>
      <xdr:spPr bwMode="auto">
        <a:xfrm>
          <a:off x="16954500" y="5467350"/>
          <a:ext cx="38100" cy="714375"/>
        </a:xfrm>
        <a:prstGeom prst="leftBrace">
          <a:avLst>
            <a:gd name="adj1" fmla="val 12057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361950</xdr:colOff>
      <xdr:row>16</xdr:row>
      <xdr:rowOff>38100</xdr:rowOff>
    </xdr:from>
    <xdr:to>
      <xdr:col>18</xdr:col>
      <xdr:colOff>400050</xdr:colOff>
      <xdr:row>18</xdr:row>
      <xdr:rowOff>104775</xdr:rowOff>
    </xdr:to>
    <xdr:sp macro="" textlink="">
      <xdr:nvSpPr>
        <xdr:cNvPr id="60709" name="AutoShape 22">
          <a:extLst>
            <a:ext uri="{FF2B5EF4-FFF2-40B4-BE49-F238E27FC236}">
              <a16:creationId xmlns:a16="http://schemas.microsoft.com/office/drawing/2014/main" id="{63143F0F-2890-7907-537A-64F337CC15BB}"/>
            </a:ext>
          </a:extLst>
        </xdr:cNvPr>
        <xdr:cNvSpPr>
          <a:spLocks/>
        </xdr:cNvSpPr>
      </xdr:nvSpPr>
      <xdr:spPr bwMode="auto">
        <a:xfrm>
          <a:off x="18745200" y="4229100"/>
          <a:ext cx="38100" cy="428625"/>
        </a:xfrm>
        <a:prstGeom prst="leftBrace">
          <a:avLst>
            <a:gd name="adj1" fmla="val 92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257175</xdr:colOff>
      <xdr:row>16</xdr:row>
      <xdr:rowOff>47625</xdr:rowOff>
    </xdr:from>
    <xdr:to>
      <xdr:col>19</xdr:col>
      <xdr:colOff>295275</xdr:colOff>
      <xdr:row>18</xdr:row>
      <xdr:rowOff>114300</xdr:rowOff>
    </xdr:to>
    <xdr:sp macro="" textlink="">
      <xdr:nvSpPr>
        <xdr:cNvPr id="60710" name="AutoShape 23">
          <a:extLst>
            <a:ext uri="{FF2B5EF4-FFF2-40B4-BE49-F238E27FC236}">
              <a16:creationId xmlns:a16="http://schemas.microsoft.com/office/drawing/2014/main" id="{4F3CE598-499B-B5BF-1CD7-E1E16F058910}"/>
            </a:ext>
          </a:extLst>
        </xdr:cNvPr>
        <xdr:cNvSpPr>
          <a:spLocks/>
        </xdr:cNvSpPr>
      </xdr:nvSpPr>
      <xdr:spPr bwMode="auto">
        <a:xfrm>
          <a:off x="19516725" y="4238625"/>
          <a:ext cx="38100" cy="428625"/>
        </a:xfrm>
        <a:prstGeom prst="leftBrace">
          <a:avLst>
            <a:gd name="adj1" fmla="val 951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352425</xdr:colOff>
      <xdr:row>19</xdr:row>
      <xdr:rowOff>28575</xdr:rowOff>
    </xdr:from>
    <xdr:to>
      <xdr:col>18</xdr:col>
      <xdr:colOff>409575</xdr:colOff>
      <xdr:row>22</xdr:row>
      <xdr:rowOff>123825</xdr:rowOff>
    </xdr:to>
    <xdr:sp macro="" textlink="">
      <xdr:nvSpPr>
        <xdr:cNvPr id="60711" name="AutoShape 24">
          <a:extLst>
            <a:ext uri="{FF2B5EF4-FFF2-40B4-BE49-F238E27FC236}">
              <a16:creationId xmlns:a16="http://schemas.microsoft.com/office/drawing/2014/main" id="{E39770A7-BAF5-99F1-4AAA-3C3807537E46}"/>
            </a:ext>
          </a:extLst>
        </xdr:cNvPr>
        <xdr:cNvSpPr>
          <a:spLocks/>
        </xdr:cNvSpPr>
      </xdr:nvSpPr>
      <xdr:spPr bwMode="auto">
        <a:xfrm>
          <a:off x="18735675" y="4762500"/>
          <a:ext cx="57150" cy="638175"/>
        </a:xfrm>
        <a:prstGeom prst="leftBrace">
          <a:avLst>
            <a:gd name="adj1" fmla="val 9222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238125</xdr:colOff>
      <xdr:row>19</xdr:row>
      <xdr:rowOff>38100</xdr:rowOff>
    </xdr:from>
    <xdr:to>
      <xdr:col>19</xdr:col>
      <xdr:colOff>295275</xdr:colOff>
      <xdr:row>22</xdr:row>
      <xdr:rowOff>133350</xdr:rowOff>
    </xdr:to>
    <xdr:sp macro="" textlink="">
      <xdr:nvSpPr>
        <xdr:cNvPr id="60712" name="AutoShape 25">
          <a:extLst>
            <a:ext uri="{FF2B5EF4-FFF2-40B4-BE49-F238E27FC236}">
              <a16:creationId xmlns:a16="http://schemas.microsoft.com/office/drawing/2014/main" id="{7E634E32-F03C-D8E9-0EE5-3360DF011690}"/>
            </a:ext>
          </a:extLst>
        </xdr:cNvPr>
        <xdr:cNvSpPr>
          <a:spLocks/>
        </xdr:cNvSpPr>
      </xdr:nvSpPr>
      <xdr:spPr bwMode="auto">
        <a:xfrm>
          <a:off x="19497675" y="4772025"/>
          <a:ext cx="57150" cy="638175"/>
        </a:xfrm>
        <a:prstGeom prst="leftBrace">
          <a:avLst>
            <a:gd name="adj1" fmla="val 9445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352425</xdr:colOff>
      <xdr:row>23</xdr:row>
      <xdr:rowOff>47625</xdr:rowOff>
    </xdr:from>
    <xdr:to>
      <xdr:col>18</xdr:col>
      <xdr:colOff>390525</xdr:colOff>
      <xdr:row>26</xdr:row>
      <xdr:rowOff>161925</xdr:rowOff>
    </xdr:to>
    <xdr:sp macro="" textlink="">
      <xdr:nvSpPr>
        <xdr:cNvPr id="60713" name="AutoShape 26">
          <a:extLst>
            <a:ext uri="{FF2B5EF4-FFF2-40B4-BE49-F238E27FC236}">
              <a16:creationId xmlns:a16="http://schemas.microsoft.com/office/drawing/2014/main" id="{2B07AFBA-BEC6-4054-7A55-E25B6BC4AF0D}"/>
            </a:ext>
          </a:extLst>
        </xdr:cNvPr>
        <xdr:cNvSpPr>
          <a:spLocks/>
        </xdr:cNvSpPr>
      </xdr:nvSpPr>
      <xdr:spPr bwMode="auto">
        <a:xfrm>
          <a:off x="18735675" y="5505450"/>
          <a:ext cx="38100" cy="657225"/>
        </a:xfrm>
        <a:prstGeom prst="leftBrace">
          <a:avLst>
            <a:gd name="adj1" fmla="val 11004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238125</xdr:colOff>
      <xdr:row>23</xdr:row>
      <xdr:rowOff>47625</xdr:rowOff>
    </xdr:from>
    <xdr:to>
      <xdr:col>19</xdr:col>
      <xdr:colOff>304800</xdr:colOff>
      <xdr:row>26</xdr:row>
      <xdr:rowOff>152400</xdr:rowOff>
    </xdr:to>
    <xdr:sp macro="" textlink="">
      <xdr:nvSpPr>
        <xdr:cNvPr id="60714" name="AutoShape 27">
          <a:extLst>
            <a:ext uri="{FF2B5EF4-FFF2-40B4-BE49-F238E27FC236}">
              <a16:creationId xmlns:a16="http://schemas.microsoft.com/office/drawing/2014/main" id="{76B2E3E4-52A8-482F-8358-3FCCA3D75431}"/>
            </a:ext>
          </a:extLst>
        </xdr:cNvPr>
        <xdr:cNvSpPr>
          <a:spLocks/>
        </xdr:cNvSpPr>
      </xdr:nvSpPr>
      <xdr:spPr bwMode="auto">
        <a:xfrm>
          <a:off x="19497675" y="5505450"/>
          <a:ext cx="66675" cy="647700"/>
        </a:xfrm>
        <a:prstGeom prst="leftBrace">
          <a:avLst>
            <a:gd name="adj1" fmla="val 8994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342900</xdr:colOff>
      <xdr:row>23</xdr:row>
      <xdr:rowOff>0</xdr:rowOff>
    </xdr:from>
    <xdr:to>
      <xdr:col>11</xdr:col>
      <xdr:colOff>400050</xdr:colOff>
      <xdr:row>27</xdr:row>
      <xdr:rowOff>19050</xdr:rowOff>
    </xdr:to>
    <xdr:sp macro="" textlink="">
      <xdr:nvSpPr>
        <xdr:cNvPr id="60715" name="AutoShape 14">
          <a:extLst>
            <a:ext uri="{FF2B5EF4-FFF2-40B4-BE49-F238E27FC236}">
              <a16:creationId xmlns:a16="http://schemas.microsoft.com/office/drawing/2014/main" id="{06275539-B916-80D3-C9C5-F5647F87DCCF}"/>
            </a:ext>
          </a:extLst>
        </xdr:cNvPr>
        <xdr:cNvSpPr>
          <a:spLocks/>
        </xdr:cNvSpPr>
      </xdr:nvSpPr>
      <xdr:spPr bwMode="auto">
        <a:xfrm>
          <a:off x="14249400" y="5457825"/>
          <a:ext cx="57150" cy="742950"/>
        </a:xfrm>
        <a:prstGeom prst="leftBrace">
          <a:avLst>
            <a:gd name="adj1" fmla="val 986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200025</xdr:colOff>
      <xdr:row>10</xdr:row>
      <xdr:rowOff>9525</xdr:rowOff>
    </xdr:from>
    <xdr:to>
      <xdr:col>9</xdr:col>
      <xdr:colOff>295275</xdr:colOff>
      <xdr:row>11</xdr:row>
      <xdr:rowOff>152400</xdr:rowOff>
    </xdr:to>
    <xdr:sp macro="" textlink="">
      <xdr:nvSpPr>
        <xdr:cNvPr id="60716" name="AutoShape 4">
          <a:extLst>
            <a:ext uri="{FF2B5EF4-FFF2-40B4-BE49-F238E27FC236}">
              <a16:creationId xmlns:a16="http://schemas.microsoft.com/office/drawing/2014/main" id="{47C7708D-431E-5422-ED39-DFD9DBCEC43C}"/>
            </a:ext>
          </a:extLst>
        </xdr:cNvPr>
        <xdr:cNvSpPr>
          <a:spLocks/>
        </xdr:cNvSpPr>
      </xdr:nvSpPr>
      <xdr:spPr bwMode="auto">
        <a:xfrm>
          <a:off x="12087225" y="2324100"/>
          <a:ext cx="95250" cy="323850"/>
        </a:xfrm>
        <a:prstGeom prst="leftBrace">
          <a:avLst>
            <a:gd name="adj1" fmla="val 34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209550</xdr:colOff>
      <xdr:row>10</xdr:row>
      <xdr:rowOff>28575</xdr:rowOff>
    </xdr:from>
    <xdr:to>
      <xdr:col>10</xdr:col>
      <xdr:colOff>295275</xdr:colOff>
      <xdr:row>11</xdr:row>
      <xdr:rowOff>152400</xdr:rowOff>
    </xdr:to>
    <xdr:sp macro="" textlink="">
      <xdr:nvSpPr>
        <xdr:cNvPr id="60717" name="AutoShape 5">
          <a:extLst>
            <a:ext uri="{FF2B5EF4-FFF2-40B4-BE49-F238E27FC236}">
              <a16:creationId xmlns:a16="http://schemas.microsoft.com/office/drawing/2014/main" id="{273E4C70-67A5-590B-8FDA-F714231C32AA}"/>
            </a:ext>
          </a:extLst>
        </xdr:cNvPr>
        <xdr:cNvSpPr>
          <a:spLocks/>
        </xdr:cNvSpPr>
      </xdr:nvSpPr>
      <xdr:spPr bwMode="auto">
        <a:xfrm>
          <a:off x="13106400" y="2343150"/>
          <a:ext cx="85725" cy="304800"/>
        </a:xfrm>
        <a:prstGeom prst="leftBrace">
          <a:avLst>
            <a:gd name="adj1" fmla="val 3275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200025</xdr:colOff>
      <xdr:row>10</xdr:row>
      <xdr:rowOff>28575</xdr:rowOff>
    </xdr:from>
    <xdr:to>
      <xdr:col>19</xdr:col>
      <xdr:colOff>304800</xdr:colOff>
      <xdr:row>11</xdr:row>
      <xdr:rowOff>161925</xdr:rowOff>
    </xdr:to>
    <xdr:sp macro="" textlink="">
      <xdr:nvSpPr>
        <xdr:cNvPr id="60718" name="AutoShape 33">
          <a:extLst>
            <a:ext uri="{FF2B5EF4-FFF2-40B4-BE49-F238E27FC236}">
              <a16:creationId xmlns:a16="http://schemas.microsoft.com/office/drawing/2014/main" id="{F5B0B667-3EEF-3C3F-995A-2F6F269805B0}"/>
            </a:ext>
          </a:extLst>
        </xdr:cNvPr>
        <xdr:cNvSpPr>
          <a:spLocks/>
        </xdr:cNvSpPr>
      </xdr:nvSpPr>
      <xdr:spPr bwMode="auto">
        <a:xfrm>
          <a:off x="19459575" y="2343150"/>
          <a:ext cx="104775" cy="314325"/>
        </a:xfrm>
        <a:prstGeom prst="leftBrace">
          <a:avLst>
            <a:gd name="adj1" fmla="val 3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438150</xdr:colOff>
      <xdr:row>10</xdr:row>
      <xdr:rowOff>9525</xdr:rowOff>
    </xdr:from>
    <xdr:to>
      <xdr:col>11</xdr:col>
      <xdr:colOff>533400</xdr:colOff>
      <xdr:row>12</xdr:row>
      <xdr:rowOff>0</xdr:rowOff>
    </xdr:to>
    <xdr:sp macro="" textlink="">
      <xdr:nvSpPr>
        <xdr:cNvPr id="60719" name="AutoShape 9">
          <a:extLst>
            <a:ext uri="{FF2B5EF4-FFF2-40B4-BE49-F238E27FC236}">
              <a16:creationId xmlns:a16="http://schemas.microsoft.com/office/drawing/2014/main" id="{F1DF27F0-DD10-48E6-6C48-0268D31A286D}"/>
            </a:ext>
          </a:extLst>
        </xdr:cNvPr>
        <xdr:cNvSpPr>
          <a:spLocks/>
        </xdr:cNvSpPr>
      </xdr:nvSpPr>
      <xdr:spPr bwMode="auto">
        <a:xfrm>
          <a:off x="14344650" y="2324100"/>
          <a:ext cx="95250" cy="352425"/>
        </a:xfrm>
        <a:prstGeom prst="leftBrace">
          <a:avLst>
            <a:gd name="adj1" fmla="val 6615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323850</xdr:colOff>
      <xdr:row>10</xdr:row>
      <xdr:rowOff>28575</xdr:rowOff>
    </xdr:from>
    <xdr:to>
      <xdr:col>18</xdr:col>
      <xdr:colOff>361950</xdr:colOff>
      <xdr:row>11</xdr:row>
      <xdr:rowOff>171450</xdr:rowOff>
    </xdr:to>
    <xdr:sp macro="" textlink="">
      <xdr:nvSpPr>
        <xdr:cNvPr id="60720" name="AutoShape 22">
          <a:extLst>
            <a:ext uri="{FF2B5EF4-FFF2-40B4-BE49-F238E27FC236}">
              <a16:creationId xmlns:a16="http://schemas.microsoft.com/office/drawing/2014/main" id="{07B2E8B3-275D-03A9-954A-0C5321E3F04C}"/>
            </a:ext>
          </a:extLst>
        </xdr:cNvPr>
        <xdr:cNvSpPr>
          <a:spLocks/>
        </xdr:cNvSpPr>
      </xdr:nvSpPr>
      <xdr:spPr bwMode="auto">
        <a:xfrm>
          <a:off x="18707100" y="2343150"/>
          <a:ext cx="38100" cy="323850"/>
        </a:xfrm>
        <a:prstGeom prst="leftBrace">
          <a:avLst>
            <a:gd name="adj1" fmla="val 8433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295275</xdr:colOff>
      <xdr:row>10</xdr:row>
      <xdr:rowOff>9525</xdr:rowOff>
    </xdr:from>
    <xdr:to>
      <xdr:col>14</xdr:col>
      <xdr:colOff>390525</xdr:colOff>
      <xdr:row>12</xdr:row>
      <xdr:rowOff>0</xdr:rowOff>
    </xdr:to>
    <xdr:sp macro="" textlink="">
      <xdr:nvSpPr>
        <xdr:cNvPr id="60721" name="AutoShape 9">
          <a:extLst>
            <a:ext uri="{FF2B5EF4-FFF2-40B4-BE49-F238E27FC236}">
              <a16:creationId xmlns:a16="http://schemas.microsoft.com/office/drawing/2014/main" id="{1EDB9CE3-7FC9-D80F-B2F2-56D26DD9BA5C}"/>
            </a:ext>
          </a:extLst>
        </xdr:cNvPr>
        <xdr:cNvSpPr>
          <a:spLocks/>
        </xdr:cNvSpPr>
      </xdr:nvSpPr>
      <xdr:spPr bwMode="auto">
        <a:xfrm>
          <a:off x="15963900" y="2324100"/>
          <a:ext cx="95250" cy="352425"/>
        </a:xfrm>
        <a:prstGeom prst="leftBrace">
          <a:avLst>
            <a:gd name="adj1" fmla="val 6773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476250</xdr:colOff>
      <xdr:row>10</xdr:row>
      <xdr:rowOff>28575</xdr:rowOff>
    </xdr:from>
    <xdr:to>
      <xdr:col>15</xdr:col>
      <xdr:colOff>571500</xdr:colOff>
      <xdr:row>12</xdr:row>
      <xdr:rowOff>19050</xdr:rowOff>
    </xdr:to>
    <xdr:sp macro="" textlink="">
      <xdr:nvSpPr>
        <xdr:cNvPr id="60722" name="AutoShape 9">
          <a:extLst>
            <a:ext uri="{FF2B5EF4-FFF2-40B4-BE49-F238E27FC236}">
              <a16:creationId xmlns:a16="http://schemas.microsoft.com/office/drawing/2014/main" id="{BF532F2B-AF69-CAD6-75B9-2D60A32F67C1}"/>
            </a:ext>
          </a:extLst>
        </xdr:cNvPr>
        <xdr:cNvSpPr>
          <a:spLocks/>
        </xdr:cNvSpPr>
      </xdr:nvSpPr>
      <xdr:spPr bwMode="auto">
        <a:xfrm>
          <a:off x="17097375" y="2343150"/>
          <a:ext cx="95250" cy="352425"/>
        </a:xfrm>
        <a:prstGeom prst="leftBrace">
          <a:avLst>
            <a:gd name="adj1" fmla="val 6773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9"/>
  <sheetViews>
    <sheetView showGridLines="0" tabSelected="1" workbookViewId="0">
      <selection activeCell="D17" sqref="D17"/>
    </sheetView>
  </sheetViews>
  <sheetFormatPr defaultRowHeight="13.5" x14ac:dyDescent="0.15"/>
  <cols>
    <col min="1" max="1" width="3.375" style="2" customWidth="1"/>
    <col min="2" max="16384" width="9" style="2"/>
  </cols>
  <sheetData>
    <row r="1" spans="1:3" ht="18.75" x14ac:dyDescent="0.2">
      <c r="A1" s="1" t="s">
        <v>347</v>
      </c>
    </row>
    <row r="2" spans="1:3" ht="18.75" x14ac:dyDescent="0.2">
      <c r="B2" s="1" t="s">
        <v>0</v>
      </c>
    </row>
    <row r="4" spans="1:3" x14ac:dyDescent="0.15">
      <c r="B4" s="3" t="s">
        <v>1</v>
      </c>
      <c r="C4" s="2" t="s">
        <v>2</v>
      </c>
    </row>
    <row r="5" spans="1:3" x14ac:dyDescent="0.15">
      <c r="B5" s="3" t="s">
        <v>3</v>
      </c>
      <c r="C5" s="2" t="s">
        <v>4</v>
      </c>
    </row>
    <row r="6" spans="1:3" x14ac:dyDescent="0.15">
      <c r="B6" s="3" t="s">
        <v>5</v>
      </c>
      <c r="C6" s="2" t="s">
        <v>6</v>
      </c>
    </row>
    <row r="7" spans="1:3" x14ac:dyDescent="0.15">
      <c r="B7" s="3" t="s">
        <v>7</v>
      </c>
      <c r="C7" s="2" t="s">
        <v>8</v>
      </c>
    </row>
    <row r="8" spans="1:3" x14ac:dyDescent="0.15">
      <c r="B8" s="3" t="s">
        <v>9</v>
      </c>
      <c r="C8" s="2" t="s">
        <v>10</v>
      </c>
    </row>
    <row r="9" spans="1:3" x14ac:dyDescent="0.15">
      <c r="B9" s="3" t="s">
        <v>11</v>
      </c>
      <c r="C9" s="2" t="s">
        <v>12</v>
      </c>
    </row>
    <row r="10" spans="1:3" x14ac:dyDescent="0.15">
      <c r="B10" s="3" t="s">
        <v>13</v>
      </c>
      <c r="C10" s="2" t="s">
        <v>14</v>
      </c>
    </row>
    <row r="11" spans="1:3" x14ac:dyDescent="0.15">
      <c r="B11" s="3" t="s">
        <v>15</v>
      </c>
      <c r="C11" s="2" t="s">
        <v>16</v>
      </c>
    </row>
    <row r="12" spans="1:3" x14ac:dyDescent="0.15">
      <c r="B12" s="3" t="s">
        <v>17</v>
      </c>
      <c r="C12" s="2" t="s">
        <v>18</v>
      </c>
    </row>
    <row r="13" spans="1:3" x14ac:dyDescent="0.15">
      <c r="B13" s="3" t="s">
        <v>19</v>
      </c>
      <c r="C13" s="2" t="s">
        <v>20</v>
      </c>
    </row>
    <row r="14" spans="1:3" x14ac:dyDescent="0.15">
      <c r="B14" s="3"/>
    </row>
    <row r="15" spans="1:3" x14ac:dyDescent="0.15">
      <c r="B15" s="3"/>
    </row>
    <row r="19" spans="2:2" x14ac:dyDescent="0.15">
      <c r="B19" s="3"/>
    </row>
  </sheetData>
  <phoneticPr fontId="2"/>
  <hyperlinks>
    <hyperlink ref="B4" location="'10-1'!A1" display="10-1" xr:uid="{00000000-0004-0000-0000-000000000000}"/>
    <hyperlink ref="B5" location="'10-2'!A1" display="10-2" xr:uid="{00000000-0004-0000-0000-000001000000}"/>
    <hyperlink ref="B6" location="'10-3'!A1" display="10-3" xr:uid="{00000000-0004-0000-0000-000002000000}"/>
    <hyperlink ref="B7" location="'10-4'!A1" display="10-4" xr:uid="{00000000-0004-0000-0000-000003000000}"/>
    <hyperlink ref="B8" location="'10-5(1)'!A1" display="10-5(1)" xr:uid="{00000000-0004-0000-0000-000004000000}"/>
    <hyperlink ref="B9" location="'10-5(2)'!A1" display="10-5(2)" xr:uid="{00000000-0004-0000-0000-000005000000}"/>
    <hyperlink ref="B10" location="'10-5(3)'!A1" display="10-5(3)" xr:uid="{00000000-0004-0000-0000-000006000000}"/>
    <hyperlink ref="B11" location="'10-6'!A1" display="10-6" xr:uid="{00000000-0004-0000-0000-000007000000}"/>
    <hyperlink ref="B12" location="'10-7'!A1" display="10-7" xr:uid="{00000000-0004-0000-0000-000008000000}"/>
    <hyperlink ref="B13" location="'10-8'!A1" display="10-8" xr:uid="{00000000-0004-0000-0000-000009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M34"/>
  <sheetViews>
    <sheetView showGridLines="0" view="pageBreakPreview" zoomScale="80" zoomScaleNormal="90" zoomScaleSheetLayoutView="80" workbookViewId="0">
      <selection activeCell="B3" sqref="B3"/>
    </sheetView>
  </sheetViews>
  <sheetFormatPr defaultColWidth="9" defaultRowHeight="13.5" x14ac:dyDescent="0.15"/>
  <cols>
    <col min="1" max="6" width="15.25" style="167" customWidth="1"/>
    <col min="7" max="13" width="13.125" style="167" customWidth="1"/>
    <col min="14" max="16384" width="9" style="167"/>
  </cols>
  <sheetData>
    <row r="1" spans="1:13" x14ac:dyDescent="0.15">
      <c r="A1" s="14" t="s">
        <v>21</v>
      </c>
    </row>
    <row r="2" spans="1:13" x14ac:dyDescent="0.15">
      <c r="A2" s="167" t="s">
        <v>22</v>
      </c>
    </row>
    <row r="3" spans="1:13" ht="16.5" x14ac:dyDescent="0.15">
      <c r="A3" s="168" t="s">
        <v>276</v>
      </c>
      <c r="B3" s="168"/>
      <c r="C3" s="168"/>
      <c r="D3" s="168"/>
      <c r="E3" s="168"/>
      <c r="F3" s="168"/>
      <c r="G3" s="169"/>
      <c r="H3" s="169"/>
      <c r="I3" s="169"/>
      <c r="J3" s="169"/>
      <c r="K3" s="169"/>
      <c r="L3" s="169"/>
      <c r="M3" s="169"/>
    </row>
    <row r="4" spans="1:13" s="173" customFormat="1" ht="14.25" x14ac:dyDescent="0.15">
      <c r="A4" s="170" t="s">
        <v>277</v>
      </c>
      <c r="B4" s="170"/>
      <c r="C4" s="170"/>
      <c r="D4" s="170"/>
      <c r="E4" s="170"/>
      <c r="F4" s="170"/>
      <c r="G4" s="171"/>
      <c r="H4" s="171"/>
      <c r="I4" s="171"/>
      <c r="J4" s="171"/>
      <c r="K4" s="171"/>
      <c r="L4" s="171"/>
      <c r="M4" s="172" t="s">
        <v>278</v>
      </c>
    </row>
    <row r="5" spans="1:13" ht="6.75" customHeight="1" thickBot="1" x14ac:dyDescent="0.2">
      <c r="A5" s="174"/>
      <c r="B5" s="174"/>
    </row>
    <row r="6" spans="1:13" ht="19.5" customHeight="1" x14ac:dyDescent="0.15">
      <c r="A6" s="175"/>
      <c r="B6" s="176" t="s">
        <v>279</v>
      </c>
      <c r="C6" s="177" t="s">
        <v>280</v>
      </c>
      <c r="D6" s="178"/>
      <c r="E6" s="177" t="s">
        <v>281</v>
      </c>
      <c r="F6" s="179"/>
      <c r="G6" s="178" t="s">
        <v>282</v>
      </c>
      <c r="H6" s="179"/>
      <c r="I6" s="177" t="s">
        <v>283</v>
      </c>
      <c r="J6" s="178"/>
      <c r="K6" s="177" t="s">
        <v>284</v>
      </c>
      <c r="L6" s="178"/>
      <c r="M6" s="180" t="s">
        <v>285</v>
      </c>
    </row>
    <row r="7" spans="1:13" ht="19.5" customHeight="1" x14ac:dyDescent="0.15">
      <c r="A7" s="181"/>
      <c r="B7" s="182"/>
      <c r="C7" s="183" t="s">
        <v>286</v>
      </c>
      <c r="D7" s="184" t="s">
        <v>287</v>
      </c>
      <c r="E7" s="183" t="s">
        <v>286</v>
      </c>
      <c r="F7" s="183" t="s">
        <v>287</v>
      </c>
      <c r="G7" s="185" t="s">
        <v>286</v>
      </c>
      <c r="H7" s="184" t="s">
        <v>287</v>
      </c>
      <c r="I7" s="183" t="s">
        <v>286</v>
      </c>
      <c r="J7" s="186" t="s">
        <v>287</v>
      </c>
      <c r="K7" s="183" t="s">
        <v>286</v>
      </c>
      <c r="L7" s="186" t="s">
        <v>287</v>
      </c>
      <c r="M7" s="187"/>
    </row>
    <row r="8" spans="1:13" ht="24" customHeight="1" x14ac:dyDescent="0.15">
      <c r="A8" s="6" t="s">
        <v>288</v>
      </c>
      <c r="B8" s="188">
        <v>771466</v>
      </c>
      <c r="C8" s="189">
        <v>15</v>
      </c>
      <c r="D8" s="189">
        <v>693022</v>
      </c>
      <c r="E8" s="189">
        <v>114</v>
      </c>
      <c r="F8" s="189">
        <v>50625</v>
      </c>
      <c r="G8" s="189">
        <v>28</v>
      </c>
      <c r="H8" s="189">
        <v>935</v>
      </c>
      <c r="I8" s="189">
        <v>44</v>
      </c>
      <c r="J8" s="189">
        <v>1143</v>
      </c>
      <c r="K8" s="189">
        <v>201</v>
      </c>
      <c r="L8" s="189">
        <v>745725</v>
      </c>
      <c r="M8" s="190">
        <v>96.663365592262011</v>
      </c>
    </row>
    <row r="9" spans="1:13" ht="24" customHeight="1" x14ac:dyDescent="0.15">
      <c r="A9" s="6" t="s">
        <v>289</v>
      </c>
      <c r="B9" s="188">
        <v>763524</v>
      </c>
      <c r="C9" s="189">
        <v>15</v>
      </c>
      <c r="D9" s="189">
        <v>686999</v>
      </c>
      <c r="E9" s="189">
        <v>113</v>
      </c>
      <c r="F9" s="189">
        <v>46016</v>
      </c>
      <c r="G9" s="189">
        <v>27</v>
      </c>
      <c r="H9" s="189">
        <v>939</v>
      </c>
      <c r="I9" s="189">
        <v>44</v>
      </c>
      <c r="J9" s="189">
        <v>1097</v>
      </c>
      <c r="K9" s="189">
        <v>199</v>
      </c>
      <c r="L9" s="189">
        <v>735051</v>
      </c>
      <c r="M9" s="190">
        <v>96.270844138494667</v>
      </c>
    </row>
    <row r="10" spans="1:13" ht="24" customHeight="1" x14ac:dyDescent="0.15">
      <c r="A10" s="6" t="s">
        <v>290</v>
      </c>
      <c r="B10" s="191">
        <f>SUM(B12:B28)</f>
        <v>755510</v>
      </c>
      <c r="C10" s="192">
        <f t="shared" ref="C10:L10" si="0">SUM(C12:C28)</f>
        <v>15</v>
      </c>
      <c r="D10" s="192">
        <f t="shared" si="0"/>
        <v>687787</v>
      </c>
      <c r="E10" s="192">
        <f t="shared" si="0"/>
        <v>102</v>
      </c>
      <c r="F10" s="192">
        <f t="shared" si="0"/>
        <v>41032</v>
      </c>
      <c r="G10" s="192">
        <f t="shared" si="0"/>
        <v>27</v>
      </c>
      <c r="H10" s="192">
        <f t="shared" si="0"/>
        <v>956</v>
      </c>
      <c r="I10" s="192">
        <f t="shared" si="0"/>
        <v>44</v>
      </c>
      <c r="J10" s="192">
        <f t="shared" si="0"/>
        <v>1066</v>
      </c>
      <c r="K10" s="192">
        <f t="shared" si="0"/>
        <v>188</v>
      </c>
      <c r="L10" s="192">
        <f t="shared" si="0"/>
        <v>730841</v>
      </c>
      <c r="M10" s="193">
        <f>L10/B10*100</f>
        <v>96.734788421066568</v>
      </c>
    </row>
    <row r="11" spans="1:13" ht="24" customHeight="1" x14ac:dyDescent="0.15">
      <c r="A11" s="194"/>
      <c r="B11" s="191"/>
      <c r="C11" s="192"/>
      <c r="D11" s="192"/>
      <c r="E11" s="192"/>
      <c r="F11" s="192"/>
      <c r="G11" s="192"/>
      <c r="H11" s="192"/>
      <c r="I11" s="192"/>
      <c r="J11" s="192"/>
      <c r="K11" s="192"/>
      <c r="L11" s="192"/>
      <c r="M11" s="193"/>
    </row>
    <row r="12" spans="1:13" ht="24" customHeight="1" x14ac:dyDescent="0.15">
      <c r="A12" s="6" t="s">
        <v>291</v>
      </c>
      <c r="B12" s="191">
        <v>256435</v>
      </c>
      <c r="C12" s="149">
        <v>1</v>
      </c>
      <c r="D12" s="149">
        <v>251093</v>
      </c>
      <c r="E12" s="192">
        <v>29</v>
      </c>
      <c r="F12" s="192">
        <v>4286</v>
      </c>
      <c r="G12" s="192">
        <v>6</v>
      </c>
      <c r="H12" s="189">
        <v>302</v>
      </c>
      <c r="I12" s="192">
        <v>23</v>
      </c>
      <c r="J12" s="192">
        <v>424</v>
      </c>
      <c r="K12" s="192">
        <f>C12+E12+G12+I12</f>
        <v>59</v>
      </c>
      <c r="L12" s="192">
        <f>SUM(D12,F12,H12,J12)</f>
        <v>256105</v>
      </c>
      <c r="M12" s="193">
        <f>L12/B12*100</f>
        <v>99.871312418351636</v>
      </c>
    </row>
    <row r="13" spans="1:13" ht="24" customHeight="1" x14ac:dyDescent="0.15">
      <c r="A13" s="6" t="s">
        <v>292</v>
      </c>
      <c r="B13" s="191">
        <v>63068</v>
      </c>
      <c r="C13" s="192">
        <v>1</v>
      </c>
      <c r="D13" s="149">
        <v>61791</v>
      </c>
      <c r="E13" s="192">
        <v>0</v>
      </c>
      <c r="F13" s="192">
        <v>0</v>
      </c>
      <c r="G13" s="192">
        <v>7</v>
      </c>
      <c r="H13" s="189">
        <v>231</v>
      </c>
      <c r="I13" s="192">
        <v>0</v>
      </c>
      <c r="J13" s="192">
        <v>0</v>
      </c>
      <c r="K13" s="192">
        <f t="shared" ref="K13:K28" si="1">C13+E13+G13+I13</f>
        <v>8</v>
      </c>
      <c r="L13" s="192">
        <f t="shared" ref="L13:L28" si="2">SUM(D13,F13,H13,J13)</f>
        <v>62022</v>
      </c>
      <c r="M13" s="193">
        <f t="shared" ref="M13:M28" si="3">L13/B13*100</f>
        <v>98.341472696137501</v>
      </c>
    </row>
    <row r="14" spans="1:13" ht="24" customHeight="1" x14ac:dyDescent="0.15">
      <c r="A14" s="6" t="s">
        <v>293</v>
      </c>
      <c r="B14" s="191">
        <v>28189</v>
      </c>
      <c r="C14" s="192">
        <v>1</v>
      </c>
      <c r="D14" s="149">
        <v>23544</v>
      </c>
      <c r="E14" s="192">
        <v>14</v>
      </c>
      <c r="F14" s="192">
        <v>3887</v>
      </c>
      <c r="G14" s="189">
        <v>0</v>
      </c>
      <c r="H14" s="189">
        <v>0</v>
      </c>
      <c r="I14" s="192">
        <v>3</v>
      </c>
      <c r="J14" s="192">
        <v>131</v>
      </c>
      <c r="K14" s="192">
        <f t="shared" si="1"/>
        <v>18</v>
      </c>
      <c r="L14" s="192">
        <f t="shared" si="2"/>
        <v>27562</v>
      </c>
      <c r="M14" s="193">
        <f t="shared" si="3"/>
        <v>97.775728120898222</v>
      </c>
    </row>
    <row r="15" spans="1:13" ht="24" customHeight="1" x14ac:dyDescent="0.15">
      <c r="A15" s="6" t="s">
        <v>294</v>
      </c>
      <c r="B15" s="191">
        <v>30767</v>
      </c>
      <c r="C15" s="192">
        <v>1</v>
      </c>
      <c r="D15" s="149">
        <v>4397</v>
      </c>
      <c r="E15" s="192">
        <v>36</v>
      </c>
      <c r="F15" s="192">
        <v>6902</v>
      </c>
      <c r="G15" s="192">
        <v>2</v>
      </c>
      <c r="H15" s="189">
        <v>0</v>
      </c>
      <c r="I15" s="192">
        <v>6</v>
      </c>
      <c r="J15" s="192">
        <v>243</v>
      </c>
      <c r="K15" s="192">
        <f t="shared" si="1"/>
        <v>45</v>
      </c>
      <c r="L15" s="192">
        <f t="shared" si="2"/>
        <v>11542</v>
      </c>
      <c r="M15" s="193">
        <f t="shared" si="3"/>
        <v>37.514219780934113</v>
      </c>
    </row>
    <row r="16" spans="1:13" ht="24" customHeight="1" x14ac:dyDescent="0.15">
      <c r="A16" s="6" t="s">
        <v>295</v>
      </c>
      <c r="B16" s="191">
        <v>21698</v>
      </c>
      <c r="C16" s="192">
        <v>1</v>
      </c>
      <c r="D16" s="149">
        <v>20850</v>
      </c>
      <c r="E16" s="192">
        <v>0</v>
      </c>
      <c r="F16" s="192">
        <v>0</v>
      </c>
      <c r="G16" s="189">
        <v>3</v>
      </c>
      <c r="H16" s="189">
        <v>120</v>
      </c>
      <c r="I16" s="192">
        <v>0</v>
      </c>
      <c r="J16" s="192">
        <v>0</v>
      </c>
      <c r="K16" s="192">
        <f t="shared" si="1"/>
        <v>4</v>
      </c>
      <c r="L16" s="192">
        <f t="shared" si="2"/>
        <v>20970</v>
      </c>
      <c r="M16" s="193">
        <f t="shared" si="3"/>
        <v>96.644852060097705</v>
      </c>
    </row>
    <row r="17" spans="1:13" ht="24" customHeight="1" x14ac:dyDescent="0.15">
      <c r="A17" s="6" t="s">
        <v>296</v>
      </c>
      <c r="B17" s="191">
        <v>68646</v>
      </c>
      <c r="C17" s="192">
        <v>1</v>
      </c>
      <c r="D17" s="149">
        <v>68646</v>
      </c>
      <c r="E17" s="189">
        <v>0</v>
      </c>
      <c r="F17" s="189">
        <v>0</v>
      </c>
      <c r="G17" s="189">
        <v>0</v>
      </c>
      <c r="H17" s="189">
        <v>0</v>
      </c>
      <c r="I17" s="189">
        <v>0</v>
      </c>
      <c r="J17" s="189">
        <v>0</v>
      </c>
      <c r="K17" s="192">
        <f t="shared" si="1"/>
        <v>1</v>
      </c>
      <c r="L17" s="192">
        <f t="shared" si="2"/>
        <v>68646</v>
      </c>
      <c r="M17" s="193">
        <f t="shared" si="3"/>
        <v>100</v>
      </c>
    </row>
    <row r="18" spans="1:13" ht="24" customHeight="1" x14ac:dyDescent="0.15">
      <c r="A18" s="6" t="s">
        <v>297</v>
      </c>
      <c r="B18" s="191">
        <v>26725</v>
      </c>
      <c r="C18" s="192">
        <v>1</v>
      </c>
      <c r="D18" s="149">
        <v>24154</v>
      </c>
      <c r="E18" s="189">
        <v>1</v>
      </c>
      <c r="F18" s="189">
        <v>2524</v>
      </c>
      <c r="G18" s="192">
        <v>2</v>
      </c>
      <c r="H18" s="189">
        <v>0</v>
      </c>
      <c r="I18" s="192">
        <v>0</v>
      </c>
      <c r="J18" s="192">
        <v>0</v>
      </c>
      <c r="K18" s="192">
        <f t="shared" si="1"/>
        <v>4</v>
      </c>
      <c r="L18" s="192">
        <f t="shared" si="2"/>
        <v>26678</v>
      </c>
      <c r="M18" s="193">
        <f t="shared" si="3"/>
        <v>99.824134705332085</v>
      </c>
    </row>
    <row r="19" spans="1:13" ht="24" customHeight="1" x14ac:dyDescent="0.15">
      <c r="A19" s="6" t="s">
        <v>298</v>
      </c>
      <c r="B19" s="191">
        <v>80337</v>
      </c>
      <c r="C19" s="192">
        <v>1</v>
      </c>
      <c r="D19" s="149">
        <v>78545</v>
      </c>
      <c r="E19" s="192">
        <v>1</v>
      </c>
      <c r="F19" s="192">
        <v>282</v>
      </c>
      <c r="G19" s="189">
        <v>0</v>
      </c>
      <c r="H19" s="189">
        <v>0</v>
      </c>
      <c r="I19" s="189">
        <v>0</v>
      </c>
      <c r="J19" s="189">
        <v>0</v>
      </c>
      <c r="K19" s="192">
        <f t="shared" si="1"/>
        <v>2</v>
      </c>
      <c r="L19" s="192">
        <f t="shared" si="2"/>
        <v>78827</v>
      </c>
      <c r="M19" s="193">
        <f t="shared" si="3"/>
        <v>98.120417740269119</v>
      </c>
    </row>
    <row r="20" spans="1:13" ht="24" customHeight="1" x14ac:dyDescent="0.15">
      <c r="A20" s="6" t="s">
        <v>299</v>
      </c>
      <c r="B20" s="191">
        <v>89103</v>
      </c>
      <c r="C20" s="192">
        <v>1</v>
      </c>
      <c r="D20" s="149">
        <v>89062</v>
      </c>
      <c r="E20" s="189">
        <v>0</v>
      </c>
      <c r="F20" s="189">
        <v>0</v>
      </c>
      <c r="G20" s="189">
        <v>1</v>
      </c>
      <c r="H20" s="189">
        <v>0</v>
      </c>
      <c r="I20" s="189">
        <v>0</v>
      </c>
      <c r="J20" s="189">
        <v>0</v>
      </c>
      <c r="K20" s="192">
        <f t="shared" si="1"/>
        <v>2</v>
      </c>
      <c r="L20" s="192">
        <f t="shared" si="2"/>
        <v>89062</v>
      </c>
      <c r="M20" s="193">
        <f t="shared" si="3"/>
        <v>99.953985836616056</v>
      </c>
    </row>
    <row r="21" spans="1:13" ht="24" customHeight="1" x14ac:dyDescent="0.15">
      <c r="A21" s="6" t="s">
        <v>300</v>
      </c>
      <c r="B21" s="191">
        <v>17962</v>
      </c>
      <c r="C21" s="189">
        <v>1</v>
      </c>
      <c r="D21" s="149">
        <v>17891</v>
      </c>
      <c r="E21" s="192">
        <v>0</v>
      </c>
      <c r="F21" s="192">
        <v>0</v>
      </c>
      <c r="G21" s="189">
        <v>0</v>
      </c>
      <c r="H21" s="189">
        <v>0</v>
      </c>
      <c r="I21" s="189">
        <v>0</v>
      </c>
      <c r="J21" s="189">
        <v>0</v>
      </c>
      <c r="K21" s="192">
        <f t="shared" si="1"/>
        <v>1</v>
      </c>
      <c r="L21" s="192">
        <f t="shared" si="2"/>
        <v>17891</v>
      </c>
      <c r="M21" s="193">
        <f t="shared" si="3"/>
        <v>99.604721077830973</v>
      </c>
    </row>
    <row r="22" spans="1:13" ht="24" customHeight="1" x14ac:dyDescent="0.15">
      <c r="A22" s="6" t="s">
        <v>301</v>
      </c>
      <c r="B22" s="191">
        <v>2295</v>
      </c>
      <c r="C22" s="189">
        <v>0</v>
      </c>
      <c r="D22" s="154">
        <v>0</v>
      </c>
      <c r="E22" s="192">
        <v>1</v>
      </c>
      <c r="F22" s="192">
        <v>2063</v>
      </c>
      <c r="G22" s="189">
        <v>0</v>
      </c>
      <c r="H22" s="189">
        <v>0</v>
      </c>
      <c r="I22" s="192">
        <v>0</v>
      </c>
      <c r="J22" s="192">
        <v>0</v>
      </c>
      <c r="K22" s="192">
        <f t="shared" si="1"/>
        <v>1</v>
      </c>
      <c r="L22" s="192">
        <f t="shared" si="2"/>
        <v>2063</v>
      </c>
      <c r="M22" s="193">
        <f t="shared" si="3"/>
        <v>89.89106753812635</v>
      </c>
    </row>
    <row r="23" spans="1:13" ht="24" customHeight="1" x14ac:dyDescent="0.15">
      <c r="A23" s="6" t="s">
        <v>302</v>
      </c>
      <c r="B23" s="191">
        <v>9763</v>
      </c>
      <c r="C23" s="189">
        <v>1</v>
      </c>
      <c r="D23" s="149">
        <v>9514</v>
      </c>
      <c r="E23" s="192">
        <v>0</v>
      </c>
      <c r="F23" s="192">
        <v>0</v>
      </c>
      <c r="G23" s="192">
        <v>1</v>
      </c>
      <c r="H23" s="189">
        <v>0</v>
      </c>
      <c r="I23" s="192">
        <v>1</v>
      </c>
      <c r="J23" s="192">
        <v>1</v>
      </c>
      <c r="K23" s="192">
        <f t="shared" si="1"/>
        <v>3</v>
      </c>
      <c r="L23" s="192">
        <f t="shared" si="2"/>
        <v>9515</v>
      </c>
      <c r="M23" s="193">
        <f t="shared" si="3"/>
        <v>97.459797193485613</v>
      </c>
    </row>
    <row r="24" spans="1:13" ht="24" customHeight="1" x14ac:dyDescent="0.15">
      <c r="A24" s="6" t="s">
        <v>303</v>
      </c>
      <c r="B24" s="191">
        <v>20229</v>
      </c>
      <c r="C24" s="192">
        <v>1</v>
      </c>
      <c r="D24" s="149">
        <v>9686</v>
      </c>
      <c r="E24" s="192">
        <v>7</v>
      </c>
      <c r="F24" s="192">
        <v>10489</v>
      </c>
      <c r="G24" s="189">
        <v>0</v>
      </c>
      <c r="H24" s="189">
        <v>0</v>
      </c>
      <c r="I24" s="192">
        <v>1</v>
      </c>
      <c r="J24" s="192">
        <v>16</v>
      </c>
      <c r="K24" s="192">
        <f t="shared" si="1"/>
        <v>9</v>
      </c>
      <c r="L24" s="192">
        <f t="shared" si="2"/>
        <v>20191</v>
      </c>
      <c r="M24" s="193">
        <f t="shared" si="3"/>
        <v>99.812150872509761</v>
      </c>
    </row>
    <row r="25" spans="1:13" ht="24" customHeight="1" x14ac:dyDescent="0.15">
      <c r="A25" s="6" t="s">
        <v>304</v>
      </c>
      <c r="B25" s="191">
        <v>8936</v>
      </c>
      <c r="C25" s="192">
        <v>1</v>
      </c>
      <c r="D25" s="149">
        <v>5968</v>
      </c>
      <c r="E25" s="192">
        <v>4</v>
      </c>
      <c r="F25" s="192">
        <v>2610</v>
      </c>
      <c r="G25" s="192">
        <v>2</v>
      </c>
      <c r="H25" s="189">
        <v>273</v>
      </c>
      <c r="I25" s="192">
        <v>4</v>
      </c>
      <c r="J25" s="192">
        <v>67</v>
      </c>
      <c r="K25" s="192">
        <f t="shared" si="1"/>
        <v>11</v>
      </c>
      <c r="L25" s="192">
        <f t="shared" si="2"/>
        <v>8918</v>
      </c>
      <c r="M25" s="193">
        <f t="shared" si="3"/>
        <v>99.798567591763657</v>
      </c>
    </row>
    <row r="26" spans="1:13" ht="24" customHeight="1" x14ac:dyDescent="0.15">
      <c r="A26" s="6" t="s">
        <v>305</v>
      </c>
      <c r="B26" s="191">
        <v>9783</v>
      </c>
      <c r="C26" s="192">
        <v>1</v>
      </c>
      <c r="D26" s="149">
        <v>9374</v>
      </c>
      <c r="E26" s="192">
        <v>4</v>
      </c>
      <c r="F26" s="192">
        <v>306</v>
      </c>
      <c r="G26" s="189">
        <v>1</v>
      </c>
      <c r="H26" s="189">
        <v>0</v>
      </c>
      <c r="I26" s="192">
        <v>2</v>
      </c>
      <c r="J26" s="192">
        <v>101</v>
      </c>
      <c r="K26" s="192">
        <f t="shared" si="1"/>
        <v>8</v>
      </c>
      <c r="L26" s="192">
        <f t="shared" si="2"/>
        <v>9781</v>
      </c>
      <c r="M26" s="193">
        <f t="shared" si="3"/>
        <v>99.979556373300625</v>
      </c>
    </row>
    <row r="27" spans="1:13" ht="24" customHeight="1" x14ac:dyDescent="0.15">
      <c r="A27" s="6" t="s">
        <v>306</v>
      </c>
      <c r="B27" s="191">
        <v>7823</v>
      </c>
      <c r="C27" s="189">
        <v>0</v>
      </c>
      <c r="D27" s="154">
        <v>0</v>
      </c>
      <c r="E27" s="192">
        <v>5</v>
      </c>
      <c r="F27" s="192">
        <v>7683</v>
      </c>
      <c r="G27" s="189">
        <v>2</v>
      </c>
      <c r="H27" s="189">
        <v>30</v>
      </c>
      <c r="I27" s="192">
        <v>4</v>
      </c>
      <c r="J27" s="192">
        <v>83</v>
      </c>
      <c r="K27" s="192">
        <f t="shared" si="1"/>
        <v>11</v>
      </c>
      <c r="L27" s="192">
        <f t="shared" si="2"/>
        <v>7796</v>
      </c>
      <c r="M27" s="193">
        <f t="shared" si="3"/>
        <v>99.65486386296817</v>
      </c>
    </row>
    <row r="28" spans="1:13" ht="24" customHeight="1" x14ac:dyDescent="0.15">
      <c r="A28" s="6" t="s">
        <v>307</v>
      </c>
      <c r="B28" s="191">
        <v>13751</v>
      </c>
      <c r="C28" s="192">
        <v>1</v>
      </c>
      <c r="D28" s="149">
        <v>13272</v>
      </c>
      <c r="E28" s="192">
        <v>0</v>
      </c>
      <c r="F28" s="192">
        <v>0</v>
      </c>
      <c r="G28" s="189">
        <v>0</v>
      </c>
      <c r="H28" s="189">
        <v>0</v>
      </c>
      <c r="I28" s="189">
        <v>0</v>
      </c>
      <c r="J28" s="189">
        <v>0</v>
      </c>
      <c r="K28" s="192">
        <f t="shared" si="1"/>
        <v>1</v>
      </c>
      <c r="L28" s="192">
        <f t="shared" si="2"/>
        <v>13272</v>
      </c>
      <c r="M28" s="193">
        <f t="shared" si="3"/>
        <v>96.516616973311031</v>
      </c>
    </row>
    <row r="29" spans="1:13" ht="14.25" customHeight="1" x14ac:dyDescent="0.15">
      <c r="A29" s="195" t="s">
        <v>345</v>
      </c>
      <c r="B29" s="196"/>
      <c r="C29" s="196"/>
      <c r="D29" s="196"/>
      <c r="E29" s="196"/>
      <c r="F29" s="196"/>
      <c r="G29" s="197"/>
      <c r="H29" s="197"/>
      <c r="I29" s="197"/>
      <c r="J29" s="197"/>
      <c r="K29" s="197"/>
      <c r="L29" s="197"/>
      <c r="M29" s="197"/>
    </row>
    <row r="30" spans="1:13" ht="14.25" customHeight="1" x14ac:dyDescent="0.15">
      <c r="A30" s="195" t="s">
        <v>346</v>
      </c>
      <c r="B30" s="198"/>
      <c r="C30" s="198"/>
      <c r="D30" s="198"/>
      <c r="E30" s="194"/>
      <c r="F30" s="194"/>
      <c r="G30" s="194"/>
      <c r="H30" s="194"/>
      <c r="I30" s="194"/>
      <c r="J30" s="194"/>
      <c r="K30" s="194"/>
      <c r="L30" s="194"/>
      <c r="M30" s="194"/>
    </row>
    <row r="31" spans="1:13" ht="14.25" customHeight="1" x14ac:dyDescent="0.15">
      <c r="A31" s="199" t="s">
        <v>308</v>
      </c>
    </row>
    <row r="32" spans="1:13" ht="24" customHeight="1" x14ac:dyDescent="0.15">
      <c r="A32" s="172"/>
    </row>
    <row r="33" spans="1:13" x14ac:dyDescent="0.15">
      <c r="A33" s="172"/>
      <c r="B33" s="192"/>
      <c r="C33" s="192"/>
      <c r="D33" s="192"/>
      <c r="E33" s="192"/>
      <c r="F33" s="192"/>
      <c r="G33" s="192"/>
      <c r="H33" s="192"/>
      <c r="I33" s="192"/>
      <c r="J33" s="192"/>
      <c r="K33" s="192"/>
      <c r="L33" s="192"/>
      <c r="M33" s="192"/>
    </row>
    <row r="34" spans="1:13" x14ac:dyDescent="0.15">
      <c r="A34" s="172"/>
    </row>
  </sheetData>
  <mergeCells count="8">
    <mergeCell ref="K6:L6"/>
    <mergeCell ref="M6:M7"/>
    <mergeCell ref="A6:A7"/>
    <mergeCell ref="B6:B7"/>
    <mergeCell ref="C6:D6"/>
    <mergeCell ref="E6:F6"/>
    <mergeCell ref="G6:H6"/>
    <mergeCell ref="I6:J6"/>
  </mergeCells>
  <phoneticPr fontId="2"/>
  <hyperlinks>
    <hyperlink ref="A1" location="'10電気・ガス・水道目次'!A1" display="10　電気・ガス・水道目次へ＜＜" xr:uid="{00000000-0004-0000-0900-000000000000}"/>
  </hyperlinks>
  <pageMargins left="0.59055118110236227" right="0.59055118110236227" top="0.59055118110236227" bottom="0.39370078740157483" header="0.39370078740157483" footer="0.51181102362204722"/>
  <pageSetup paperSize="9" orientation="portrait" blackAndWhite="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35"/>
  <sheetViews>
    <sheetView showGridLines="0" view="pageBreakPreview" zoomScaleNormal="100" zoomScaleSheetLayoutView="100" workbookViewId="0">
      <pane ySplit="7" topLeftCell="A8" activePane="bottomLeft" state="frozen"/>
      <selection activeCell="B3" sqref="B3"/>
      <selection pane="bottomLeft" activeCell="B3" sqref="B3"/>
    </sheetView>
  </sheetViews>
  <sheetFormatPr defaultColWidth="9" defaultRowHeight="13.5" x14ac:dyDescent="0.15"/>
  <cols>
    <col min="1" max="1" width="11.625" style="121" customWidth="1"/>
    <col min="2" max="2" width="8.375" style="121" customWidth="1"/>
    <col min="3" max="3" width="12" style="121" bestFit="1" customWidth="1"/>
    <col min="4" max="9" width="9.875" style="121" customWidth="1"/>
    <col min="10" max="16384" width="9" style="121"/>
  </cols>
  <sheetData>
    <row r="1" spans="1:10" x14ac:dyDescent="0.15">
      <c r="A1" s="14" t="s">
        <v>21</v>
      </c>
    </row>
    <row r="2" spans="1:10" x14ac:dyDescent="0.15">
      <c r="A2" s="122" t="s">
        <v>22</v>
      </c>
      <c r="B2" s="122"/>
    </row>
    <row r="3" spans="1:10" ht="16.5" x14ac:dyDescent="0.15">
      <c r="A3" s="123" t="s">
        <v>309</v>
      </c>
      <c r="B3" s="123"/>
      <c r="C3" s="123"/>
      <c r="D3" s="123"/>
      <c r="E3" s="123"/>
      <c r="F3" s="123"/>
      <c r="G3" s="123"/>
      <c r="H3" s="123"/>
      <c r="I3" s="123"/>
    </row>
    <row r="4" spans="1:10" s="125" customFormat="1" ht="12" x14ac:dyDescent="0.15">
      <c r="A4" s="124" t="s">
        <v>277</v>
      </c>
      <c r="B4" s="124"/>
      <c r="C4" s="124"/>
      <c r="D4" s="124"/>
      <c r="E4" s="124"/>
      <c r="F4" s="124"/>
      <c r="G4" s="124"/>
      <c r="H4" s="124"/>
      <c r="I4" s="124"/>
    </row>
    <row r="5" spans="1:10" ht="6" customHeight="1" thickBot="1" x14ac:dyDescent="0.2"/>
    <row r="6" spans="1:10" s="125" customFormat="1" ht="21" customHeight="1" thickTop="1" x14ac:dyDescent="0.15">
      <c r="A6" s="126"/>
      <c r="B6" s="127" t="s">
        <v>310</v>
      </c>
      <c r="C6" s="128" t="s">
        <v>311</v>
      </c>
      <c r="D6" s="129" t="s">
        <v>312</v>
      </c>
      <c r="E6" s="130" t="s">
        <v>313</v>
      </c>
      <c r="F6" s="131"/>
      <c r="G6" s="132"/>
      <c r="H6" s="133" t="s">
        <v>314</v>
      </c>
      <c r="I6" s="134"/>
    </row>
    <row r="7" spans="1:10" s="125" customFormat="1" ht="21" customHeight="1" x14ac:dyDescent="0.15">
      <c r="A7" s="135"/>
      <c r="B7" s="136"/>
      <c r="C7" s="137"/>
      <c r="D7" s="138" t="s">
        <v>315</v>
      </c>
      <c r="E7" s="139" t="s">
        <v>316</v>
      </c>
      <c r="F7" s="139" t="s">
        <v>317</v>
      </c>
      <c r="G7" s="139" t="s">
        <v>318</v>
      </c>
      <c r="H7" s="140" t="s">
        <v>316</v>
      </c>
      <c r="I7" s="141" t="s">
        <v>317</v>
      </c>
    </row>
    <row r="8" spans="1:10" s="146" customFormat="1" x14ac:dyDescent="0.15">
      <c r="A8" s="142"/>
      <c r="B8" s="143"/>
      <c r="C8" s="144" t="s">
        <v>319</v>
      </c>
      <c r="D8" s="145" t="s">
        <v>320</v>
      </c>
      <c r="E8" s="144" t="s">
        <v>321</v>
      </c>
      <c r="F8" s="144" t="s">
        <v>321</v>
      </c>
      <c r="G8" s="144" t="s">
        <v>322</v>
      </c>
      <c r="H8" s="144" t="s">
        <v>321</v>
      </c>
      <c r="I8" s="144" t="s">
        <v>321</v>
      </c>
    </row>
    <row r="9" spans="1:10" s="152" customFormat="1" ht="29.25" customHeight="1" x14ac:dyDescent="0.15">
      <c r="A9" s="147" t="s">
        <v>288</v>
      </c>
      <c r="B9" s="148">
        <v>15</v>
      </c>
      <c r="C9" s="149">
        <v>693022</v>
      </c>
      <c r="D9" s="149">
        <v>577</v>
      </c>
      <c r="E9" s="149">
        <v>95448</v>
      </c>
      <c r="F9" s="149">
        <v>84390</v>
      </c>
      <c r="G9" s="150">
        <v>88.4</v>
      </c>
      <c r="H9" s="151">
        <v>261.5</v>
      </c>
      <c r="I9" s="151">
        <v>231.8</v>
      </c>
      <c r="J9" s="146"/>
    </row>
    <row r="10" spans="1:10" s="152" customFormat="1" ht="29.25" customHeight="1" x14ac:dyDescent="0.15">
      <c r="A10" s="147" t="s">
        <v>289</v>
      </c>
      <c r="B10" s="148">
        <v>15</v>
      </c>
      <c r="C10" s="149">
        <v>686999</v>
      </c>
      <c r="D10" s="149">
        <v>581</v>
      </c>
      <c r="E10" s="149">
        <v>93333</v>
      </c>
      <c r="F10" s="149">
        <v>83337</v>
      </c>
      <c r="G10" s="150">
        <v>89.3</v>
      </c>
      <c r="H10" s="151">
        <v>258</v>
      </c>
      <c r="I10" s="151">
        <v>233.8</v>
      </c>
      <c r="J10" s="146"/>
    </row>
    <row r="11" spans="1:10" s="152" customFormat="1" ht="29.25" customHeight="1" x14ac:dyDescent="0.15">
      <c r="A11" s="147" t="s">
        <v>290</v>
      </c>
      <c r="B11" s="148">
        <v>15</v>
      </c>
      <c r="C11" s="149">
        <v>687787</v>
      </c>
      <c r="D11" s="149">
        <v>581</v>
      </c>
      <c r="E11" s="149">
        <v>93374</v>
      </c>
      <c r="F11" s="149">
        <v>82789</v>
      </c>
      <c r="G11" s="150">
        <v>88.663867886135321</v>
      </c>
      <c r="H11" s="151">
        <v>255.81917808219177</v>
      </c>
      <c r="I11" s="151">
        <v>226.81917808219177</v>
      </c>
    </row>
    <row r="12" spans="1:10" s="152" customFormat="1" ht="29.25" customHeight="1" x14ac:dyDescent="0.15">
      <c r="A12" s="5"/>
      <c r="B12" s="148"/>
      <c r="C12" s="149"/>
      <c r="D12" s="149"/>
      <c r="E12" s="149"/>
      <c r="F12" s="149"/>
      <c r="G12" s="150"/>
      <c r="H12" s="151"/>
      <c r="I12" s="151"/>
    </row>
    <row r="13" spans="1:10" s="152" customFormat="1" ht="29.25" customHeight="1" x14ac:dyDescent="0.15">
      <c r="A13" s="153" t="s">
        <v>323</v>
      </c>
      <c r="B13" s="148">
        <v>1</v>
      </c>
      <c r="C13" s="149">
        <v>251093</v>
      </c>
      <c r="D13" s="149">
        <v>487</v>
      </c>
      <c r="E13" s="149">
        <v>33030</v>
      </c>
      <c r="F13" s="149">
        <v>29773</v>
      </c>
      <c r="G13" s="150">
        <v>90.139267332727826</v>
      </c>
      <c r="H13" s="151">
        <v>90.493150684931507</v>
      </c>
      <c r="I13" s="151">
        <v>81.569863013698637</v>
      </c>
    </row>
    <row r="14" spans="1:10" s="152" customFormat="1" ht="29.25" customHeight="1" x14ac:dyDescent="0.15">
      <c r="A14" s="153" t="s">
        <v>324</v>
      </c>
      <c r="B14" s="148">
        <v>1</v>
      </c>
      <c r="C14" s="149">
        <v>61791</v>
      </c>
      <c r="D14" s="149">
        <v>802</v>
      </c>
      <c r="E14" s="149">
        <v>10101</v>
      </c>
      <c r="F14" s="149">
        <v>9295</v>
      </c>
      <c r="G14" s="150">
        <v>92.020592020592019</v>
      </c>
      <c r="H14" s="151">
        <v>27.673972602739727</v>
      </c>
      <c r="I14" s="151">
        <v>25.465753424657535</v>
      </c>
    </row>
    <row r="15" spans="1:10" s="152" customFormat="1" ht="29.25" customHeight="1" x14ac:dyDescent="0.15">
      <c r="A15" s="153" t="s">
        <v>325</v>
      </c>
      <c r="B15" s="148">
        <v>1</v>
      </c>
      <c r="C15" s="149">
        <v>23544</v>
      </c>
      <c r="D15" s="149">
        <v>625</v>
      </c>
      <c r="E15" s="149">
        <v>3185</v>
      </c>
      <c r="F15" s="149">
        <v>2782</v>
      </c>
      <c r="G15" s="150">
        <v>87.34693877551021</v>
      </c>
      <c r="H15" s="151">
        <v>8.7260273972602747</v>
      </c>
      <c r="I15" s="151">
        <v>7.6219178082191785</v>
      </c>
    </row>
    <row r="16" spans="1:10" s="152" customFormat="1" ht="29.25" customHeight="1" x14ac:dyDescent="0.15">
      <c r="A16" s="153" t="s">
        <v>326</v>
      </c>
      <c r="B16" s="148">
        <v>1</v>
      </c>
      <c r="C16" s="149">
        <v>4397</v>
      </c>
      <c r="D16" s="149">
        <v>479</v>
      </c>
      <c r="E16" s="149">
        <v>557</v>
      </c>
      <c r="F16" s="149">
        <v>386</v>
      </c>
      <c r="G16" s="150">
        <v>69.299820466786358</v>
      </c>
      <c r="H16" s="151">
        <v>1.526027397260274</v>
      </c>
      <c r="I16" s="151">
        <v>1.0575342465753426</v>
      </c>
    </row>
    <row r="17" spans="1:10" s="152" customFormat="1" ht="29.25" customHeight="1" x14ac:dyDescent="0.15">
      <c r="A17" s="153" t="s">
        <v>327</v>
      </c>
      <c r="B17" s="148">
        <v>1</v>
      </c>
      <c r="C17" s="149">
        <v>20850</v>
      </c>
      <c r="D17" s="149">
        <v>726</v>
      </c>
      <c r="E17" s="149">
        <v>2714</v>
      </c>
      <c r="F17" s="149">
        <v>2206</v>
      </c>
      <c r="G17" s="150">
        <v>81.282240235814299</v>
      </c>
      <c r="H17" s="151">
        <v>7.4356164383561643</v>
      </c>
      <c r="I17" s="151">
        <v>6.043835616438356</v>
      </c>
    </row>
    <row r="18" spans="1:10" s="152" customFormat="1" ht="29.25" customHeight="1" x14ac:dyDescent="0.15">
      <c r="A18" s="153" t="s">
        <v>328</v>
      </c>
      <c r="B18" s="148">
        <v>1</v>
      </c>
      <c r="C18" s="149">
        <v>68646</v>
      </c>
      <c r="D18" s="149">
        <v>753</v>
      </c>
      <c r="E18" s="149">
        <v>8551</v>
      </c>
      <c r="F18" s="149">
        <v>7750</v>
      </c>
      <c r="G18" s="150">
        <v>90.632674540989356</v>
      </c>
      <c r="H18" s="151">
        <v>23.427397260273974</v>
      </c>
      <c r="I18" s="151">
        <v>21.232876712328768</v>
      </c>
    </row>
    <row r="19" spans="1:10" s="152" customFormat="1" ht="29.25" customHeight="1" x14ac:dyDescent="0.15">
      <c r="A19" s="153" t="s">
        <v>329</v>
      </c>
      <c r="B19" s="148">
        <v>1</v>
      </c>
      <c r="C19" s="149">
        <v>24154</v>
      </c>
      <c r="D19" s="149">
        <v>627</v>
      </c>
      <c r="E19" s="149">
        <v>3897</v>
      </c>
      <c r="F19" s="149">
        <v>3065</v>
      </c>
      <c r="G19" s="150">
        <v>78.650243777264564</v>
      </c>
      <c r="H19" s="151">
        <v>10.676712328767124</v>
      </c>
      <c r="I19" s="151">
        <v>8.3972602739726021</v>
      </c>
    </row>
    <row r="20" spans="1:10" s="152" customFormat="1" ht="29.25" customHeight="1" x14ac:dyDescent="0.15">
      <c r="A20" s="153" t="s">
        <v>330</v>
      </c>
      <c r="B20" s="148">
        <v>1</v>
      </c>
      <c r="C20" s="149">
        <v>78545</v>
      </c>
      <c r="D20" s="149">
        <v>497</v>
      </c>
      <c r="E20" s="149">
        <v>8868</v>
      </c>
      <c r="F20" s="149">
        <v>8434</v>
      </c>
      <c r="G20" s="150">
        <v>95.105999097880016</v>
      </c>
      <c r="H20" s="151">
        <v>24.295890410958904</v>
      </c>
      <c r="I20" s="151">
        <v>23.106849315068494</v>
      </c>
    </row>
    <row r="21" spans="1:10" s="152" customFormat="1" ht="29.25" customHeight="1" x14ac:dyDescent="0.15">
      <c r="A21" s="153" t="s">
        <v>331</v>
      </c>
      <c r="B21" s="148">
        <v>1</v>
      </c>
      <c r="C21" s="149">
        <v>89062</v>
      </c>
      <c r="D21" s="149">
        <v>544</v>
      </c>
      <c r="E21" s="149">
        <v>11894</v>
      </c>
      <c r="F21" s="149">
        <v>10592</v>
      </c>
      <c r="G21" s="150">
        <v>89.053304186985045</v>
      </c>
      <c r="H21" s="151">
        <v>32.586301369863016</v>
      </c>
      <c r="I21" s="151">
        <v>29.019178082191782</v>
      </c>
    </row>
    <row r="22" spans="1:10" s="152" customFormat="1" ht="29.25" customHeight="1" x14ac:dyDescent="0.15">
      <c r="A22" s="153" t="s">
        <v>332</v>
      </c>
      <c r="B22" s="148">
        <v>1</v>
      </c>
      <c r="C22" s="149">
        <v>17891</v>
      </c>
      <c r="D22" s="149">
        <v>738</v>
      </c>
      <c r="E22" s="149">
        <v>2753</v>
      </c>
      <c r="F22" s="149">
        <v>2342</v>
      </c>
      <c r="G22" s="150">
        <v>85.070831819832918</v>
      </c>
      <c r="H22" s="151">
        <v>7.5424657534246577</v>
      </c>
      <c r="I22" s="151">
        <v>6.4164383561643836</v>
      </c>
    </row>
    <row r="23" spans="1:10" s="152" customFormat="1" ht="29.25" customHeight="1" x14ac:dyDescent="0.15">
      <c r="A23" s="153" t="s">
        <v>333</v>
      </c>
      <c r="B23" s="148">
        <v>0</v>
      </c>
      <c r="C23" s="154">
        <v>0</v>
      </c>
      <c r="D23" s="154">
        <v>0</v>
      </c>
      <c r="E23" s="154">
        <v>0</v>
      </c>
      <c r="F23" s="154">
        <v>0</v>
      </c>
      <c r="G23" s="154">
        <v>0</v>
      </c>
      <c r="H23" s="151">
        <v>0</v>
      </c>
      <c r="I23" s="151">
        <v>0</v>
      </c>
    </row>
    <row r="24" spans="1:10" s="152" customFormat="1" ht="29.25" customHeight="1" x14ac:dyDescent="0.15">
      <c r="A24" s="153" t="s">
        <v>334</v>
      </c>
      <c r="B24" s="148">
        <v>1</v>
      </c>
      <c r="C24" s="149">
        <v>9514</v>
      </c>
      <c r="D24" s="149">
        <v>462</v>
      </c>
      <c r="E24" s="149">
        <v>1357</v>
      </c>
      <c r="F24" s="149">
        <v>1054</v>
      </c>
      <c r="G24" s="150">
        <v>77.671333824613114</v>
      </c>
      <c r="H24" s="151">
        <v>3.7178082191780821</v>
      </c>
      <c r="I24" s="151">
        <v>2.8876712328767122</v>
      </c>
    </row>
    <row r="25" spans="1:10" s="152" customFormat="1" ht="29.25" customHeight="1" x14ac:dyDescent="0.15">
      <c r="A25" s="153" t="s">
        <v>335</v>
      </c>
      <c r="B25" s="148">
        <v>1</v>
      </c>
      <c r="C25" s="149">
        <v>9686</v>
      </c>
      <c r="D25" s="149">
        <v>482</v>
      </c>
      <c r="E25" s="149">
        <v>1473</v>
      </c>
      <c r="F25" s="149">
        <v>1052</v>
      </c>
      <c r="G25" s="150">
        <v>71.41887304820095</v>
      </c>
      <c r="H25" s="151">
        <v>4.0356164383561648</v>
      </c>
      <c r="I25" s="151">
        <v>2.882191780821918</v>
      </c>
    </row>
    <row r="26" spans="1:10" s="152" customFormat="1" ht="29.25" customHeight="1" x14ac:dyDescent="0.15">
      <c r="A26" s="153" t="s">
        <v>336</v>
      </c>
      <c r="B26" s="148">
        <v>1</v>
      </c>
      <c r="C26" s="149">
        <v>5968</v>
      </c>
      <c r="D26" s="149">
        <v>532</v>
      </c>
      <c r="E26" s="149">
        <v>907</v>
      </c>
      <c r="F26" s="149">
        <v>792</v>
      </c>
      <c r="G26" s="150">
        <v>87.320837927232631</v>
      </c>
      <c r="H26" s="151">
        <v>2.484931506849315</v>
      </c>
      <c r="I26" s="151">
        <v>2.1698630136986301</v>
      </c>
    </row>
    <row r="27" spans="1:10" s="152" customFormat="1" ht="29.25" customHeight="1" x14ac:dyDescent="0.15">
      <c r="A27" s="153" t="s">
        <v>337</v>
      </c>
      <c r="B27" s="148">
        <v>1</v>
      </c>
      <c r="C27" s="149">
        <v>9374</v>
      </c>
      <c r="D27" s="149">
        <v>760</v>
      </c>
      <c r="E27" s="149">
        <v>1800</v>
      </c>
      <c r="F27" s="149">
        <v>1615</v>
      </c>
      <c r="G27" s="150">
        <v>89.722222222222229</v>
      </c>
      <c r="H27" s="151">
        <v>4.9315068493150687</v>
      </c>
      <c r="I27" s="151">
        <v>4.4246575342465757</v>
      </c>
    </row>
    <row r="28" spans="1:10" s="152" customFormat="1" ht="29.25" customHeight="1" x14ac:dyDescent="0.15">
      <c r="A28" s="153" t="s">
        <v>338</v>
      </c>
      <c r="B28" s="148">
        <v>0</v>
      </c>
      <c r="C28" s="154">
        <v>0</v>
      </c>
      <c r="D28" s="154">
        <v>0</v>
      </c>
      <c r="E28" s="154">
        <v>0</v>
      </c>
      <c r="F28" s="154">
        <v>0</v>
      </c>
      <c r="G28" s="154">
        <v>0</v>
      </c>
      <c r="H28" s="151">
        <v>0</v>
      </c>
      <c r="I28" s="151">
        <v>0</v>
      </c>
    </row>
    <row r="29" spans="1:10" s="152" customFormat="1" ht="29.25" customHeight="1" x14ac:dyDescent="0.15">
      <c r="A29" s="155" t="s">
        <v>339</v>
      </c>
      <c r="B29" s="156">
        <v>1</v>
      </c>
      <c r="C29" s="157">
        <v>13272</v>
      </c>
      <c r="D29" s="157">
        <v>613</v>
      </c>
      <c r="E29" s="157">
        <v>2287</v>
      </c>
      <c r="F29" s="157">
        <v>1651</v>
      </c>
      <c r="G29" s="158">
        <v>72.190642763445567</v>
      </c>
      <c r="H29" s="159">
        <v>6.2657534246575342</v>
      </c>
      <c r="I29" s="159">
        <v>4.5232876712328771</v>
      </c>
    </row>
    <row r="30" spans="1:10" s="152" customFormat="1" ht="17.25" customHeight="1" x14ac:dyDescent="0.15">
      <c r="A30" s="160" t="s">
        <v>340</v>
      </c>
      <c r="B30" s="161"/>
      <c r="C30" s="161"/>
      <c r="D30" s="162"/>
      <c r="E30" s="163"/>
      <c r="F30" s="164"/>
      <c r="G30" s="163"/>
      <c r="H30" s="162"/>
      <c r="I30" s="162"/>
    </row>
    <row r="31" spans="1:10" s="152" customFormat="1" ht="17.25" customHeight="1" x14ac:dyDescent="0.15">
      <c r="A31" s="165"/>
      <c r="B31" s="121"/>
      <c r="C31" s="121"/>
      <c r="D31" s="121"/>
      <c r="E31" s="121"/>
      <c r="F31" s="121"/>
      <c r="G31" s="121"/>
      <c r="H31" s="121"/>
      <c r="I31" s="121"/>
      <c r="J31" s="121"/>
    </row>
    <row r="32" spans="1:10" ht="5.25" customHeight="1" x14ac:dyDescent="0.15">
      <c r="A32" s="165"/>
      <c r="C32" s="166"/>
    </row>
    <row r="33" spans="1:9" x14ac:dyDescent="0.15">
      <c r="A33" s="165"/>
      <c r="B33" s="166"/>
      <c r="C33" s="166"/>
      <c r="D33" s="166"/>
      <c r="E33" s="166"/>
      <c r="F33" s="166"/>
      <c r="G33" s="166"/>
      <c r="H33" s="166"/>
      <c r="I33" s="166"/>
    </row>
    <row r="34" spans="1:9" x14ac:dyDescent="0.15">
      <c r="A34" s="165"/>
    </row>
    <row r="35" spans="1:9" x14ac:dyDescent="0.15">
      <c r="A35" s="165"/>
    </row>
  </sheetData>
  <mergeCells count="4">
    <mergeCell ref="B6:B7"/>
    <mergeCell ref="C6:C7"/>
    <mergeCell ref="E6:G6"/>
    <mergeCell ref="H6:I6"/>
  </mergeCells>
  <phoneticPr fontId="2"/>
  <hyperlinks>
    <hyperlink ref="A1" location="'10電気・ガス・水道目次'!A1" display="10　電気・ガス・水道目次へ＜＜" xr:uid="{00000000-0004-0000-0A00-000000000000}"/>
  </hyperlinks>
  <pageMargins left="0.59055118110236227" right="0.59055118110236227" top="0.59055118110236227" bottom="0.39370078740157483" header="0.51181102362204722" footer="0.19685039370078741"/>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37"/>
  <sheetViews>
    <sheetView showGridLines="0" view="pageBreakPreview" zoomScale="85" zoomScaleNormal="85" zoomScaleSheetLayoutView="85" workbookViewId="0">
      <pane xSplit="2" ySplit="8" topLeftCell="D9" activePane="bottomRight" state="frozen"/>
      <selection pane="topRight" activeCell="A65" sqref="A65"/>
      <selection pane="bottomLeft" activeCell="A65" sqref="A65"/>
      <selection pane="bottomRight" activeCell="B3" sqref="B3"/>
    </sheetView>
  </sheetViews>
  <sheetFormatPr defaultColWidth="9" defaultRowHeight="13.5" x14ac:dyDescent="0.15"/>
  <cols>
    <col min="1" max="1" width="32.25" style="15" customWidth="1"/>
    <col min="2" max="2" width="11.375" style="15" customWidth="1"/>
    <col min="3" max="3" width="48.75" style="15" customWidth="1"/>
    <col min="4" max="4" width="9.125" style="15" customWidth="1"/>
    <col min="5" max="5" width="15.625" style="15" customWidth="1"/>
    <col min="6" max="7" width="9.125" style="15" customWidth="1"/>
    <col min="8" max="9" width="10.25" style="15" customWidth="1"/>
    <col min="10" max="11" width="13.25" style="15" customWidth="1"/>
    <col min="12" max="12" width="16.25" style="15" customWidth="1"/>
    <col min="13" max="13" width="2.625" style="15" customWidth="1"/>
    <col min="14" max="14" width="4.25" style="15" customWidth="1"/>
    <col min="15" max="15" width="12.375" style="15" customWidth="1"/>
    <col min="16" max="16" width="16.25" style="15" customWidth="1"/>
    <col min="17" max="17" width="2.625" style="15" customWidth="1"/>
    <col min="18" max="18" width="4.25" style="15" customWidth="1"/>
    <col min="19" max="19" width="11.375" style="15" customWidth="1"/>
    <col min="20" max="20" width="4.25" style="15" customWidth="1"/>
    <col min="21" max="21" width="13.375" style="15" customWidth="1"/>
    <col min="22" max="16384" width="9" style="15"/>
  </cols>
  <sheetData>
    <row r="1" spans="1:21" x14ac:dyDescent="0.15">
      <c r="A1" s="14" t="s">
        <v>21</v>
      </c>
    </row>
    <row r="2" spans="1:21" ht="26.25" customHeight="1" x14ac:dyDescent="0.15">
      <c r="A2" s="16" t="s">
        <v>22</v>
      </c>
      <c r="B2" s="16"/>
    </row>
    <row r="3" spans="1:21" ht="26.25" customHeight="1" x14ac:dyDescent="0.2">
      <c r="A3" s="16"/>
      <c r="B3" s="16"/>
      <c r="C3" s="17" t="s">
        <v>0</v>
      </c>
    </row>
    <row r="4" spans="1:21" ht="24.75" customHeight="1" x14ac:dyDescent="0.15">
      <c r="A4" s="18"/>
      <c r="B4" s="18"/>
      <c r="C4" s="18" t="s">
        <v>23</v>
      </c>
      <c r="D4" s="18"/>
      <c r="E4" s="18"/>
      <c r="F4" s="18"/>
      <c r="G4" s="18"/>
      <c r="H4" s="19"/>
      <c r="I4" s="19"/>
      <c r="J4" s="19"/>
      <c r="K4" s="19"/>
      <c r="L4" s="19"/>
      <c r="M4" s="19"/>
      <c r="N4" s="19"/>
      <c r="O4" s="19"/>
      <c r="P4" s="19"/>
      <c r="Q4" s="19"/>
      <c r="R4" s="19"/>
      <c r="S4" s="19"/>
      <c r="T4" s="19"/>
      <c r="U4" s="19"/>
    </row>
    <row r="5" spans="1:21" s="21" customFormat="1" ht="14.25" customHeight="1" x14ac:dyDescent="0.15">
      <c r="A5" s="20"/>
      <c r="B5" s="20"/>
      <c r="C5" s="20" t="s">
        <v>341</v>
      </c>
      <c r="D5" s="20"/>
      <c r="E5" s="20"/>
      <c r="F5" s="20"/>
      <c r="G5" s="20"/>
      <c r="H5" s="20"/>
      <c r="I5" s="20"/>
      <c r="J5" s="20"/>
      <c r="K5" s="20"/>
      <c r="L5" s="20"/>
      <c r="M5" s="20"/>
      <c r="N5" s="20"/>
      <c r="O5" s="20"/>
      <c r="P5" s="20"/>
      <c r="Q5" s="20"/>
      <c r="R5" s="20"/>
      <c r="S5" s="20"/>
      <c r="T5" s="20"/>
      <c r="U5" s="20"/>
    </row>
    <row r="6" spans="1:21" ht="9" customHeight="1" thickBot="1" x14ac:dyDescent="0.2">
      <c r="A6" s="22"/>
      <c r="B6" s="22"/>
      <c r="C6" s="22"/>
      <c r="D6" s="22"/>
      <c r="E6" s="22"/>
      <c r="F6" s="22"/>
      <c r="G6" s="22"/>
      <c r="H6" s="23"/>
      <c r="I6" s="23"/>
      <c r="J6" s="23"/>
      <c r="K6" s="23"/>
      <c r="L6" s="23"/>
      <c r="M6" s="23"/>
      <c r="N6" s="23"/>
      <c r="O6" s="23"/>
      <c r="P6" s="23"/>
      <c r="Q6" s="23"/>
      <c r="R6" s="23"/>
      <c r="S6" s="23"/>
      <c r="T6" s="23"/>
      <c r="U6" s="23"/>
    </row>
    <row r="7" spans="1:21" ht="14.25" thickTop="1" x14ac:dyDescent="0.15">
      <c r="A7" s="24"/>
      <c r="B7" s="25"/>
      <c r="C7" s="26"/>
      <c r="D7" s="27"/>
      <c r="E7" s="26"/>
      <c r="F7" s="28" t="s">
        <v>24</v>
      </c>
      <c r="G7" s="29"/>
      <c r="H7" s="29" t="s">
        <v>25</v>
      </c>
      <c r="I7" s="30"/>
      <c r="J7" s="29" t="s">
        <v>26</v>
      </c>
      <c r="K7" s="29"/>
      <c r="L7" s="28" t="s">
        <v>27</v>
      </c>
      <c r="M7" s="29"/>
      <c r="N7" s="29"/>
      <c r="O7" s="30"/>
      <c r="P7" s="28" t="s">
        <v>28</v>
      </c>
      <c r="Q7" s="29"/>
      <c r="R7" s="29"/>
      <c r="S7" s="30"/>
      <c r="T7" s="31" t="s">
        <v>29</v>
      </c>
      <c r="U7" s="32"/>
    </row>
    <row r="8" spans="1:21" ht="13.5" customHeight="1" x14ac:dyDescent="0.15">
      <c r="A8" s="33" t="s">
        <v>30</v>
      </c>
      <c r="B8" s="34" t="s">
        <v>31</v>
      </c>
      <c r="C8" s="35" t="s">
        <v>32</v>
      </c>
      <c r="D8" s="36" t="s">
        <v>33</v>
      </c>
      <c r="E8" s="35" t="s">
        <v>34</v>
      </c>
      <c r="F8" s="37" t="s">
        <v>35</v>
      </c>
      <c r="G8" s="37" t="s">
        <v>36</v>
      </c>
      <c r="H8" s="38" t="s">
        <v>35</v>
      </c>
      <c r="I8" s="37" t="s">
        <v>36</v>
      </c>
      <c r="J8" s="39" t="s">
        <v>35</v>
      </c>
      <c r="K8" s="37" t="s">
        <v>36</v>
      </c>
      <c r="L8" s="40" t="s">
        <v>37</v>
      </c>
      <c r="M8" s="41"/>
      <c r="N8" s="42"/>
      <c r="O8" s="43" t="s">
        <v>38</v>
      </c>
      <c r="P8" s="40" t="s">
        <v>37</v>
      </c>
      <c r="Q8" s="41"/>
      <c r="R8" s="42"/>
      <c r="S8" s="43" t="s">
        <v>39</v>
      </c>
      <c r="T8" s="44" t="s">
        <v>40</v>
      </c>
      <c r="U8" s="45"/>
    </row>
    <row r="9" spans="1:21" s="57" customFormat="1" ht="14.25" customHeight="1" x14ac:dyDescent="0.15">
      <c r="A9" s="46"/>
      <c r="B9" s="47"/>
      <c r="C9" s="48"/>
      <c r="D9" s="49"/>
      <c r="E9" s="48"/>
      <c r="F9" s="50" t="s">
        <v>41</v>
      </c>
      <c r="G9" s="50" t="s">
        <v>41</v>
      </c>
      <c r="H9" s="51" t="s">
        <v>42</v>
      </c>
      <c r="I9" s="52" t="s">
        <v>42</v>
      </c>
      <c r="J9" s="52" t="s">
        <v>43</v>
      </c>
      <c r="K9" s="52" t="s">
        <v>43</v>
      </c>
      <c r="L9" s="53"/>
      <c r="M9" s="54"/>
      <c r="N9" s="55" t="s">
        <v>43</v>
      </c>
      <c r="O9" s="50" t="s">
        <v>348</v>
      </c>
      <c r="P9" s="53"/>
      <c r="Q9" s="54"/>
      <c r="R9" s="55" t="s">
        <v>44</v>
      </c>
      <c r="S9" s="50" t="s">
        <v>45</v>
      </c>
      <c r="T9" s="50"/>
      <c r="U9" s="56"/>
    </row>
    <row r="10" spans="1:21" ht="26.25" customHeight="1" x14ac:dyDescent="0.15">
      <c r="A10" s="58" t="s">
        <v>46</v>
      </c>
      <c r="B10" s="59" t="s">
        <v>47</v>
      </c>
      <c r="C10" s="60" t="s">
        <v>48</v>
      </c>
      <c r="D10" s="61" t="s">
        <v>49</v>
      </c>
      <c r="E10" s="62" t="s">
        <v>50</v>
      </c>
      <c r="F10" s="63" t="s">
        <v>51</v>
      </c>
      <c r="G10" s="64" t="s">
        <v>51</v>
      </c>
      <c r="H10" s="65" t="s">
        <v>51</v>
      </c>
      <c r="I10" s="63" t="s">
        <v>51</v>
      </c>
      <c r="J10" s="66">
        <v>250000</v>
      </c>
      <c r="K10" s="67">
        <v>250000</v>
      </c>
      <c r="L10" s="67">
        <v>250000</v>
      </c>
      <c r="M10" s="68" t="s">
        <v>52</v>
      </c>
      <c r="N10" s="69" t="s">
        <v>53</v>
      </c>
      <c r="O10" s="67">
        <v>3600</v>
      </c>
      <c r="P10" s="67">
        <v>280000</v>
      </c>
      <c r="Q10" s="68" t="s">
        <v>52</v>
      </c>
      <c r="R10" s="69" t="s">
        <v>53</v>
      </c>
      <c r="S10" s="70">
        <v>19</v>
      </c>
      <c r="T10" s="70"/>
      <c r="U10" s="71" t="s">
        <v>54</v>
      </c>
    </row>
    <row r="11" spans="1:21" ht="14.25" customHeight="1" x14ac:dyDescent="0.15">
      <c r="A11" s="4"/>
      <c r="B11" s="59" t="s">
        <v>55</v>
      </c>
      <c r="C11" s="72" t="s">
        <v>56</v>
      </c>
      <c r="D11" s="73" t="s">
        <v>57</v>
      </c>
      <c r="E11" s="73" t="s">
        <v>50</v>
      </c>
      <c r="F11" s="74" t="s">
        <v>51</v>
      </c>
      <c r="G11" s="75" t="s">
        <v>51</v>
      </c>
      <c r="H11" s="76" t="s">
        <v>51</v>
      </c>
      <c r="I11" s="74" t="s">
        <v>51</v>
      </c>
      <c r="J11" s="66">
        <v>500000</v>
      </c>
      <c r="K11" s="67">
        <v>500000</v>
      </c>
      <c r="L11" s="67">
        <v>500000</v>
      </c>
      <c r="M11" s="68" t="s">
        <v>52</v>
      </c>
      <c r="N11" s="69" t="s">
        <v>53</v>
      </c>
      <c r="O11" s="66">
        <v>3600</v>
      </c>
      <c r="P11" s="67">
        <v>556000</v>
      </c>
      <c r="Q11" s="68" t="s">
        <v>52</v>
      </c>
      <c r="R11" s="69" t="s">
        <v>53</v>
      </c>
      <c r="S11" s="77">
        <v>20</v>
      </c>
      <c r="T11" s="70"/>
      <c r="U11" s="71" t="s">
        <v>58</v>
      </c>
    </row>
    <row r="12" spans="1:21" ht="14.25" customHeight="1" x14ac:dyDescent="0.15">
      <c r="A12" s="4"/>
      <c r="B12" s="78"/>
      <c r="C12" s="78"/>
      <c r="D12" s="78"/>
      <c r="E12" s="78"/>
      <c r="F12" s="74"/>
      <c r="G12" s="75"/>
      <c r="H12" s="76"/>
      <c r="I12" s="74"/>
      <c r="J12" s="66">
        <v>700000</v>
      </c>
      <c r="K12" s="67">
        <v>700000</v>
      </c>
      <c r="L12" s="67">
        <v>700000</v>
      </c>
      <c r="M12" s="68" t="s">
        <v>52</v>
      </c>
      <c r="N12" s="69" t="s">
        <v>53</v>
      </c>
      <c r="O12" s="66">
        <v>3600</v>
      </c>
      <c r="P12" s="67">
        <v>780000</v>
      </c>
      <c r="Q12" s="68" t="s">
        <v>52</v>
      </c>
      <c r="R12" s="69" t="s">
        <v>53</v>
      </c>
      <c r="S12" s="77">
        <v>25</v>
      </c>
      <c r="T12" s="70"/>
      <c r="U12" s="71" t="s">
        <v>59</v>
      </c>
    </row>
    <row r="13" spans="1:21" ht="26.25" customHeight="1" x14ac:dyDescent="0.15">
      <c r="A13" s="58"/>
      <c r="B13" s="59" t="s">
        <v>60</v>
      </c>
      <c r="C13" s="60" t="s">
        <v>48</v>
      </c>
      <c r="D13" s="79" t="s">
        <v>61</v>
      </c>
      <c r="E13" s="62" t="s">
        <v>50</v>
      </c>
      <c r="F13" s="63" t="s">
        <v>51</v>
      </c>
      <c r="G13" s="64" t="s">
        <v>51</v>
      </c>
      <c r="H13" s="65" t="s">
        <v>51</v>
      </c>
      <c r="I13" s="63" t="s">
        <v>51</v>
      </c>
      <c r="J13" s="66">
        <v>1000</v>
      </c>
      <c r="K13" s="67" t="s">
        <v>62</v>
      </c>
      <c r="L13" s="80"/>
      <c r="M13" s="11"/>
      <c r="N13" s="81" t="s">
        <v>63</v>
      </c>
      <c r="O13" s="67" t="s">
        <v>62</v>
      </c>
      <c r="P13" s="82" t="s">
        <v>50</v>
      </c>
      <c r="Q13" s="79"/>
      <c r="R13" s="83"/>
      <c r="S13" s="67" t="s">
        <v>62</v>
      </c>
      <c r="T13" s="70"/>
      <c r="U13" s="71" t="s">
        <v>64</v>
      </c>
    </row>
    <row r="14" spans="1:21" ht="26.25" customHeight="1" x14ac:dyDescent="0.15">
      <c r="A14" s="58" t="s">
        <v>65</v>
      </c>
      <c r="B14" s="59" t="s">
        <v>66</v>
      </c>
      <c r="C14" s="63" t="s">
        <v>342</v>
      </c>
      <c r="D14" s="79" t="s">
        <v>67</v>
      </c>
      <c r="E14" s="84" t="s">
        <v>68</v>
      </c>
      <c r="F14" s="85">
        <v>62.5</v>
      </c>
      <c r="G14" s="86">
        <v>63.26</v>
      </c>
      <c r="H14" s="87">
        <v>0.27800000000000002</v>
      </c>
      <c r="I14" s="88">
        <v>0.14599999999999999</v>
      </c>
      <c r="J14" s="78">
        <v>130</v>
      </c>
      <c r="K14" s="89">
        <v>61</v>
      </c>
      <c r="L14" s="90">
        <v>136</v>
      </c>
      <c r="M14" s="79" t="s">
        <v>69</v>
      </c>
      <c r="N14" s="79">
        <v>1</v>
      </c>
      <c r="O14" s="91">
        <v>1200</v>
      </c>
      <c r="P14" s="90">
        <v>160</v>
      </c>
      <c r="Q14" s="79" t="s">
        <v>69</v>
      </c>
      <c r="R14" s="79">
        <v>1</v>
      </c>
      <c r="S14" s="90">
        <v>0.4</v>
      </c>
      <c r="T14" s="90"/>
      <c r="U14" s="92" t="s">
        <v>70</v>
      </c>
    </row>
    <row r="15" spans="1:21" ht="27" x14ac:dyDescent="0.15">
      <c r="A15" s="58"/>
      <c r="B15" s="59" t="s">
        <v>71</v>
      </c>
      <c r="C15" s="63" t="s">
        <v>343</v>
      </c>
      <c r="D15" s="79" t="s">
        <v>72</v>
      </c>
      <c r="E15" s="84" t="s">
        <v>73</v>
      </c>
      <c r="F15" s="85">
        <v>45.4</v>
      </c>
      <c r="G15" s="86">
        <v>45.95</v>
      </c>
      <c r="H15" s="93">
        <v>3.5</v>
      </c>
      <c r="I15" s="86">
        <v>1.32</v>
      </c>
      <c r="J15" s="66">
        <v>1300</v>
      </c>
      <c r="K15" s="66">
        <v>400</v>
      </c>
      <c r="L15" s="91">
        <v>1350</v>
      </c>
      <c r="M15" s="79" t="s">
        <v>69</v>
      </c>
      <c r="N15" s="79">
        <v>1</v>
      </c>
      <c r="O15" s="90">
        <v>600</v>
      </c>
      <c r="P15" s="91">
        <v>1500</v>
      </c>
      <c r="Q15" s="79" t="s">
        <v>69</v>
      </c>
      <c r="R15" s="79">
        <v>1</v>
      </c>
      <c r="S15" s="90">
        <v>3.3</v>
      </c>
      <c r="T15" s="90"/>
      <c r="U15" s="94" t="s">
        <v>74</v>
      </c>
    </row>
    <row r="16" spans="1:21" ht="26.25" customHeight="1" x14ac:dyDescent="0.15">
      <c r="A16" s="58"/>
      <c r="B16" s="59" t="s">
        <v>75</v>
      </c>
      <c r="C16" s="63" t="s">
        <v>76</v>
      </c>
      <c r="D16" s="79" t="s">
        <v>72</v>
      </c>
      <c r="E16" s="84" t="s">
        <v>77</v>
      </c>
      <c r="F16" s="85">
        <v>69</v>
      </c>
      <c r="G16" s="86">
        <v>69.77</v>
      </c>
      <c r="H16" s="93">
        <v>80</v>
      </c>
      <c r="I16" s="86">
        <v>25.8</v>
      </c>
      <c r="J16" s="66">
        <v>47700</v>
      </c>
      <c r="K16" s="66">
        <v>14500</v>
      </c>
      <c r="L16" s="91">
        <v>24590</v>
      </c>
      <c r="M16" s="79" t="s">
        <v>69</v>
      </c>
      <c r="N16" s="79">
        <v>2</v>
      </c>
      <c r="O16" s="90">
        <v>200</v>
      </c>
      <c r="P16" s="91">
        <v>30000</v>
      </c>
      <c r="Q16" s="79" t="s">
        <v>69</v>
      </c>
      <c r="R16" s="79">
        <v>2</v>
      </c>
      <c r="S16" s="90">
        <v>11</v>
      </c>
      <c r="T16" s="90"/>
      <c r="U16" s="92" t="s">
        <v>78</v>
      </c>
    </row>
    <row r="17" spans="1:21" ht="14.25" customHeight="1" x14ac:dyDescent="0.15">
      <c r="A17" s="4"/>
      <c r="B17" s="59"/>
      <c r="C17" s="63"/>
      <c r="D17" s="79"/>
      <c r="E17" s="84"/>
      <c r="F17" s="85"/>
      <c r="G17" s="86"/>
      <c r="H17" s="93"/>
      <c r="I17" s="86"/>
      <c r="J17" s="66"/>
      <c r="K17" s="66"/>
      <c r="L17" s="67">
        <v>340000</v>
      </c>
      <c r="M17" s="68" t="s">
        <v>52</v>
      </c>
      <c r="N17" s="69" t="s">
        <v>53</v>
      </c>
      <c r="O17" s="67">
        <v>1800</v>
      </c>
      <c r="P17" s="67">
        <v>400000</v>
      </c>
      <c r="Q17" s="68" t="s">
        <v>52</v>
      </c>
      <c r="R17" s="69" t="s">
        <v>53</v>
      </c>
      <c r="S17" s="70">
        <v>17</v>
      </c>
      <c r="T17" s="70"/>
      <c r="U17" s="71" t="s">
        <v>79</v>
      </c>
    </row>
    <row r="18" spans="1:21" ht="14.25" customHeight="1" x14ac:dyDescent="0.15">
      <c r="A18" s="4"/>
      <c r="B18" s="59" t="s">
        <v>80</v>
      </c>
      <c r="C18" s="72" t="s">
        <v>81</v>
      </c>
      <c r="D18" s="73" t="s">
        <v>82</v>
      </c>
      <c r="E18" s="73" t="s">
        <v>50</v>
      </c>
      <c r="F18" s="95" t="s">
        <v>51</v>
      </c>
      <c r="G18" s="96" t="s">
        <v>51</v>
      </c>
      <c r="H18" s="97" t="s">
        <v>51</v>
      </c>
      <c r="I18" s="74" t="s">
        <v>51</v>
      </c>
      <c r="J18" s="66">
        <v>1666000</v>
      </c>
      <c r="K18" s="66">
        <v>1666000</v>
      </c>
      <c r="L18" s="67">
        <v>500000</v>
      </c>
      <c r="M18" s="68" t="s">
        <v>52</v>
      </c>
      <c r="N18" s="69" t="s">
        <v>53</v>
      </c>
      <c r="O18" s="67">
        <v>1800</v>
      </c>
      <c r="P18" s="67">
        <v>560000</v>
      </c>
      <c r="Q18" s="68" t="s">
        <v>52</v>
      </c>
      <c r="R18" s="69" t="s">
        <v>53</v>
      </c>
      <c r="S18" s="70">
        <v>17</v>
      </c>
      <c r="T18" s="70"/>
      <c r="U18" s="71" t="s">
        <v>83</v>
      </c>
    </row>
    <row r="19" spans="1:21" ht="14.25" customHeight="1" x14ac:dyDescent="0.15">
      <c r="A19" s="4"/>
      <c r="B19" s="78"/>
      <c r="C19" s="78"/>
      <c r="D19" s="98"/>
      <c r="E19" s="98"/>
      <c r="F19" s="98"/>
      <c r="G19" s="99"/>
      <c r="H19" s="83"/>
      <c r="I19" s="78"/>
      <c r="J19" s="78"/>
      <c r="K19" s="78"/>
      <c r="L19" s="67">
        <v>826000</v>
      </c>
      <c r="M19" s="68" t="s">
        <v>52</v>
      </c>
      <c r="N19" s="69" t="s">
        <v>53</v>
      </c>
      <c r="O19" s="67">
        <v>1800</v>
      </c>
      <c r="P19" s="67">
        <v>920000</v>
      </c>
      <c r="Q19" s="68" t="s">
        <v>52</v>
      </c>
      <c r="R19" s="69" t="s">
        <v>53</v>
      </c>
      <c r="S19" s="70">
        <v>22</v>
      </c>
      <c r="T19" s="70"/>
      <c r="U19" s="71" t="s">
        <v>84</v>
      </c>
    </row>
    <row r="20" spans="1:21" ht="14.25" customHeight="1" x14ac:dyDescent="0.15">
      <c r="A20" s="4"/>
      <c r="B20" s="59"/>
      <c r="C20" s="63"/>
      <c r="D20" s="79"/>
      <c r="E20" s="98"/>
      <c r="F20" s="100"/>
      <c r="G20" s="101"/>
      <c r="H20" s="102"/>
      <c r="I20" s="86"/>
      <c r="J20" s="66"/>
      <c r="K20" s="66"/>
      <c r="L20" s="67">
        <v>826000</v>
      </c>
      <c r="M20" s="68" t="s">
        <v>52</v>
      </c>
      <c r="N20" s="69" t="s">
        <v>53</v>
      </c>
      <c r="O20" s="67">
        <v>1800</v>
      </c>
      <c r="P20" s="67">
        <v>920000</v>
      </c>
      <c r="Q20" s="68" t="s">
        <v>52</v>
      </c>
      <c r="R20" s="69" t="s">
        <v>53</v>
      </c>
      <c r="S20" s="70">
        <v>22</v>
      </c>
      <c r="T20" s="70"/>
      <c r="U20" s="71" t="s">
        <v>85</v>
      </c>
    </row>
    <row r="21" spans="1:21" ht="14.25" customHeight="1" x14ac:dyDescent="0.15">
      <c r="A21" s="4"/>
      <c r="B21" s="59" t="s">
        <v>86</v>
      </c>
      <c r="C21" s="72" t="s">
        <v>87</v>
      </c>
      <c r="D21" s="73" t="s">
        <v>57</v>
      </c>
      <c r="E21" s="73" t="s">
        <v>50</v>
      </c>
      <c r="F21" s="95" t="s">
        <v>51</v>
      </c>
      <c r="G21" s="96" t="s">
        <v>88</v>
      </c>
      <c r="H21" s="97" t="s">
        <v>88</v>
      </c>
      <c r="I21" s="74" t="s">
        <v>88</v>
      </c>
      <c r="J21" s="66">
        <v>3392000</v>
      </c>
      <c r="K21" s="66">
        <v>3392000</v>
      </c>
      <c r="L21" s="67">
        <v>826000</v>
      </c>
      <c r="M21" s="68" t="s">
        <v>52</v>
      </c>
      <c r="N21" s="69" t="s">
        <v>53</v>
      </c>
      <c r="O21" s="67">
        <v>1800</v>
      </c>
      <c r="P21" s="67">
        <v>920000</v>
      </c>
      <c r="Q21" s="68" t="s">
        <v>52</v>
      </c>
      <c r="R21" s="69" t="s">
        <v>53</v>
      </c>
      <c r="S21" s="70">
        <v>22</v>
      </c>
      <c r="T21" s="70"/>
      <c r="U21" s="71" t="s">
        <v>89</v>
      </c>
    </row>
    <row r="22" spans="1:21" ht="14.25" customHeight="1" x14ac:dyDescent="0.15">
      <c r="A22" s="4"/>
      <c r="B22" s="78"/>
      <c r="C22" s="78"/>
      <c r="D22" s="98"/>
      <c r="E22" s="98"/>
      <c r="F22" s="98"/>
      <c r="G22" s="99"/>
      <c r="H22" s="83"/>
      <c r="I22" s="78"/>
      <c r="J22" s="78"/>
      <c r="K22" s="78"/>
      <c r="L22" s="67">
        <v>870000</v>
      </c>
      <c r="M22" s="68" t="s">
        <v>52</v>
      </c>
      <c r="N22" s="69" t="s">
        <v>53</v>
      </c>
      <c r="O22" s="67">
        <v>1800</v>
      </c>
      <c r="P22" s="67">
        <v>970000</v>
      </c>
      <c r="Q22" s="68" t="s">
        <v>52</v>
      </c>
      <c r="R22" s="69" t="s">
        <v>53</v>
      </c>
      <c r="S22" s="70">
        <v>23</v>
      </c>
      <c r="T22" s="70"/>
      <c r="U22" s="71" t="s">
        <v>90</v>
      </c>
    </row>
    <row r="23" spans="1:21" ht="14.25" customHeight="1" x14ac:dyDescent="0.15">
      <c r="A23" s="4"/>
      <c r="B23" s="78"/>
      <c r="C23" s="78"/>
      <c r="D23" s="98"/>
      <c r="E23" s="98"/>
      <c r="F23" s="98"/>
      <c r="G23" s="99"/>
      <c r="H23" s="83"/>
      <c r="I23" s="78"/>
      <c r="J23" s="78"/>
      <c r="K23" s="78"/>
      <c r="L23" s="67">
        <v>870000</v>
      </c>
      <c r="M23" s="68" t="s">
        <v>52</v>
      </c>
      <c r="N23" s="69" t="s">
        <v>53</v>
      </c>
      <c r="O23" s="67">
        <v>1800</v>
      </c>
      <c r="P23" s="67">
        <v>970000</v>
      </c>
      <c r="Q23" s="68" t="s">
        <v>52</v>
      </c>
      <c r="R23" s="69" t="s">
        <v>53</v>
      </c>
      <c r="S23" s="70">
        <v>23</v>
      </c>
      <c r="T23" s="70"/>
      <c r="U23" s="71" t="s">
        <v>91</v>
      </c>
    </row>
    <row r="24" spans="1:21" ht="14.25" customHeight="1" x14ac:dyDescent="0.15">
      <c r="A24" s="4"/>
      <c r="B24" s="59"/>
      <c r="C24" s="63"/>
      <c r="D24" s="79"/>
      <c r="E24" s="98"/>
      <c r="F24" s="100"/>
      <c r="G24" s="101"/>
      <c r="H24" s="102"/>
      <c r="I24" s="86"/>
      <c r="J24" s="66"/>
      <c r="K24" s="66"/>
      <c r="L24" s="67">
        <v>1175000</v>
      </c>
      <c r="M24" s="68" t="s">
        <v>52</v>
      </c>
      <c r="N24" s="69" t="s">
        <v>53</v>
      </c>
      <c r="O24" s="67">
        <v>1800</v>
      </c>
      <c r="P24" s="67">
        <v>1300000</v>
      </c>
      <c r="Q24" s="68" t="s">
        <v>52</v>
      </c>
      <c r="R24" s="69" t="s">
        <v>53</v>
      </c>
      <c r="S24" s="70">
        <v>24</v>
      </c>
      <c r="T24" s="70"/>
      <c r="U24" s="71" t="s">
        <v>92</v>
      </c>
    </row>
    <row r="25" spans="1:21" ht="14.25" customHeight="1" x14ac:dyDescent="0.15">
      <c r="A25" s="4"/>
      <c r="B25" s="59" t="s">
        <v>93</v>
      </c>
      <c r="C25" s="72" t="s">
        <v>94</v>
      </c>
      <c r="D25" s="73" t="s">
        <v>57</v>
      </c>
      <c r="E25" s="73" t="s">
        <v>50</v>
      </c>
      <c r="F25" s="95" t="s">
        <v>88</v>
      </c>
      <c r="G25" s="96" t="s">
        <v>88</v>
      </c>
      <c r="H25" s="97" t="s">
        <v>88</v>
      </c>
      <c r="I25" s="74" t="s">
        <v>88</v>
      </c>
      <c r="J25" s="66">
        <v>4710000</v>
      </c>
      <c r="K25" s="66">
        <v>4710000</v>
      </c>
      <c r="L25" s="67">
        <v>1175000</v>
      </c>
      <c r="M25" s="68" t="s">
        <v>52</v>
      </c>
      <c r="N25" s="69" t="s">
        <v>53</v>
      </c>
      <c r="O25" s="67">
        <v>1800</v>
      </c>
      <c r="P25" s="67">
        <v>1300000</v>
      </c>
      <c r="Q25" s="68" t="s">
        <v>52</v>
      </c>
      <c r="R25" s="69" t="s">
        <v>53</v>
      </c>
      <c r="S25" s="70">
        <v>24</v>
      </c>
      <c r="T25" s="70"/>
      <c r="U25" s="71" t="s">
        <v>95</v>
      </c>
    </row>
    <row r="26" spans="1:21" ht="14.25" customHeight="1" x14ac:dyDescent="0.15">
      <c r="A26" s="4"/>
      <c r="B26" s="78"/>
      <c r="C26" s="78"/>
      <c r="D26" s="78"/>
      <c r="E26" s="72"/>
      <c r="F26" s="78"/>
      <c r="G26" s="90"/>
      <c r="H26" s="103"/>
      <c r="I26" s="78"/>
      <c r="J26" s="78"/>
      <c r="K26" s="78"/>
      <c r="L26" s="67">
        <v>1180000</v>
      </c>
      <c r="M26" s="68" t="s">
        <v>52</v>
      </c>
      <c r="N26" s="69" t="s">
        <v>53</v>
      </c>
      <c r="O26" s="67">
        <v>1800</v>
      </c>
      <c r="P26" s="67">
        <v>1310000</v>
      </c>
      <c r="Q26" s="68" t="s">
        <v>52</v>
      </c>
      <c r="R26" s="69" t="s">
        <v>53</v>
      </c>
      <c r="S26" s="70">
        <v>24</v>
      </c>
      <c r="T26" s="70"/>
      <c r="U26" s="71" t="s">
        <v>96</v>
      </c>
    </row>
    <row r="27" spans="1:21" ht="14.25" customHeight="1" x14ac:dyDescent="0.15">
      <c r="A27" s="4"/>
      <c r="B27" s="78"/>
      <c r="C27" s="78"/>
      <c r="D27" s="78"/>
      <c r="E27" s="72"/>
      <c r="F27" s="78"/>
      <c r="G27" s="90"/>
      <c r="H27" s="103"/>
      <c r="I27" s="78"/>
      <c r="J27" s="78"/>
      <c r="K27" s="78"/>
      <c r="L27" s="67">
        <v>1180000</v>
      </c>
      <c r="M27" s="68" t="s">
        <v>52</v>
      </c>
      <c r="N27" s="69" t="s">
        <v>53</v>
      </c>
      <c r="O27" s="67">
        <v>1800</v>
      </c>
      <c r="P27" s="67">
        <v>1310000</v>
      </c>
      <c r="Q27" s="68" t="s">
        <v>52</v>
      </c>
      <c r="R27" s="69" t="s">
        <v>53</v>
      </c>
      <c r="S27" s="70">
        <v>24</v>
      </c>
      <c r="T27" s="70"/>
      <c r="U27" s="71" t="s">
        <v>97</v>
      </c>
    </row>
    <row r="28" spans="1:21" ht="18" customHeight="1" x14ac:dyDescent="0.15">
      <c r="A28" s="58" t="s">
        <v>98</v>
      </c>
      <c r="B28" s="59" t="s">
        <v>99</v>
      </c>
      <c r="C28" s="72" t="s">
        <v>100</v>
      </c>
      <c r="D28" s="73" t="s">
        <v>82</v>
      </c>
      <c r="E28" s="73" t="s">
        <v>50</v>
      </c>
      <c r="F28" s="95" t="s">
        <v>88</v>
      </c>
      <c r="G28" s="96" t="s">
        <v>88</v>
      </c>
      <c r="H28" s="97" t="s">
        <v>88</v>
      </c>
      <c r="I28" s="95" t="s">
        <v>88</v>
      </c>
      <c r="J28" s="66">
        <v>1517000</v>
      </c>
      <c r="K28" s="66">
        <v>1517000</v>
      </c>
      <c r="L28" s="67">
        <v>357000</v>
      </c>
      <c r="M28" s="68" t="s">
        <v>52</v>
      </c>
      <c r="N28" s="69" t="s">
        <v>53</v>
      </c>
      <c r="O28" s="67">
        <v>1800</v>
      </c>
      <c r="P28" s="67">
        <v>420000</v>
      </c>
      <c r="Q28" s="68" t="s">
        <v>52</v>
      </c>
      <c r="R28" s="69" t="s">
        <v>53</v>
      </c>
      <c r="S28" s="70">
        <v>22</v>
      </c>
      <c r="T28" s="70"/>
      <c r="U28" s="71" t="s">
        <v>101</v>
      </c>
    </row>
    <row r="29" spans="1:21" ht="18" customHeight="1" x14ac:dyDescent="0.15">
      <c r="A29" s="103"/>
      <c r="B29" s="78"/>
      <c r="C29" s="78"/>
      <c r="D29" s="78"/>
      <c r="E29" s="78"/>
      <c r="F29" s="78"/>
      <c r="G29" s="90"/>
      <c r="H29" s="103"/>
      <c r="I29" s="78"/>
      <c r="J29" s="78"/>
      <c r="K29" s="78"/>
      <c r="L29" s="67">
        <v>1160000</v>
      </c>
      <c r="M29" s="68" t="s">
        <v>52</v>
      </c>
      <c r="N29" s="69" t="s">
        <v>53</v>
      </c>
      <c r="O29" s="67">
        <v>1800</v>
      </c>
      <c r="P29" s="67">
        <v>1300000</v>
      </c>
      <c r="Q29" s="68" t="s">
        <v>52</v>
      </c>
      <c r="R29" s="69" t="s">
        <v>53</v>
      </c>
      <c r="S29" s="70">
        <v>24</v>
      </c>
      <c r="T29" s="70"/>
      <c r="U29" s="71" t="s">
        <v>102</v>
      </c>
    </row>
    <row r="30" spans="1:21" ht="26.25" customHeight="1" x14ac:dyDescent="0.15">
      <c r="A30" s="58" t="s">
        <v>103</v>
      </c>
      <c r="B30" s="59" t="s">
        <v>104</v>
      </c>
      <c r="C30" s="60" t="s">
        <v>105</v>
      </c>
      <c r="D30" s="69" t="s">
        <v>106</v>
      </c>
      <c r="E30" s="62" t="s">
        <v>107</v>
      </c>
      <c r="F30" s="75">
        <v>97.5</v>
      </c>
      <c r="G30" s="75">
        <v>88.93</v>
      </c>
      <c r="H30" s="76">
        <v>266</v>
      </c>
      <c r="I30" s="75">
        <v>20.49</v>
      </c>
      <c r="J30" s="66">
        <v>220000</v>
      </c>
      <c r="K30" s="67">
        <v>8000</v>
      </c>
      <c r="L30" s="67">
        <v>113000</v>
      </c>
      <c r="M30" s="68" t="s">
        <v>52</v>
      </c>
      <c r="N30" s="69" t="s">
        <v>108</v>
      </c>
      <c r="O30" s="67">
        <v>150</v>
      </c>
      <c r="P30" s="67">
        <v>120000</v>
      </c>
      <c r="Q30" s="68" t="s">
        <v>52</v>
      </c>
      <c r="R30" s="69" t="s">
        <v>108</v>
      </c>
      <c r="S30" s="70">
        <v>16.5</v>
      </c>
      <c r="T30" s="70"/>
      <c r="U30" s="71" t="s">
        <v>109</v>
      </c>
    </row>
    <row r="31" spans="1:21" ht="26.25" customHeight="1" x14ac:dyDescent="0.15">
      <c r="A31" s="58"/>
      <c r="B31" s="59" t="s">
        <v>110</v>
      </c>
      <c r="C31" s="60" t="s">
        <v>111</v>
      </c>
      <c r="D31" s="69" t="s">
        <v>57</v>
      </c>
      <c r="E31" s="62" t="s">
        <v>57</v>
      </c>
      <c r="F31" s="75">
        <v>120.1</v>
      </c>
      <c r="G31" s="75">
        <v>120.55</v>
      </c>
      <c r="H31" s="76">
        <v>53</v>
      </c>
      <c r="I31" s="75">
        <v>21.43</v>
      </c>
      <c r="J31" s="66">
        <v>54000</v>
      </c>
      <c r="K31" s="67">
        <v>18300</v>
      </c>
      <c r="L31" s="67">
        <v>58100</v>
      </c>
      <c r="M31" s="68" t="s">
        <v>52</v>
      </c>
      <c r="N31" s="69" t="s">
        <v>53</v>
      </c>
      <c r="O31" s="67">
        <v>257</v>
      </c>
      <c r="P31" s="67">
        <v>60000</v>
      </c>
      <c r="Q31" s="68" t="s">
        <v>52</v>
      </c>
      <c r="R31" s="69" t="s">
        <v>53</v>
      </c>
      <c r="S31" s="70">
        <v>11</v>
      </c>
      <c r="T31" s="70"/>
      <c r="U31" s="71" t="s">
        <v>112</v>
      </c>
    </row>
    <row r="32" spans="1:21" ht="26.25" customHeight="1" x14ac:dyDescent="0.15">
      <c r="A32" s="58" t="s">
        <v>113</v>
      </c>
      <c r="B32" s="59" t="s">
        <v>114</v>
      </c>
      <c r="C32" s="60" t="s">
        <v>115</v>
      </c>
      <c r="D32" s="69" t="s">
        <v>116</v>
      </c>
      <c r="E32" s="62" t="s">
        <v>117</v>
      </c>
      <c r="F32" s="63" t="s">
        <v>51</v>
      </c>
      <c r="G32" s="64" t="s">
        <v>51</v>
      </c>
      <c r="H32" s="65" t="s">
        <v>51</v>
      </c>
      <c r="I32" s="63" t="s">
        <v>51</v>
      </c>
      <c r="J32" s="66">
        <v>20000</v>
      </c>
      <c r="K32" s="67" t="s">
        <v>62</v>
      </c>
      <c r="L32" s="67">
        <v>2000</v>
      </c>
      <c r="M32" s="68" t="s">
        <v>69</v>
      </c>
      <c r="N32" s="79">
        <v>10</v>
      </c>
      <c r="O32" s="67" t="s">
        <v>62</v>
      </c>
      <c r="P32" s="67">
        <v>2281</v>
      </c>
      <c r="Q32" s="68" t="s">
        <v>69</v>
      </c>
      <c r="R32" s="79">
        <v>10</v>
      </c>
      <c r="S32" s="86">
        <v>0.66</v>
      </c>
      <c r="T32" s="70"/>
      <c r="U32" s="71" t="s">
        <v>118</v>
      </c>
    </row>
    <row r="33" spans="1:21" ht="21.75" customHeight="1" x14ac:dyDescent="0.15">
      <c r="A33" s="58" t="s">
        <v>119</v>
      </c>
      <c r="B33" s="59" t="s">
        <v>120</v>
      </c>
      <c r="C33" s="104" t="s">
        <v>344</v>
      </c>
      <c r="D33" s="73" t="s">
        <v>121</v>
      </c>
      <c r="E33" s="58" t="s">
        <v>122</v>
      </c>
      <c r="F33" s="74">
        <v>97.1</v>
      </c>
      <c r="G33" s="105">
        <v>100.38</v>
      </c>
      <c r="H33" s="76">
        <v>6.3</v>
      </c>
      <c r="I33" s="75">
        <v>1.36</v>
      </c>
      <c r="J33" s="66">
        <v>5200</v>
      </c>
      <c r="K33" s="67">
        <v>610</v>
      </c>
      <c r="L33" s="67">
        <v>5370</v>
      </c>
      <c r="M33" s="68" t="s">
        <v>123</v>
      </c>
      <c r="N33" s="13" t="s">
        <v>124</v>
      </c>
      <c r="O33" s="67">
        <v>600</v>
      </c>
      <c r="P33" s="67">
        <v>5500</v>
      </c>
      <c r="Q33" s="68" t="s">
        <v>123</v>
      </c>
      <c r="R33" s="13" t="s">
        <v>124</v>
      </c>
      <c r="S33" s="70">
        <v>6.6</v>
      </c>
      <c r="T33" s="70"/>
      <c r="U33" s="71" t="s">
        <v>125</v>
      </c>
    </row>
    <row r="34" spans="1:21" ht="21.75" customHeight="1" x14ac:dyDescent="0.15">
      <c r="A34" s="106"/>
      <c r="B34" s="106" t="s">
        <v>126</v>
      </c>
      <c r="C34" s="107" t="s">
        <v>127</v>
      </c>
      <c r="D34" s="108" t="s">
        <v>128</v>
      </c>
      <c r="E34" s="106" t="s">
        <v>117</v>
      </c>
      <c r="F34" s="109" t="s">
        <v>129</v>
      </c>
      <c r="G34" s="110" t="s">
        <v>129</v>
      </c>
      <c r="H34" s="111" t="s">
        <v>129</v>
      </c>
      <c r="I34" s="109" t="s">
        <v>129</v>
      </c>
      <c r="J34" s="112">
        <v>8000</v>
      </c>
      <c r="K34" s="112" t="s">
        <v>130</v>
      </c>
      <c r="L34" s="113">
        <v>2000</v>
      </c>
      <c r="M34" s="114" t="s">
        <v>69</v>
      </c>
      <c r="N34" s="115">
        <v>4</v>
      </c>
      <c r="O34" s="112" t="s">
        <v>130</v>
      </c>
      <c r="P34" s="113">
        <v>2090</v>
      </c>
      <c r="Q34" s="114" t="s">
        <v>69</v>
      </c>
      <c r="R34" s="115">
        <v>4</v>
      </c>
      <c r="S34" s="116">
        <v>0.69</v>
      </c>
      <c r="T34" s="117"/>
      <c r="U34" s="118" t="s">
        <v>131</v>
      </c>
    </row>
    <row r="35" spans="1:21" ht="13.5" customHeight="1" x14ac:dyDescent="0.15">
      <c r="A35" s="119" t="s">
        <v>132</v>
      </c>
      <c r="B35" s="120"/>
      <c r="C35" s="120"/>
      <c r="D35" s="120"/>
    </row>
    <row r="36" spans="1:21" ht="13.5" customHeight="1" x14ac:dyDescent="0.15">
      <c r="A36" s="15" t="s">
        <v>133</v>
      </c>
      <c r="B36" s="120"/>
      <c r="C36" s="120"/>
      <c r="D36" s="120"/>
    </row>
    <row r="37" spans="1:21" ht="15" customHeight="1" x14ac:dyDescent="0.15">
      <c r="A37" s="15" t="s">
        <v>134</v>
      </c>
      <c r="E37" s="16"/>
      <c r="F37" s="16"/>
      <c r="G37" s="16"/>
      <c r="H37" s="16"/>
      <c r="I37" s="16"/>
      <c r="J37" s="16"/>
      <c r="K37" s="16"/>
      <c r="L37" s="16"/>
      <c r="M37" s="16"/>
      <c r="N37" s="16"/>
      <c r="O37" s="16"/>
      <c r="P37" s="16"/>
      <c r="Q37" s="16"/>
      <c r="R37" s="16"/>
      <c r="S37" s="16"/>
      <c r="T37" s="16"/>
      <c r="U37" s="16"/>
    </row>
  </sheetData>
  <phoneticPr fontId="2"/>
  <hyperlinks>
    <hyperlink ref="A1" location="'10電気・ガス・水道目次'!A1" display="10　電気・ガス・水道目次へ＜＜" xr:uid="{00000000-0004-0000-0100-000000000000}"/>
  </hyperlinks>
  <pageMargins left="0.59055118110236227" right="0.59055118110236227" top="0.59055118110236227" bottom="0.39370078740157483" header="0.11811023622047245" footer="0.55118110236220474"/>
  <pageSetup paperSize="9" scale="62" fitToWidth="0" orientation="portrait" blackAndWhite="1" r:id="rId1"/>
  <headerFooter alignWithMargins="0"/>
  <ignoredErrors>
    <ignoredError sqref="L28:N31 P28:R3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2"/>
  <sheetViews>
    <sheetView showGridLines="0" view="pageBreakPreview" zoomScale="85" zoomScaleNormal="85" zoomScaleSheetLayoutView="85" workbookViewId="0">
      <selection activeCell="B3" sqref="B3"/>
    </sheetView>
  </sheetViews>
  <sheetFormatPr defaultColWidth="8.625" defaultRowHeight="13.5" x14ac:dyDescent="0.15"/>
  <cols>
    <col min="1" max="11" width="14.75" style="15" customWidth="1"/>
    <col min="12" max="12" width="14.75" style="384" customWidth="1"/>
    <col min="13" max="16384" width="8.625" style="15"/>
  </cols>
  <sheetData>
    <row r="1" spans="1:12" x14ac:dyDescent="0.15">
      <c r="A1" s="14" t="s">
        <v>21</v>
      </c>
    </row>
    <row r="2" spans="1:12" x14ac:dyDescent="0.15">
      <c r="A2" s="15" t="s">
        <v>22</v>
      </c>
    </row>
    <row r="3" spans="1:12" ht="16.5" x14ac:dyDescent="0.15">
      <c r="A3" s="385" t="s">
        <v>135</v>
      </c>
      <c r="B3" s="385"/>
      <c r="C3" s="385"/>
      <c r="D3" s="385"/>
      <c r="E3" s="385"/>
      <c r="F3" s="385"/>
      <c r="G3" s="19"/>
      <c r="H3" s="19"/>
      <c r="I3" s="19"/>
      <c r="J3" s="19"/>
      <c r="K3" s="19"/>
    </row>
    <row r="4" spans="1:12" s="21" customFormat="1" ht="14.25" x14ac:dyDescent="0.15">
      <c r="A4" s="272"/>
      <c r="B4" s="272"/>
      <c r="C4" s="272"/>
      <c r="D4" s="272"/>
      <c r="K4" s="386"/>
      <c r="L4" s="384" t="s">
        <v>136</v>
      </c>
    </row>
    <row r="5" spans="1:12" ht="6" customHeight="1" thickBot="1" x14ac:dyDescent="0.2">
      <c r="A5" s="270"/>
      <c r="L5" s="387"/>
    </row>
    <row r="6" spans="1:12" s="384" customFormat="1" ht="20.25" customHeight="1" thickTop="1" x14ac:dyDescent="0.15">
      <c r="A6" s="388"/>
      <c r="B6" s="389"/>
      <c r="C6" s="389"/>
      <c r="D6" s="389"/>
      <c r="E6" s="390" t="s">
        <v>137</v>
      </c>
      <c r="F6" s="391"/>
      <c r="G6" s="391" t="s">
        <v>138</v>
      </c>
      <c r="H6" s="391"/>
      <c r="I6" s="391"/>
      <c r="J6" s="392"/>
      <c r="K6" s="393"/>
      <c r="L6" s="393"/>
    </row>
    <row r="7" spans="1:12" s="384" customFormat="1" ht="20.25" customHeight="1" x14ac:dyDescent="0.15">
      <c r="A7" s="394"/>
      <c r="B7" s="395" t="s">
        <v>139</v>
      </c>
      <c r="C7" s="395" t="s">
        <v>140</v>
      </c>
      <c r="D7" s="395" t="s">
        <v>141</v>
      </c>
      <c r="E7" s="396" t="s">
        <v>142</v>
      </c>
      <c r="F7" s="396" t="s">
        <v>143</v>
      </c>
      <c r="G7" s="397" t="s">
        <v>144</v>
      </c>
      <c r="H7" s="397" t="s">
        <v>145</v>
      </c>
      <c r="I7" s="398" t="s">
        <v>146</v>
      </c>
      <c r="J7" s="398" t="s">
        <v>147</v>
      </c>
      <c r="K7" s="399" t="s">
        <v>148</v>
      </c>
      <c r="L7" s="399" t="s">
        <v>149</v>
      </c>
    </row>
    <row r="8" spans="1:12" s="384" customFormat="1" ht="20.25" customHeight="1" x14ac:dyDescent="0.15">
      <c r="A8" s="400"/>
      <c r="B8" s="398" t="s">
        <v>150</v>
      </c>
      <c r="C8" s="398" t="s">
        <v>150</v>
      </c>
      <c r="D8" s="398" t="s">
        <v>150</v>
      </c>
      <c r="E8" s="396" t="s">
        <v>150</v>
      </c>
      <c r="F8" s="396" t="s">
        <v>150</v>
      </c>
      <c r="G8" s="397" t="s">
        <v>150</v>
      </c>
      <c r="H8" s="397" t="s">
        <v>150</v>
      </c>
      <c r="I8" s="398" t="s">
        <v>150</v>
      </c>
      <c r="J8" s="398" t="s">
        <v>150</v>
      </c>
      <c r="K8" s="396" t="s">
        <v>150</v>
      </c>
      <c r="L8" s="396" t="s">
        <v>150</v>
      </c>
    </row>
    <row r="9" spans="1:12" s="11" customFormat="1" ht="16.5" customHeight="1" x14ac:dyDescent="0.15">
      <c r="A9" s="12" t="s">
        <v>151</v>
      </c>
      <c r="B9" s="401">
        <v>1676165.6040000001</v>
      </c>
      <c r="C9" s="402">
        <v>7876795.0999999996</v>
      </c>
      <c r="D9" s="402">
        <v>15335041.702999998</v>
      </c>
      <c r="E9" s="402">
        <v>42244.86</v>
      </c>
      <c r="F9" s="402">
        <v>29479.051000000003</v>
      </c>
      <c r="G9" s="402">
        <v>0</v>
      </c>
      <c r="H9" s="403">
        <v>263185.09999999998</v>
      </c>
      <c r="I9" s="402">
        <v>0</v>
      </c>
      <c r="J9" s="402">
        <v>71723.911000000007</v>
      </c>
      <c r="K9" s="402">
        <v>0</v>
      </c>
      <c r="L9" s="402">
        <v>24959726.317999996</v>
      </c>
    </row>
    <row r="10" spans="1:12" s="11" customFormat="1" ht="16.5" customHeight="1" x14ac:dyDescent="0.15">
      <c r="A10" s="12" t="s">
        <v>152</v>
      </c>
      <c r="B10" s="401">
        <v>1713393.4719999998</v>
      </c>
      <c r="C10" s="402">
        <v>9248012.5000000019</v>
      </c>
      <c r="D10" s="402">
        <v>33553426.980000004</v>
      </c>
      <c r="E10" s="402">
        <v>41580.14</v>
      </c>
      <c r="F10" s="402">
        <v>36474.766000000003</v>
      </c>
      <c r="G10" s="404">
        <v>0</v>
      </c>
      <c r="H10" s="403">
        <v>290274.5</v>
      </c>
      <c r="I10" s="404">
        <v>0</v>
      </c>
      <c r="J10" s="402">
        <v>78054.906000000017</v>
      </c>
      <c r="K10" s="404">
        <v>0</v>
      </c>
      <c r="L10" s="402">
        <v>44592887.85800001</v>
      </c>
    </row>
    <row r="11" spans="1:12" s="11" customFormat="1" ht="16.5" customHeight="1" x14ac:dyDescent="0.15">
      <c r="A11" s="405">
        <v>4</v>
      </c>
      <c r="B11" s="401">
        <v>1676191</v>
      </c>
      <c r="C11" s="402">
        <v>7553283</v>
      </c>
      <c r="D11" s="402">
        <v>26543679</v>
      </c>
      <c r="E11" s="402">
        <v>38407</v>
      </c>
      <c r="F11" s="402">
        <v>69161</v>
      </c>
      <c r="G11" s="402">
        <v>0</v>
      </c>
      <c r="H11" s="403">
        <v>89004</v>
      </c>
      <c r="I11" s="402">
        <v>0</v>
      </c>
      <c r="J11" s="402">
        <v>107565</v>
      </c>
      <c r="K11" s="402">
        <v>0</v>
      </c>
      <c r="L11" s="402">
        <v>35853376</v>
      </c>
    </row>
    <row r="12" spans="1:12" s="11" customFormat="1" ht="16.5" customHeight="1" x14ac:dyDescent="0.15">
      <c r="A12" s="13" t="s">
        <v>153</v>
      </c>
      <c r="B12" s="401"/>
      <c r="C12" s="402"/>
      <c r="D12" s="402"/>
      <c r="E12" s="402"/>
      <c r="F12" s="402"/>
      <c r="G12" s="404"/>
      <c r="H12" s="403"/>
      <c r="I12" s="404"/>
      <c r="J12" s="402"/>
      <c r="K12" s="404"/>
      <c r="L12" s="406"/>
    </row>
    <row r="13" spans="1:12" s="11" customFormat="1" ht="16.5" customHeight="1" x14ac:dyDescent="0.15">
      <c r="A13" s="291" t="s">
        <v>154</v>
      </c>
      <c r="B13" s="401">
        <v>220928</v>
      </c>
      <c r="C13" s="402">
        <v>351562</v>
      </c>
      <c r="D13" s="402">
        <v>1474207</v>
      </c>
      <c r="E13" s="402">
        <v>3527</v>
      </c>
      <c r="F13" s="402">
        <v>7596</v>
      </c>
      <c r="G13" s="404">
        <v>0</v>
      </c>
      <c r="H13" s="403">
        <v>26449</v>
      </c>
      <c r="I13" s="404">
        <v>0</v>
      </c>
      <c r="J13" s="402">
        <v>11122</v>
      </c>
      <c r="K13" s="404">
        <v>0</v>
      </c>
      <c r="L13" s="406">
        <v>2057818</v>
      </c>
    </row>
    <row r="14" spans="1:12" s="11" customFormat="1" ht="16.5" customHeight="1" x14ac:dyDescent="0.15">
      <c r="A14" s="243" t="s">
        <v>155</v>
      </c>
      <c r="B14" s="401">
        <v>119730</v>
      </c>
      <c r="C14" s="402">
        <v>269768</v>
      </c>
      <c r="D14" s="402">
        <v>1516308</v>
      </c>
      <c r="E14" s="402">
        <v>2139</v>
      </c>
      <c r="F14" s="402">
        <v>8326</v>
      </c>
      <c r="G14" s="404">
        <v>0</v>
      </c>
      <c r="H14" s="403">
        <v>8381</v>
      </c>
      <c r="I14" s="404">
        <v>0</v>
      </c>
      <c r="J14" s="402">
        <v>10466</v>
      </c>
      <c r="K14" s="404">
        <v>0</v>
      </c>
      <c r="L14" s="406">
        <v>1916271</v>
      </c>
    </row>
    <row r="15" spans="1:12" s="11" customFormat="1" ht="16.5" customHeight="1" x14ac:dyDescent="0.15">
      <c r="A15" s="243" t="s">
        <v>156</v>
      </c>
      <c r="B15" s="401">
        <v>91316</v>
      </c>
      <c r="C15" s="402">
        <v>356065</v>
      </c>
      <c r="D15" s="402">
        <v>977230</v>
      </c>
      <c r="E15" s="402">
        <v>2358</v>
      </c>
      <c r="F15" s="402">
        <v>8187</v>
      </c>
      <c r="G15" s="404">
        <v>0</v>
      </c>
      <c r="H15" s="403">
        <v>7854</v>
      </c>
      <c r="I15" s="404">
        <v>0</v>
      </c>
      <c r="J15" s="402">
        <v>10544</v>
      </c>
      <c r="K15" s="404">
        <v>0</v>
      </c>
      <c r="L15" s="406">
        <v>1435156</v>
      </c>
    </row>
    <row r="16" spans="1:12" s="11" customFormat="1" ht="16.5" customHeight="1" x14ac:dyDescent="0.15">
      <c r="A16" s="243" t="s">
        <v>157</v>
      </c>
      <c r="B16" s="401">
        <v>143372</v>
      </c>
      <c r="C16" s="402">
        <v>458932</v>
      </c>
      <c r="D16" s="402">
        <v>1270703</v>
      </c>
      <c r="E16" s="402">
        <v>1586</v>
      </c>
      <c r="F16" s="402">
        <v>7150</v>
      </c>
      <c r="G16" s="404">
        <v>0</v>
      </c>
      <c r="H16" s="403">
        <v>1</v>
      </c>
      <c r="I16" s="404">
        <v>0</v>
      </c>
      <c r="J16" s="402">
        <v>8736</v>
      </c>
      <c r="K16" s="404">
        <v>0</v>
      </c>
      <c r="L16" s="406">
        <v>1881715</v>
      </c>
    </row>
    <row r="17" spans="1:12" s="11" customFormat="1" ht="16.5" customHeight="1" x14ac:dyDescent="0.15">
      <c r="A17" s="243" t="s">
        <v>158</v>
      </c>
      <c r="B17" s="401">
        <v>194453</v>
      </c>
      <c r="C17" s="402">
        <v>806746</v>
      </c>
      <c r="D17" s="402">
        <v>2079452</v>
      </c>
      <c r="E17" s="402">
        <v>2246</v>
      </c>
      <c r="F17" s="402">
        <v>6744</v>
      </c>
      <c r="G17" s="404">
        <v>0</v>
      </c>
      <c r="H17" s="403">
        <v>1</v>
      </c>
      <c r="I17" s="404">
        <v>0</v>
      </c>
      <c r="J17" s="402">
        <v>8990</v>
      </c>
      <c r="K17" s="404">
        <v>0</v>
      </c>
      <c r="L17" s="406">
        <v>3089642</v>
      </c>
    </row>
    <row r="18" spans="1:12" s="11" customFormat="1" ht="16.5" customHeight="1" x14ac:dyDescent="0.15">
      <c r="A18" s="243" t="s">
        <v>159</v>
      </c>
      <c r="B18" s="401">
        <v>197911</v>
      </c>
      <c r="C18" s="402">
        <v>758756</v>
      </c>
      <c r="D18" s="402">
        <v>1966657</v>
      </c>
      <c r="E18" s="402">
        <v>2328</v>
      </c>
      <c r="F18" s="402">
        <v>5991</v>
      </c>
      <c r="G18" s="404">
        <v>0</v>
      </c>
      <c r="H18" s="403">
        <v>1</v>
      </c>
      <c r="I18" s="404">
        <v>0</v>
      </c>
      <c r="J18" s="402">
        <v>8318</v>
      </c>
      <c r="K18" s="404">
        <v>0</v>
      </c>
      <c r="L18" s="406">
        <v>2931642</v>
      </c>
    </row>
    <row r="19" spans="1:12" s="11" customFormat="1" ht="16.5" customHeight="1" x14ac:dyDescent="0.15">
      <c r="A19" s="243" t="s">
        <v>160</v>
      </c>
      <c r="B19" s="401">
        <v>46673</v>
      </c>
      <c r="C19" s="402">
        <v>720801</v>
      </c>
      <c r="D19" s="402">
        <v>2099885</v>
      </c>
      <c r="E19" s="402">
        <v>3341</v>
      </c>
      <c r="F19" s="402">
        <v>5529</v>
      </c>
      <c r="G19" s="404">
        <v>0</v>
      </c>
      <c r="H19" s="403">
        <v>2</v>
      </c>
      <c r="I19" s="404">
        <v>0</v>
      </c>
      <c r="J19" s="402">
        <v>8870</v>
      </c>
      <c r="K19" s="404">
        <v>0</v>
      </c>
      <c r="L19" s="406">
        <v>2861808</v>
      </c>
    </row>
    <row r="20" spans="1:12" s="11" customFormat="1" ht="16.5" customHeight="1" x14ac:dyDescent="0.15">
      <c r="A20" s="243" t="s">
        <v>161</v>
      </c>
      <c r="B20" s="401">
        <v>21865</v>
      </c>
      <c r="C20" s="402">
        <v>741023</v>
      </c>
      <c r="D20" s="402">
        <v>2542362</v>
      </c>
      <c r="E20" s="402">
        <v>2790</v>
      </c>
      <c r="F20" s="402">
        <v>4312</v>
      </c>
      <c r="G20" s="404">
        <v>0</v>
      </c>
      <c r="H20" s="403">
        <v>2</v>
      </c>
      <c r="I20" s="404">
        <v>0</v>
      </c>
      <c r="J20" s="402">
        <v>7102</v>
      </c>
      <c r="K20" s="404">
        <v>0</v>
      </c>
      <c r="L20" s="406">
        <v>3300266</v>
      </c>
    </row>
    <row r="21" spans="1:12" s="11" customFormat="1" ht="16.5" customHeight="1" x14ac:dyDescent="0.15">
      <c r="A21" s="243" t="s">
        <v>162</v>
      </c>
      <c r="B21" s="401">
        <v>105838</v>
      </c>
      <c r="C21" s="402">
        <v>784638</v>
      </c>
      <c r="D21" s="402">
        <v>3125366</v>
      </c>
      <c r="E21" s="402">
        <v>5786</v>
      </c>
      <c r="F21" s="402">
        <v>2246</v>
      </c>
      <c r="G21" s="404">
        <v>0</v>
      </c>
      <c r="H21" s="403">
        <v>2</v>
      </c>
      <c r="I21" s="404">
        <v>0</v>
      </c>
      <c r="J21" s="402">
        <v>8032</v>
      </c>
      <c r="K21" s="404">
        <v>0</v>
      </c>
      <c r="L21" s="406">
        <v>4023718</v>
      </c>
    </row>
    <row r="22" spans="1:12" s="11" customFormat="1" ht="16.5" customHeight="1" x14ac:dyDescent="0.15">
      <c r="A22" s="291" t="s">
        <v>163</v>
      </c>
      <c r="B22" s="401">
        <v>176394</v>
      </c>
      <c r="C22" s="402">
        <v>916318</v>
      </c>
      <c r="D22" s="402">
        <v>3654134</v>
      </c>
      <c r="E22" s="402">
        <v>3730</v>
      </c>
      <c r="F22" s="402">
        <v>2396</v>
      </c>
      <c r="G22" s="404">
        <v>0</v>
      </c>
      <c r="H22" s="403">
        <v>2</v>
      </c>
      <c r="I22" s="404">
        <v>0</v>
      </c>
      <c r="J22" s="402">
        <v>6126</v>
      </c>
      <c r="K22" s="404">
        <v>0</v>
      </c>
      <c r="L22" s="406">
        <v>4752973</v>
      </c>
    </row>
    <row r="23" spans="1:12" s="11" customFormat="1" ht="16.5" customHeight="1" x14ac:dyDescent="0.15">
      <c r="A23" s="243" t="s">
        <v>164</v>
      </c>
      <c r="B23" s="401">
        <v>174552</v>
      </c>
      <c r="C23" s="402">
        <v>759528</v>
      </c>
      <c r="D23" s="402">
        <v>2712537</v>
      </c>
      <c r="E23" s="402">
        <v>4640</v>
      </c>
      <c r="F23" s="402">
        <v>3741</v>
      </c>
      <c r="G23" s="404">
        <v>0</v>
      </c>
      <c r="H23" s="403">
        <v>21960</v>
      </c>
      <c r="I23" s="404">
        <v>0</v>
      </c>
      <c r="J23" s="402">
        <v>8381</v>
      </c>
      <c r="K23" s="404">
        <v>0</v>
      </c>
      <c r="L23" s="406">
        <v>3654997</v>
      </c>
    </row>
    <row r="24" spans="1:12" s="11" customFormat="1" ht="16.5" customHeight="1" x14ac:dyDescent="0.15">
      <c r="A24" s="223" t="s">
        <v>165</v>
      </c>
      <c r="B24" s="407">
        <v>183159</v>
      </c>
      <c r="C24" s="408">
        <v>629146</v>
      </c>
      <c r="D24" s="408">
        <v>3124838</v>
      </c>
      <c r="E24" s="408">
        <v>3936</v>
      </c>
      <c r="F24" s="408">
        <v>6943</v>
      </c>
      <c r="G24" s="409">
        <v>0</v>
      </c>
      <c r="H24" s="410">
        <v>24349</v>
      </c>
      <c r="I24" s="409">
        <v>0</v>
      </c>
      <c r="J24" s="408">
        <v>10878</v>
      </c>
      <c r="K24" s="409">
        <v>0</v>
      </c>
      <c r="L24" s="411">
        <v>3947370</v>
      </c>
    </row>
    <row r="25" spans="1:12" ht="13.5" customHeight="1" x14ac:dyDescent="0.15">
      <c r="A25" s="412" t="s">
        <v>166</v>
      </c>
      <c r="G25" s="413" t="s">
        <v>167</v>
      </c>
      <c r="L25" s="406"/>
    </row>
    <row r="26" spans="1:12" ht="13.5" customHeight="1" x14ac:dyDescent="0.15">
      <c r="G26" s="412" t="s">
        <v>168</v>
      </c>
      <c r="L26" s="406"/>
    </row>
    <row r="27" spans="1:12" ht="13.5" customHeight="1" x14ac:dyDescent="0.15">
      <c r="A27" s="412"/>
      <c r="G27" s="412" t="s">
        <v>169</v>
      </c>
      <c r="L27" s="406"/>
    </row>
    <row r="28" spans="1:12" ht="13.5" customHeight="1" x14ac:dyDescent="0.15">
      <c r="A28" s="412" t="s">
        <v>170</v>
      </c>
      <c r="L28" s="406"/>
    </row>
    <row r="29" spans="1:12" x14ac:dyDescent="0.15">
      <c r="L29" s="406"/>
    </row>
    <row r="30" spans="1:12" x14ac:dyDescent="0.15">
      <c r="L30" s="406"/>
    </row>
    <row r="31" spans="1:12" x14ac:dyDescent="0.15">
      <c r="L31" s="406"/>
    </row>
    <row r="32" spans="1:12" x14ac:dyDescent="0.15">
      <c r="L32" s="406"/>
    </row>
    <row r="33" spans="12:12" x14ac:dyDescent="0.15">
      <c r="L33" s="406"/>
    </row>
    <row r="34" spans="12:12" x14ac:dyDescent="0.15">
      <c r="L34" s="406"/>
    </row>
    <row r="35" spans="12:12" x14ac:dyDescent="0.15">
      <c r="L35" s="406"/>
    </row>
    <row r="36" spans="12:12" x14ac:dyDescent="0.15">
      <c r="L36" s="406"/>
    </row>
    <row r="37" spans="12:12" x14ac:dyDescent="0.15">
      <c r="L37" s="406"/>
    </row>
    <row r="38" spans="12:12" x14ac:dyDescent="0.15">
      <c r="L38" s="406"/>
    </row>
    <row r="39" spans="12:12" x14ac:dyDescent="0.15">
      <c r="L39" s="406"/>
    </row>
    <row r="40" spans="12:12" x14ac:dyDescent="0.15">
      <c r="L40" s="406"/>
    </row>
    <row r="41" spans="12:12" x14ac:dyDescent="0.15">
      <c r="L41" s="406"/>
    </row>
    <row r="42" spans="12:12" x14ac:dyDescent="0.15">
      <c r="L42" s="406"/>
    </row>
    <row r="43" spans="12:12" x14ac:dyDescent="0.15">
      <c r="L43" s="406"/>
    </row>
    <row r="44" spans="12:12" x14ac:dyDescent="0.15">
      <c r="L44" s="406"/>
    </row>
    <row r="45" spans="12:12" x14ac:dyDescent="0.15">
      <c r="L45" s="406"/>
    </row>
    <row r="46" spans="12:12" x14ac:dyDescent="0.15">
      <c r="L46" s="406"/>
    </row>
    <row r="47" spans="12:12" x14ac:dyDescent="0.15">
      <c r="L47" s="406"/>
    </row>
    <row r="48" spans="12:12" x14ac:dyDescent="0.15">
      <c r="L48" s="406"/>
    </row>
    <row r="49" spans="12:12" x14ac:dyDescent="0.15">
      <c r="L49" s="414"/>
    </row>
    <row r="50" spans="12:12" x14ac:dyDescent="0.15">
      <c r="L50" s="415"/>
    </row>
    <row r="51" spans="12:12" x14ac:dyDescent="0.15">
      <c r="L51" s="416"/>
    </row>
    <row r="52" spans="12:12" x14ac:dyDescent="0.15">
      <c r="L52" s="416"/>
    </row>
  </sheetData>
  <phoneticPr fontId="2"/>
  <hyperlinks>
    <hyperlink ref="A1" location="'10電気・ガス・水道目次'!A1" display="10　電気・ガス・水道目次へ＜＜" xr:uid="{00000000-0004-0000-0200-000000000000}"/>
  </hyperlinks>
  <pageMargins left="0.59055118110236227" right="0.59055118110236227" top="0.59055118110236227" bottom="0.39370078740157483" header="0.51181102362204722" footer="0.51181102362204722"/>
  <pageSetup paperSize="9" scale="90" fitToWidth="2" fitToHeight="0"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29"/>
  <sheetViews>
    <sheetView showGridLines="0" view="pageBreakPreview" zoomScale="73" zoomScaleNormal="100" zoomScaleSheetLayoutView="73" workbookViewId="0">
      <selection activeCell="B3" sqref="B3"/>
    </sheetView>
  </sheetViews>
  <sheetFormatPr defaultRowHeight="13.5" x14ac:dyDescent="0.15"/>
  <cols>
    <col min="1" max="1" width="13.75" style="15" customWidth="1"/>
    <col min="2" max="5" width="15.375" style="15" customWidth="1"/>
    <col min="6" max="7" width="19.375" style="15" customWidth="1"/>
    <col min="8" max="9" width="15.375" style="15" customWidth="1"/>
    <col min="10" max="11" width="19.375" style="15" customWidth="1"/>
    <col min="12" max="14" width="18.375" style="15" customWidth="1"/>
    <col min="15" max="16384" width="9" style="15"/>
  </cols>
  <sheetData>
    <row r="1" spans="1:14" x14ac:dyDescent="0.15">
      <c r="A1" s="14" t="s">
        <v>21</v>
      </c>
    </row>
    <row r="2" spans="1:14" x14ac:dyDescent="0.15">
      <c r="A2" s="15" t="s">
        <v>22</v>
      </c>
      <c r="F2" s="16"/>
      <c r="G2" s="16"/>
      <c r="K2" s="16"/>
    </row>
    <row r="3" spans="1:14" ht="16.5" x14ac:dyDescent="0.15">
      <c r="A3" s="254" t="s">
        <v>171</v>
      </c>
      <c r="B3" s="254"/>
      <c r="C3" s="254"/>
      <c r="D3" s="254"/>
      <c r="E3" s="19"/>
      <c r="F3" s="348"/>
      <c r="G3" s="348"/>
      <c r="H3" s="19"/>
      <c r="I3" s="19"/>
      <c r="J3" s="348"/>
      <c r="K3" s="348"/>
      <c r="L3" s="19"/>
      <c r="M3" s="19"/>
      <c r="N3" s="19"/>
    </row>
    <row r="4" spans="1:14" s="21" customFormat="1" ht="14.25" x14ac:dyDescent="0.15">
      <c r="A4" s="20"/>
      <c r="B4" s="20"/>
      <c r="D4" s="20"/>
      <c r="E4" s="20"/>
      <c r="F4" s="20"/>
      <c r="G4" s="20"/>
      <c r="H4" s="20"/>
      <c r="I4" s="20"/>
      <c r="J4" s="20"/>
      <c r="K4" s="297" t="s">
        <v>172</v>
      </c>
      <c r="L4" s="20"/>
      <c r="M4" s="20"/>
      <c r="N4" s="20"/>
    </row>
    <row r="5" spans="1:14" ht="6" customHeight="1" thickBot="1" x14ac:dyDescent="0.2">
      <c r="A5" s="298"/>
      <c r="F5" s="258"/>
      <c r="J5" s="258"/>
      <c r="K5" s="258"/>
    </row>
    <row r="6" spans="1:14" s="226" customFormat="1" ht="12.75" customHeight="1" thickTop="1" x14ac:dyDescent="0.15">
      <c r="A6" s="349"/>
      <c r="B6" s="350" t="s">
        <v>173</v>
      </c>
      <c r="C6" s="351"/>
      <c r="D6" s="351"/>
      <c r="E6" s="351"/>
      <c r="F6" s="351"/>
      <c r="G6" s="351" t="s">
        <v>174</v>
      </c>
      <c r="H6" s="351"/>
      <c r="I6" s="352"/>
      <c r="J6" s="353" t="s">
        <v>175</v>
      </c>
      <c r="K6" s="354"/>
    </row>
    <row r="7" spans="1:14" s="263" customFormat="1" ht="15" customHeight="1" x14ac:dyDescent="0.15">
      <c r="A7" s="304"/>
      <c r="B7" s="355" t="s">
        <v>176</v>
      </c>
      <c r="C7" s="356"/>
      <c r="D7" s="357" t="s">
        <v>177</v>
      </c>
      <c r="E7" s="358"/>
      <c r="F7" s="359" t="s">
        <v>178</v>
      </c>
      <c r="G7" s="360" t="s">
        <v>179</v>
      </c>
      <c r="H7" s="360"/>
      <c r="I7" s="361"/>
      <c r="J7" s="362"/>
      <c r="K7" s="363"/>
      <c r="N7" s="364"/>
    </row>
    <row r="8" spans="1:14" s="263" customFormat="1" ht="15" customHeight="1" x14ac:dyDescent="0.15">
      <c r="A8" s="304"/>
      <c r="B8" s="365"/>
      <c r="C8" s="366"/>
      <c r="D8" s="365"/>
      <c r="E8" s="367"/>
      <c r="F8" s="368"/>
      <c r="G8" s="369"/>
      <c r="H8" s="370"/>
      <c r="I8" s="367"/>
      <c r="J8" s="371"/>
      <c r="K8" s="367"/>
      <c r="N8" s="364"/>
    </row>
    <row r="9" spans="1:14" s="263" customFormat="1" ht="39" customHeight="1" x14ac:dyDescent="0.15">
      <c r="A9" s="311"/>
      <c r="B9" s="372" t="s">
        <v>180</v>
      </c>
      <c r="C9" s="373" t="s">
        <v>181</v>
      </c>
      <c r="D9" s="372" t="s">
        <v>180</v>
      </c>
      <c r="E9" s="374" t="s">
        <v>181</v>
      </c>
      <c r="F9" s="375" t="s">
        <v>182</v>
      </c>
      <c r="G9" s="376" t="s">
        <v>183</v>
      </c>
      <c r="H9" s="377" t="s">
        <v>184</v>
      </c>
      <c r="I9" s="374" t="s">
        <v>185</v>
      </c>
      <c r="J9" s="378" t="s">
        <v>186</v>
      </c>
      <c r="K9" s="374" t="s">
        <v>187</v>
      </c>
      <c r="L9" s="364"/>
    </row>
    <row r="10" spans="1:14" s="263" customFormat="1" ht="15" customHeight="1" x14ac:dyDescent="0.15">
      <c r="A10" s="379" t="s">
        <v>151</v>
      </c>
      <c r="B10" s="380">
        <v>1925028</v>
      </c>
      <c r="C10" s="381">
        <v>6</v>
      </c>
      <c r="D10" s="380">
        <v>2913742.2480000001</v>
      </c>
      <c r="E10" s="381">
        <v>52</v>
      </c>
      <c r="F10" s="381">
        <v>2642517.0869999998</v>
      </c>
      <c r="G10" s="381">
        <v>955002</v>
      </c>
      <c r="H10" s="245">
        <v>1687515.0870000001</v>
      </c>
      <c r="I10" s="381">
        <v>85</v>
      </c>
      <c r="J10" s="245">
        <v>7481287.3350000009</v>
      </c>
      <c r="K10" s="381">
        <v>101</v>
      </c>
      <c r="L10" s="364"/>
      <c r="N10" s="273"/>
    </row>
    <row r="11" spans="1:14" s="263" customFormat="1" ht="15" customHeight="1" x14ac:dyDescent="0.15">
      <c r="A11" s="379" t="s">
        <v>152</v>
      </c>
      <c r="B11" s="380">
        <v>2049723</v>
      </c>
      <c r="C11" s="381">
        <v>6</v>
      </c>
      <c r="D11" s="380">
        <v>3031679.9539999999</v>
      </c>
      <c r="E11" s="381">
        <v>58</v>
      </c>
      <c r="F11" s="381">
        <v>2639114.7960999999</v>
      </c>
      <c r="G11" s="381">
        <v>778974</v>
      </c>
      <c r="H11" s="245">
        <v>1860140.7961000002</v>
      </c>
      <c r="I11" s="381">
        <v>92</v>
      </c>
      <c r="J11" s="245">
        <v>7720517.7500999998</v>
      </c>
      <c r="K11" s="381">
        <v>113</v>
      </c>
      <c r="L11" s="364"/>
      <c r="N11" s="273"/>
    </row>
    <row r="12" spans="1:14" s="226" customFormat="1" ht="15" customHeight="1" x14ac:dyDescent="0.15">
      <c r="A12" s="12" t="s">
        <v>188</v>
      </c>
      <c r="B12" s="380">
        <v>1910220</v>
      </c>
      <c r="C12" s="381">
        <v>4</v>
      </c>
      <c r="D12" s="380">
        <v>2992036</v>
      </c>
      <c r="E12" s="381">
        <v>54</v>
      </c>
      <c r="F12" s="380">
        <v>2529473</v>
      </c>
      <c r="G12" s="380">
        <v>706283</v>
      </c>
      <c r="H12" s="380">
        <v>1823190</v>
      </c>
      <c r="I12" s="381">
        <v>81</v>
      </c>
      <c r="J12" s="380">
        <v>7430479</v>
      </c>
      <c r="K12" s="381">
        <v>102</v>
      </c>
      <c r="N12" s="273"/>
    </row>
    <row r="13" spans="1:14" s="226" customFormat="1" ht="15" customHeight="1" x14ac:dyDescent="0.15">
      <c r="A13" s="243" t="s">
        <v>153</v>
      </c>
      <c r="B13" s="245"/>
      <c r="C13" s="245"/>
      <c r="D13" s="245"/>
      <c r="E13" s="245"/>
      <c r="F13" s="381"/>
      <c r="G13" s="381"/>
      <c r="H13" s="245"/>
      <c r="I13" s="245"/>
      <c r="J13" s="245"/>
      <c r="K13" s="245"/>
      <c r="N13" s="245"/>
    </row>
    <row r="14" spans="1:14" s="226" customFormat="1" ht="15" customHeight="1" x14ac:dyDescent="0.15">
      <c r="A14" s="291" t="s">
        <v>154</v>
      </c>
      <c r="B14" s="245">
        <v>165952</v>
      </c>
      <c r="C14" s="245">
        <v>5</v>
      </c>
      <c r="D14" s="245">
        <v>221120</v>
      </c>
      <c r="E14" s="245">
        <v>56</v>
      </c>
      <c r="F14" s="245">
        <v>214554</v>
      </c>
      <c r="G14" s="245">
        <v>56109</v>
      </c>
      <c r="H14" s="245">
        <v>158445</v>
      </c>
      <c r="I14" s="245">
        <v>94</v>
      </c>
      <c r="J14" s="245">
        <v>601626</v>
      </c>
      <c r="K14" s="245">
        <v>113</v>
      </c>
      <c r="N14" s="245"/>
    </row>
    <row r="15" spans="1:14" s="226" customFormat="1" ht="15" customHeight="1" x14ac:dyDescent="0.15">
      <c r="A15" s="243" t="s">
        <v>155</v>
      </c>
      <c r="B15" s="245">
        <v>157768</v>
      </c>
      <c r="C15" s="245">
        <v>6</v>
      </c>
      <c r="D15" s="245">
        <v>219609</v>
      </c>
      <c r="E15" s="245">
        <v>55</v>
      </c>
      <c r="F15" s="245">
        <v>177420</v>
      </c>
      <c r="G15" s="245">
        <v>49156</v>
      </c>
      <c r="H15" s="245">
        <v>128264</v>
      </c>
      <c r="I15" s="245">
        <v>92</v>
      </c>
      <c r="J15" s="245">
        <v>554797</v>
      </c>
      <c r="K15" s="245">
        <v>110</v>
      </c>
      <c r="N15" s="245"/>
    </row>
    <row r="16" spans="1:14" s="226" customFormat="1" ht="15" customHeight="1" x14ac:dyDescent="0.15">
      <c r="A16" s="243" t="s">
        <v>156</v>
      </c>
      <c r="B16" s="245">
        <v>172579</v>
      </c>
      <c r="C16" s="245">
        <v>6</v>
      </c>
      <c r="D16" s="245">
        <v>254602</v>
      </c>
      <c r="E16" s="245">
        <v>55</v>
      </c>
      <c r="F16" s="245">
        <v>153634</v>
      </c>
      <c r="G16" s="245">
        <v>45181</v>
      </c>
      <c r="H16" s="245">
        <v>108453</v>
      </c>
      <c r="I16" s="245">
        <v>91</v>
      </c>
      <c r="J16" s="245">
        <v>580836</v>
      </c>
      <c r="K16" s="245">
        <v>108</v>
      </c>
      <c r="N16" s="245"/>
    </row>
    <row r="17" spans="1:14" s="226" customFormat="1" ht="15" customHeight="1" x14ac:dyDescent="0.15">
      <c r="A17" s="243" t="s">
        <v>157</v>
      </c>
      <c r="B17" s="245">
        <v>181238</v>
      </c>
      <c r="C17" s="245">
        <v>5</v>
      </c>
      <c r="D17" s="245">
        <v>283840</v>
      </c>
      <c r="E17" s="245">
        <v>54</v>
      </c>
      <c r="F17" s="245">
        <v>180598</v>
      </c>
      <c r="G17" s="245">
        <v>56694</v>
      </c>
      <c r="H17" s="245">
        <v>123904</v>
      </c>
      <c r="I17" s="245">
        <v>91</v>
      </c>
      <c r="J17" s="245">
        <v>645727</v>
      </c>
      <c r="K17" s="245">
        <v>107</v>
      </c>
      <c r="N17" s="245"/>
    </row>
    <row r="18" spans="1:14" s="226" customFormat="1" ht="15" customHeight="1" x14ac:dyDescent="0.15">
      <c r="A18" s="243" t="s">
        <v>158</v>
      </c>
      <c r="B18" s="245">
        <v>168740</v>
      </c>
      <c r="C18" s="245">
        <v>5</v>
      </c>
      <c r="D18" s="245">
        <v>281198</v>
      </c>
      <c r="E18" s="245">
        <v>54</v>
      </c>
      <c r="F18" s="245">
        <v>208128</v>
      </c>
      <c r="G18" s="245">
        <v>65772</v>
      </c>
      <c r="H18" s="245">
        <v>142356</v>
      </c>
      <c r="I18" s="245">
        <v>91</v>
      </c>
      <c r="J18" s="245">
        <v>658063</v>
      </c>
      <c r="K18" s="245">
        <v>107</v>
      </c>
      <c r="N18" s="245"/>
    </row>
    <row r="19" spans="1:14" s="226" customFormat="1" ht="15" customHeight="1" x14ac:dyDescent="0.15">
      <c r="A19" s="243" t="s">
        <v>159</v>
      </c>
      <c r="B19" s="245">
        <v>168065</v>
      </c>
      <c r="C19" s="245">
        <v>5</v>
      </c>
      <c r="D19" s="245">
        <v>266382</v>
      </c>
      <c r="E19" s="245">
        <v>53</v>
      </c>
      <c r="F19" s="245">
        <v>191497</v>
      </c>
      <c r="G19" s="245">
        <v>60206</v>
      </c>
      <c r="H19" s="245">
        <v>131291</v>
      </c>
      <c r="I19" s="245">
        <v>90</v>
      </c>
      <c r="J19" s="245">
        <v>625788</v>
      </c>
      <c r="K19" s="245">
        <v>106</v>
      </c>
      <c r="N19" s="245"/>
    </row>
    <row r="20" spans="1:14" s="226" customFormat="1" ht="15" customHeight="1" x14ac:dyDescent="0.15">
      <c r="A20" s="243" t="s">
        <v>160</v>
      </c>
      <c r="B20" s="245">
        <v>164448</v>
      </c>
      <c r="C20" s="245">
        <v>4</v>
      </c>
      <c r="D20" s="245">
        <v>233541</v>
      </c>
      <c r="E20" s="245">
        <v>51</v>
      </c>
      <c r="F20" s="245">
        <v>163946</v>
      </c>
      <c r="G20" s="245">
        <v>49282</v>
      </c>
      <c r="H20" s="245">
        <v>114664</v>
      </c>
      <c r="I20" s="245">
        <v>84</v>
      </c>
      <c r="J20" s="245">
        <v>560364</v>
      </c>
      <c r="K20" s="245">
        <v>100</v>
      </c>
      <c r="N20" s="245"/>
    </row>
    <row r="21" spans="1:14" s="226" customFormat="1" ht="15" customHeight="1" x14ac:dyDescent="0.15">
      <c r="A21" s="243" t="s">
        <v>161</v>
      </c>
      <c r="B21" s="245">
        <v>151197</v>
      </c>
      <c r="C21" s="245">
        <v>4</v>
      </c>
      <c r="D21" s="245">
        <v>228804</v>
      </c>
      <c r="E21" s="245">
        <v>53</v>
      </c>
      <c r="F21" s="245">
        <v>178083</v>
      </c>
      <c r="G21" s="245">
        <v>49318</v>
      </c>
      <c r="H21" s="245">
        <v>128765</v>
      </c>
      <c r="I21" s="245">
        <v>83</v>
      </c>
      <c r="J21" s="245">
        <v>556940</v>
      </c>
      <c r="K21" s="245">
        <v>100</v>
      </c>
      <c r="N21" s="245"/>
    </row>
    <row r="22" spans="1:14" s="226" customFormat="1" ht="15" customHeight="1" x14ac:dyDescent="0.15">
      <c r="A22" s="243" t="s">
        <v>162</v>
      </c>
      <c r="B22" s="245">
        <v>151192</v>
      </c>
      <c r="C22" s="245">
        <v>5</v>
      </c>
      <c r="D22" s="245">
        <v>256683</v>
      </c>
      <c r="E22" s="245">
        <v>53</v>
      </c>
      <c r="F22" s="245">
        <v>225622</v>
      </c>
      <c r="G22" s="245">
        <v>59961</v>
      </c>
      <c r="H22" s="245">
        <v>165661</v>
      </c>
      <c r="I22" s="245">
        <v>82</v>
      </c>
      <c r="J22" s="245">
        <v>663883</v>
      </c>
      <c r="K22" s="245">
        <v>100</v>
      </c>
      <c r="N22" s="245"/>
    </row>
    <row r="23" spans="1:14" s="226" customFormat="1" ht="15" customHeight="1" x14ac:dyDescent="0.15">
      <c r="A23" s="291" t="s">
        <v>189</v>
      </c>
      <c r="B23" s="245">
        <v>139123</v>
      </c>
      <c r="C23" s="245">
        <v>4</v>
      </c>
      <c r="D23" s="245">
        <v>259561</v>
      </c>
      <c r="E23" s="245">
        <v>53</v>
      </c>
      <c r="F23" s="245">
        <v>320307</v>
      </c>
      <c r="G23" s="245">
        <v>81018</v>
      </c>
      <c r="H23" s="245">
        <v>239289</v>
      </c>
      <c r="I23" s="245">
        <v>85</v>
      </c>
      <c r="J23" s="245">
        <v>719034</v>
      </c>
      <c r="K23" s="245">
        <v>102</v>
      </c>
      <c r="N23" s="245"/>
    </row>
    <row r="24" spans="1:14" s="226" customFormat="1" ht="15" customHeight="1" x14ac:dyDescent="0.15">
      <c r="A24" s="243" t="s">
        <v>164</v>
      </c>
      <c r="B24" s="245">
        <v>140309</v>
      </c>
      <c r="C24" s="245">
        <v>4</v>
      </c>
      <c r="D24" s="245">
        <v>249506</v>
      </c>
      <c r="E24" s="245">
        <v>52</v>
      </c>
      <c r="F24" s="245">
        <v>285161</v>
      </c>
      <c r="G24" s="245">
        <v>73348</v>
      </c>
      <c r="H24" s="245">
        <v>211813</v>
      </c>
      <c r="I24" s="245">
        <v>78</v>
      </c>
      <c r="J24" s="245">
        <v>675555</v>
      </c>
      <c r="K24" s="245">
        <v>97</v>
      </c>
      <c r="N24" s="245"/>
    </row>
    <row r="25" spans="1:14" s="226" customFormat="1" ht="15" customHeight="1" x14ac:dyDescent="0.15">
      <c r="A25" s="223" t="s">
        <v>165</v>
      </c>
      <c r="B25" s="250">
        <v>149609</v>
      </c>
      <c r="C25" s="250">
        <v>4</v>
      </c>
      <c r="D25" s="250">
        <v>237190</v>
      </c>
      <c r="E25" s="250">
        <v>54</v>
      </c>
      <c r="F25" s="250">
        <v>230523</v>
      </c>
      <c r="G25" s="250">
        <v>60238</v>
      </c>
      <c r="H25" s="250">
        <v>170285</v>
      </c>
      <c r="I25" s="250">
        <v>81</v>
      </c>
      <c r="J25" s="250">
        <v>617866</v>
      </c>
      <c r="K25" s="250">
        <v>102</v>
      </c>
      <c r="N25" s="245"/>
    </row>
    <row r="26" spans="1:14" s="226" customFormat="1" ht="15" customHeight="1" x14ac:dyDescent="0.15">
      <c r="A26" s="382" t="s">
        <v>190</v>
      </c>
      <c r="B26" s="245"/>
      <c r="C26" s="245"/>
      <c r="D26" s="245"/>
      <c r="E26" s="245"/>
      <c r="F26" s="245"/>
      <c r="G26" s="245"/>
      <c r="H26" s="245"/>
      <c r="I26" s="245"/>
      <c r="J26" s="245"/>
      <c r="K26" s="245"/>
      <c r="N26" s="245"/>
    </row>
    <row r="27" spans="1:14" s="226" customFormat="1" ht="15" customHeight="1" x14ac:dyDescent="0.15">
      <c r="A27" s="382" t="s">
        <v>191</v>
      </c>
      <c r="B27" s="245"/>
      <c r="C27" s="245"/>
      <c r="D27" s="245"/>
      <c r="E27" s="245"/>
      <c r="F27" s="245"/>
      <c r="G27" s="245"/>
      <c r="H27" s="245"/>
      <c r="I27" s="245"/>
      <c r="J27" s="245"/>
      <c r="K27" s="245"/>
      <c r="N27" s="245"/>
    </row>
    <row r="28" spans="1:14" s="11" customFormat="1" ht="16.5" customHeight="1" x14ac:dyDescent="0.15">
      <c r="A28" s="269" t="s">
        <v>192</v>
      </c>
      <c r="B28" s="383"/>
      <c r="C28" s="383"/>
      <c r="D28" s="71"/>
      <c r="E28" s="383"/>
      <c r="F28" s="382"/>
      <c r="G28" s="382"/>
      <c r="H28" s="71"/>
      <c r="I28" s="71"/>
      <c r="J28" s="382"/>
      <c r="K28" s="382"/>
      <c r="L28" s="383"/>
      <c r="M28" s="383"/>
      <c r="N28" s="383"/>
    </row>
    <row r="29" spans="1:14" x14ac:dyDescent="0.15">
      <c r="A29" s="269"/>
      <c r="D29" s="119"/>
      <c r="F29" s="269"/>
      <c r="G29" s="269"/>
      <c r="H29" s="119"/>
      <c r="I29" s="119"/>
      <c r="J29" s="269"/>
      <c r="K29" s="269"/>
    </row>
  </sheetData>
  <phoneticPr fontId="2"/>
  <hyperlinks>
    <hyperlink ref="A1" location="'10電気・ガス・水道目次'!A1" display="10　電気・ガス・水道目次へ＜＜" xr:uid="{00000000-0004-0000-0300-000000000000}"/>
  </hyperlinks>
  <pageMargins left="0.59055118110236227" right="0.59055118110236227" top="0.59055118110236227" bottom="0.39370078740157483" header="0.11811023622047245" footer="0.51181102362204722"/>
  <pageSetup paperSize="9" scale="85" orientation="portrait" blackAndWhite="1" r:id="rId1"/>
  <headerFooter alignWithMargins="0"/>
  <colBreaks count="1" manualBreakCount="1">
    <brk id="6" min="1" max="2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2"/>
  <sheetViews>
    <sheetView showGridLines="0" view="pageBreakPreview" zoomScale="93" zoomScaleNormal="100" zoomScaleSheetLayoutView="93" workbookViewId="0">
      <selection activeCell="B3" sqref="B3"/>
    </sheetView>
  </sheetViews>
  <sheetFormatPr defaultRowHeight="13.5" x14ac:dyDescent="0.15"/>
  <cols>
    <col min="1" max="1" width="13.375" style="15" customWidth="1"/>
    <col min="2" max="2" width="12.375" style="15" customWidth="1"/>
    <col min="3" max="15" width="11.25" style="15" customWidth="1"/>
    <col min="16" max="16" width="13.375" style="15" customWidth="1"/>
    <col min="17" max="25" width="11.375" style="15" customWidth="1"/>
    <col min="26" max="27" width="10.375" style="15" customWidth="1"/>
    <col min="28" max="28" width="11.25" style="15" customWidth="1"/>
    <col min="29" max="30" width="11.375" style="15" customWidth="1"/>
    <col min="31" max="16384" width="9" style="15"/>
  </cols>
  <sheetData>
    <row r="1" spans="1:15" s="15" customFormat="1" x14ac:dyDescent="0.15">
      <c r="A1" s="14" t="s">
        <v>22</v>
      </c>
      <c r="B1" s="14"/>
    </row>
    <row r="2" spans="1:15" s="15" customFormat="1" x14ac:dyDescent="0.15">
      <c r="A2" s="15" t="s">
        <v>22</v>
      </c>
      <c r="B2" s="16"/>
    </row>
    <row r="3" spans="1:15" s="15" customFormat="1" ht="16.5" x14ac:dyDescent="0.15">
      <c r="A3" s="254" t="s">
        <v>193</v>
      </c>
      <c r="B3" s="254"/>
      <c r="C3" s="254"/>
      <c r="D3" s="254"/>
      <c r="E3" s="254"/>
      <c r="F3" s="254"/>
      <c r="G3" s="19"/>
      <c r="H3" s="19"/>
      <c r="I3" s="19"/>
      <c r="J3" s="19"/>
      <c r="K3" s="19"/>
      <c r="L3" s="19"/>
      <c r="M3" s="19"/>
      <c r="N3" s="19"/>
      <c r="O3" s="19"/>
    </row>
    <row r="4" spans="1:15" s="21" customFormat="1" ht="14.25" x14ac:dyDescent="0.15">
      <c r="A4" s="20"/>
      <c r="B4" s="20"/>
      <c r="C4" s="20"/>
      <c r="D4" s="20"/>
      <c r="E4" s="20"/>
      <c r="F4" s="20"/>
      <c r="G4" s="20"/>
      <c r="H4" s="20"/>
      <c r="I4" s="20"/>
      <c r="J4" s="20"/>
      <c r="K4" s="20"/>
      <c r="L4" s="20"/>
      <c r="M4" s="20"/>
      <c r="N4" s="20"/>
      <c r="O4" s="297" t="s">
        <v>194</v>
      </c>
    </row>
    <row r="5" spans="1:15" s="15" customFormat="1" ht="5.25" customHeight="1" thickBot="1" x14ac:dyDescent="0.2">
      <c r="A5" s="298"/>
    </row>
    <row r="6" spans="1:15" s="79" customFormat="1" ht="13.5" customHeight="1" thickTop="1" x14ac:dyDescent="0.15">
      <c r="A6" s="299"/>
      <c r="B6" s="300"/>
      <c r="C6" s="301"/>
      <c r="D6" s="302"/>
      <c r="E6" s="303"/>
      <c r="F6" s="303"/>
      <c r="G6" s="303"/>
      <c r="H6" s="303"/>
      <c r="I6" s="303"/>
      <c r="J6" s="303"/>
      <c r="K6" s="302"/>
      <c r="L6" s="302"/>
      <c r="M6" s="303"/>
      <c r="N6" s="303"/>
      <c r="O6" s="303"/>
    </row>
    <row r="7" spans="1:15" s="79" customFormat="1" ht="15.75" customHeight="1" x14ac:dyDescent="0.15">
      <c r="A7" s="304"/>
      <c r="B7" s="305"/>
      <c r="C7" s="306"/>
      <c r="D7" s="307"/>
      <c r="E7" s="308"/>
      <c r="F7" s="308"/>
      <c r="G7" s="309"/>
      <c r="H7" s="308"/>
      <c r="I7" s="308"/>
      <c r="J7" s="308"/>
      <c r="K7" s="310"/>
      <c r="L7" s="310"/>
      <c r="M7" s="308"/>
      <c r="N7" s="308"/>
      <c r="O7" s="308"/>
    </row>
    <row r="8" spans="1:15" s="79" customFormat="1" ht="32.25" customHeight="1" x14ac:dyDescent="0.15">
      <c r="A8" s="311"/>
      <c r="B8" s="312" t="s">
        <v>195</v>
      </c>
      <c r="C8" s="313" t="s">
        <v>196</v>
      </c>
      <c r="D8" s="312" t="s">
        <v>197</v>
      </c>
      <c r="E8" s="314" t="s">
        <v>198</v>
      </c>
      <c r="F8" s="314" t="s">
        <v>199</v>
      </c>
      <c r="G8" s="315" t="s">
        <v>200</v>
      </c>
      <c r="H8" s="316" t="s">
        <v>201</v>
      </c>
      <c r="I8" s="317" t="s">
        <v>202</v>
      </c>
      <c r="J8" s="317" t="s">
        <v>203</v>
      </c>
      <c r="K8" s="318" t="s">
        <v>349</v>
      </c>
      <c r="L8" s="319" t="s">
        <v>204</v>
      </c>
      <c r="M8" s="317" t="s">
        <v>205</v>
      </c>
      <c r="N8" s="320" t="s">
        <v>206</v>
      </c>
      <c r="O8" s="321" t="s">
        <v>207</v>
      </c>
    </row>
    <row r="9" spans="1:15" s="11" customFormat="1" ht="16.5" customHeight="1" x14ac:dyDescent="0.15">
      <c r="A9" s="322" t="s">
        <v>208</v>
      </c>
      <c r="B9" s="244">
        <v>6762</v>
      </c>
      <c r="C9" s="245">
        <v>4406</v>
      </c>
      <c r="D9" s="245">
        <v>69</v>
      </c>
      <c r="E9" s="245">
        <v>23</v>
      </c>
      <c r="F9" s="245">
        <v>46</v>
      </c>
      <c r="G9" s="245">
        <v>2460</v>
      </c>
      <c r="H9" s="245">
        <v>55</v>
      </c>
      <c r="I9" s="245">
        <f>480+88</f>
        <v>568</v>
      </c>
      <c r="J9" s="245">
        <f>34+22</f>
        <v>56</v>
      </c>
      <c r="K9" s="245">
        <v>243</v>
      </c>
      <c r="L9" s="245">
        <f>188+127</f>
        <v>315</v>
      </c>
      <c r="M9" s="245">
        <v>380</v>
      </c>
      <c r="N9" s="245">
        <v>779</v>
      </c>
      <c r="O9" s="245">
        <v>63</v>
      </c>
    </row>
    <row r="10" spans="1:15" s="11" customFormat="1" ht="16.5" customHeight="1" x14ac:dyDescent="0.15">
      <c r="A10" s="323" t="s">
        <v>209</v>
      </c>
      <c r="B10" s="324">
        <v>6425</v>
      </c>
      <c r="C10" s="245">
        <v>4030</v>
      </c>
      <c r="D10" s="245">
        <v>74</v>
      </c>
      <c r="E10" s="245">
        <v>27</v>
      </c>
      <c r="F10" s="245">
        <f>2+45</f>
        <v>47</v>
      </c>
      <c r="G10" s="245">
        <v>2334</v>
      </c>
      <c r="H10" s="245">
        <v>49</v>
      </c>
      <c r="I10" s="245">
        <v>474</v>
      </c>
      <c r="J10" s="245">
        <f>34+22</f>
        <v>56</v>
      </c>
      <c r="K10" s="245">
        <v>241</v>
      </c>
      <c r="L10" s="245">
        <f>191+129</f>
        <v>320</v>
      </c>
      <c r="M10" s="245">
        <v>187</v>
      </c>
      <c r="N10" s="245">
        <v>950</v>
      </c>
      <c r="O10" s="245">
        <v>57</v>
      </c>
    </row>
    <row r="11" spans="1:15" s="11" customFormat="1" ht="16.5" customHeight="1" x14ac:dyDescent="0.15">
      <c r="A11" s="325" t="s">
        <v>210</v>
      </c>
      <c r="B11" s="326">
        <v>6564</v>
      </c>
      <c r="C11" s="250">
        <v>4203</v>
      </c>
      <c r="D11" s="250">
        <v>84</v>
      </c>
      <c r="E11" s="250">
        <v>34</v>
      </c>
      <c r="F11" s="250">
        <v>50</v>
      </c>
      <c r="G11" s="250">
        <v>2286</v>
      </c>
      <c r="H11" s="250">
        <v>59</v>
      </c>
      <c r="I11" s="250">
        <v>507</v>
      </c>
      <c r="J11" s="250">
        <v>49</v>
      </c>
      <c r="K11" s="250">
        <v>234</v>
      </c>
      <c r="L11" s="250">
        <v>294</v>
      </c>
      <c r="M11" s="250">
        <v>218</v>
      </c>
      <c r="N11" s="250">
        <v>879</v>
      </c>
      <c r="O11" s="250">
        <v>47</v>
      </c>
    </row>
    <row r="12" spans="1:15" s="11" customFormat="1" ht="16.5" customHeight="1" x14ac:dyDescent="0.15"/>
    <row r="13" spans="1:15" s="15" customFormat="1" ht="14.25" x14ac:dyDescent="0.15">
      <c r="A13" s="20"/>
      <c r="B13" s="21"/>
      <c r="C13" s="297"/>
      <c r="D13" s="21"/>
      <c r="E13" s="21"/>
      <c r="F13" s="21"/>
      <c r="G13" s="21"/>
      <c r="H13" s="21"/>
      <c r="I13" s="21"/>
      <c r="J13" s="21"/>
      <c r="K13" s="21"/>
      <c r="L13" s="21"/>
      <c r="M13" s="21"/>
      <c r="N13" s="21"/>
      <c r="O13" s="21"/>
    </row>
    <row r="14" spans="1:15" s="15" customFormat="1" ht="5.25" customHeight="1" thickBot="1" x14ac:dyDescent="0.2">
      <c r="A14" s="298"/>
    </row>
    <row r="15" spans="1:15" s="15" customFormat="1" ht="14.25" customHeight="1" thickTop="1" x14ac:dyDescent="0.15">
      <c r="A15" s="299"/>
      <c r="B15" s="327"/>
      <c r="C15" s="303"/>
      <c r="D15" s="303"/>
      <c r="E15" s="303"/>
      <c r="F15" s="303"/>
      <c r="G15" s="303"/>
      <c r="H15" s="303"/>
      <c r="I15" s="303"/>
      <c r="J15" s="303"/>
      <c r="K15" s="328"/>
      <c r="L15" s="329"/>
      <c r="M15" s="301"/>
      <c r="N15" s="303"/>
      <c r="O15" s="303"/>
    </row>
    <row r="16" spans="1:15" s="15" customFormat="1" ht="15.75" customHeight="1" x14ac:dyDescent="0.15">
      <c r="A16" s="304"/>
      <c r="B16" s="330"/>
      <c r="C16" s="331"/>
      <c r="D16" s="331"/>
      <c r="E16" s="308"/>
      <c r="F16" s="308"/>
      <c r="G16" s="308"/>
      <c r="H16" s="308"/>
      <c r="I16" s="308"/>
      <c r="J16" s="308"/>
      <c r="K16" s="332"/>
      <c r="L16" s="333"/>
      <c r="M16" s="334"/>
      <c r="N16" s="335"/>
      <c r="O16" s="336"/>
    </row>
    <row r="17" spans="1:15" s="15" customFormat="1" ht="31.5" customHeight="1" x14ac:dyDescent="0.15">
      <c r="A17" s="311"/>
      <c r="B17" s="337" t="s">
        <v>211</v>
      </c>
      <c r="C17" s="338" t="s">
        <v>212</v>
      </c>
      <c r="D17" s="339" t="s">
        <v>213</v>
      </c>
      <c r="E17" s="340" t="s">
        <v>214</v>
      </c>
      <c r="F17" s="338" t="s">
        <v>215</v>
      </c>
      <c r="G17" s="341" t="s">
        <v>216</v>
      </c>
      <c r="H17" s="342" t="s">
        <v>217</v>
      </c>
      <c r="I17" s="317" t="s">
        <v>218</v>
      </c>
      <c r="J17" s="319" t="s">
        <v>219</v>
      </c>
      <c r="K17" s="343" t="s">
        <v>220</v>
      </c>
      <c r="L17" s="344" t="s">
        <v>221</v>
      </c>
      <c r="M17" s="313" t="s">
        <v>222</v>
      </c>
      <c r="N17" s="343" t="s">
        <v>223</v>
      </c>
      <c r="O17" s="313" t="s">
        <v>224</v>
      </c>
    </row>
    <row r="18" spans="1:15" s="15" customFormat="1" ht="16.5" customHeight="1" x14ac:dyDescent="0.15">
      <c r="A18" s="322" t="s">
        <v>208</v>
      </c>
      <c r="B18" s="245">
        <v>1877</v>
      </c>
      <c r="C18" s="245">
        <f>93+56</f>
        <v>149</v>
      </c>
      <c r="D18" s="245">
        <v>49</v>
      </c>
      <c r="E18" s="245">
        <v>484</v>
      </c>
      <c r="F18" s="245">
        <f>22+15</f>
        <v>37</v>
      </c>
      <c r="G18" s="245">
        <v>122</v>
      </c>
      <c r="H18" s="245">
        <f>232+140</f>
        <v>372</v>
      </c>
      <c r="I18" s="245">
        <f>243+246</f>
        <v>489</v>
      </c>
      <c r="J18" s="245">
        <f>13+134+29</f>
        <v>176</v>
      </c>
      <c r="K18" s="245">
        <v>2356</v>
      </c>
      <c r="L18" s="245">
        <v>0</v>
      </c>
      <c r="M18" s="245">
        <v>0</v>
      </c>
      <c r="N18" s="245">
        <v>0</v>
      </c>
      <c r="O18" s="245">
        <v>0</v>
      </c>
    </row>
    <row r="19" spans="1:15" s="15" customFormat="1" ht="16.5" customHeight="1" x14ac:dyDescent="0.15">
      <c r="A19" s="322" t="s">
        <v>209</v>
      </c>
      <c r="B19" s="245">
        <v>1622</v>
      </c>
      <c r="C19" s="245">
        <f>86+68</f>
        <v>154</v>
      </c>
      <c r="D19" s="245">
        <v>53</v>
      </c>
      <c r="E19" s="245">
        <v>492</v>
      </c>
      <c r="F19" s="245">
        <f>21+17</f>
        <v>38</v>
      </c>
      <c r="G19" s="245">
        <v>59</v>
      </c>
      <c r="H19" s="245">
        <f>179+118</f>
        <v>297</v>
      </c>
      <c r="I19" s="245">
        <f>119+247</f>
        <v>366</v>
      </c>
      <c r="J19" s="245">
        <f>13+130+22</f>
        <v>165</v>
      </c>
      <c r="K19" s="245">
        <v>2395</v>
      </c>
      <c r="L19" s="245">
        <v>0</v>
      </c>
      <c r="M19" s="245">
        <v>0</v>
      </c>
      <c r="N19" s="245">
        <v>0</v>
      </c>
      <c r="O19" s="245">
        <v>0</v>
      </c>
    </row>
    <row r="20" spans="1:15" s="15" customFormat="1" ht="16.5" customHeight="1" x14ac:dyDescent="0.15">
      <c r="A20" s="345" t="s">
        <v>210</v>
      </c>
      <c r="B20" s="346">
        <v>1833</v>
      </c>
      <c r="C20" s="346">
        <v>69</v>
      </c>
      <c r="D20" s="346">
        <v>48</v>
      </c>
      <c r="E20" s="346">
        <v>543</v>
      </c>
      <c r="F20" s="346">
        <v>38</v>
      </c>
      <c r="G20" s="346">
        <v>90</v>
      </c>
      <c r="H20" s="346">
        <v>424</v>
      </c>
      <c r="I20" s="346">
        <v>449</v>
      </c>
      <c r="J20" s="346">
        <v>171</v>
      </c>
      <c r="K20" s="346">
        <v>2361</v>
      </c>
      <c r="L20" s="346">
        <v>0</v>
      </c>
      <c r="M20" s="346">
        <v>0</v>
      </c>
      <c r="N20" s="346">
        <v>0</v>
      </c>
      <c r="O20" s="346">
        <v>0</v>
      </c>
    </row>
    <row r="21" spans="1:15" s="15" customFormat="1" x14ac:dyDescent="0.15">
      <c r="A21" s="331" t="s">
        <v>225</v>
      </c>
      <c r="B21" s="11"/>
      <c r="C21" s="347"/>
      <c r="D21" s="347"/>
      <c r="E21" s="347"/>
      <c r="F21" s="347"/>
      <c r="G21" s="347"/>
      <c r="H21" s="347"/>
      <c r="I21" s="347"/>
      <c r="J21" s="347"/>
      <c r="K21" s="347"/>
      <c r="L21" s="347"/>
      <c r="M21" s="347"/>
      <c r="N21" s="347"/>
      <c r="O21" s="11"/>
    </row>
    <row r="22" spans="1:15" s="15" customFormat="1" x14ac:dyDescent="0.15">
      <c r="A22" s="15" t="s">
        <v>226</v>
      </c>
      <c r="C22" s="269"/>
      <c r="D22" s="269"/>
      <c r="E22" s="269"/>
      <c r="F22" s="269"/>
      <c r="G22" s="273"/>
    </row>
  </sheetData>
  <phoneticPr fontId="2"/>
  <hyperlinks>
    <hyperlink ref="A1:B1" location="'10電気・ガス・水道目次'!A1" display="10　電気・ガス・水道" xr:uid="{00000000-0004-0000-0400-000000000000}"/>
  </hyperlinks>
  <pageMargins left="0.7" right="0.7" top="0.75" bottom="0.75" header="0.3" footer="0.3"/>
  <pageSetup paperSize="9" scale="96" orientation="portrait"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I28"/>
  <sheetViews>
    <sheetView showGridLines="0" view="pageBreakPreview" zoomScaleNormal="100" zoomScaleSheetLayoutView="100" workbookViewId="0">
      <pane ySplit="8" topLeftCell="A9" activePane="bottomLeft" state="frozen"/>
      <selection activeCell="B3" sqref="B3"/>
      <selection pane="bottomLeft" activeCell="B3" sqref="B3"/>
    </sheetView>
  </sheetViews>
  <sheetFormatPr defaultRowHeight="13.5" x14ac:dyDescent="0.15"/>
  <cols>
    <col min="1" max="1" width="10" style="15" customWidth="1"/>
    <col min="2" max="2" width="10.25" style="15" customWidth="1"/>
    <col min="3" max="3" width="9.75" style="15" customWidth="1"/>
    <col min="4" max="4" width="11.25" style="15" customWidth="1"/>
    <col min="5" max="5" width="9.75" style="15" customWidth="1"/>
    <col min="6" max="9" width="10.25" style="15" customWidth="1"/>
    <col min="10" max="10" width="9.25" style="15" bestFit="1" customWidth="1"/>
    <col min="11" max="13" width="9" style="15"/>
    <col min="14" max="14" width="9" style="15" customWidth="1"/>
    <col min="15" max="16384" width="9" style="15"/>
  </cols>
  <sheetData>
    <row r="1" spans="1:9" s="15" customFormat="1" x14ac:dyDescent="0.15">
      <c r="A1" s="14" t="s">
        <v>21</v>
      </c>
      <c r="B1" s="14"/>
      <c r="C1" s="14"/>
    </row>
    <row r="2" spans="1:9" s="15" customFormat="1" x14ac:dyDescent="0.15">
      <c r="A2" s="15" t="s">
        <v>22</v>
      </c>
      <c r="D2" s="16"/>
      <c r="E2" s="16"/>
      <c r="H2" s="16"/>
      <c r="I2" s="16"/>
    </row>
    <row r="3" spans="1:9" s="15" customFormat="1" ht="16.5" x14ac:dyDescent="0.15">
      <c r="A3" s="254" t="s">
        <v>227</v>
      </c>
      <c r="B3" s="254"/>
      <c r="C3" s="254"/>
      <c r="D3" s="254"/>
      <c r="E3" s="254"/>
      <c r="F3" s="254"/>
      <c r="G3" s="254"/>
      <c r="H3" s="254"/>
      <c r="I3" s="254"/>
    </row>
    <row r="4" spans="1:9" s="21" customFormat="1" ht="14.25" x14ac:dyDescent="0.15">
      <c r="A4" s="272"/>
      <c r="B4" s="272"/>
      <c r="C4" s="272"/>
      <c r="D4" s="272"/>
      <c r="E4" s="272"/>
      <c r="F4" s="272"/>
      <c r="G4" s="272"/>
      <c r="H4" s="272"/>
      <c r="I4" s="272"/>
    </row>
    <row r="5" spans="1:9" s="15" customFormat="1" ht="14.25" x14ac:dyDescent="0.15">
      <c r="A5" s="255" t="s">
        <v>228</v>
      </c>
      <c r="B5" s="255"/>
      <c r="C5" s="255"/>
      <c r="D5" s="255"/>
      <c r="E5" s="255"/>
      <c r="F5" s="255"/>
      <c r="G5" s="255"/>
      <c r="H5" s="273" t="s">
        <v>229</v>
      </c>
      <c r="I5" s="273"/>
    </row>
    <row r="6" spans="1:9" s="15" customFormat="1" ht="6" customHeight="1" thickBot="1" x14ac:dyDescent="0.2">
      <c r="A6" s="257"/>
      <c r="B6" s="257"/>
      <c r="C6" s="257"/>
      <c r="D6" s="257"/>
      <c r="E6" s="257"/>
      <c r="F6" s="257"/>
      <c r="G6" s="257"/>
      <c r="H6" s="274"/>
      <c r="I6" s="274"/>
    </row>
    <row r="7" spans="1:9" s="263" customFormat="1" ht="15.75" customHeight="1" thickTop="1" x14ac:dyDescent="0.15">
      <c r="A7" s="275"/>
      <c r="B7" s="276" t="s">
        <v>230</v>
      </c>
      <c r="C7" s="277" t="s">
        <v>231</v>
      </c>
      <c r="D7" s="278"/>
      <c r="E7" s="279"/>
      <c r="F7" s="280" t="s">
        <v>232</v>
      </c>
      <c r="G7" s="277" t="s">
        <v>233</v>
      </c>
      <c r="H7" s="278"/>
      <c r="I7" s="278"/>
    </row>
    <row r="8" spans="1:9" s="263" customFormat="1" ht="15" customHeight="1" x14ac:dyDescent="0.15">
      <c r="A8" s="281"/>
      <c r="B8" s="282"/>
      <c r="C8" s="283" t="s">
        <v>234</v>
      </c>
      <c r="D8" s="283" t="s">
        <v>235</v>
      </c>
      <c r="E8" s="284" t="s">
        <v>236</v>
      </c>
      <c r="F8" s="282" t="s">
        <v>237</v>
      </c>
      <c r="G8" s="285" t="s">
        <v>238</v>
      </c>
      <c r="H8" s="286" t="s">
        <v>239</v>
      </c>
      <c r="I8" s="287" t="s">
        <v>240</v>
      </c>
    </row>
    <row r="9" spans="1:9" s="226" customFormat="1" ht="15.75" customHeight="1" x14ac:dyDescent="0.15">
      <c r="A9" s="288" t="s">
        <v>241</v>
      </c>
      <c r="B9" s="289">
        <v>913846</v>
      </c>
      <c r="C9" s="290">
        <v>760530</v>
      </c>
      <c r="D9" s="290">
        <v>15219764</v>
      </c>
      <c r="E9" s="290">
        <v>214928</v>
      </c>
      <c r="F9" s="290">
        <v>28885</v>
      </c>
      <c r="G9" s="290">
        <v>269141</v>
      </c>
      <c r="H9" s="290">
        <v>109137</v>
      </c>
      <c r="I9" s="290">
        <v>517530</v>
      </c>
    </row>
    <row r="10" spans="1:9" s="226" customFormat="1" ht="15.75" customHeight="1" x14ac:dyDescent="0.15">
      <c r="A10" s="243" t="s">
        <v>152</v>
      </c>
      <c r="B10" s="289">
        <v>976259</v>
      </c>
      <c r="C10" s="290">
        <v>1497946</v>
      </c>
      <c r="D10" s="290">
        <v>15378563</v>
      </c>
      <c r="E10" s="290">
        <v>441601</v>
      </c>
      <c r="F10" s="290">
        <v>28528</v>
      </c>
      <c r="G10" s="290">
        <v>265108</v>
      </c>
      <c r="H10" s="290">
        <v>112317</v>
      </c>
      <c r="I10" s="290">
        <v>291291</v>
      </c>
    </row>
    <row r="11" spans="1:9" s="226" customFormat="1" ht="15.75" customHeight="1" x14ac:dyDescent="0.15">
      <c r="A11" s="291" t="s">
        <v>188</v>
      </c>
      <c r="B11" s="289">
        <v>995604.60000000009</v>
      </c>
      <c r="C11" s="290">
        <v>1455230</v>
      </c>
      <c r="D11" s="290">
        <v>15977221</v>
      </c>
      <c r="E11" s="290">
        <v>316290</v>
      </c>
      <c r="F11" s="290">
        <v>24131</v>
      </c>
      <c r="G11" s="290">
        <v>249346.29999999996</v>
      </c>
      <c r="H11" s="290">
        <v>116062.40000000001</v>
      </c>
      <c r="I11" s="290">
        <v>624910.9</v>
      </c>
    </row>
    <row r="12" spans="1:9" s="226" customFormat="1" ht="15.75" customHeight="1" x14ac:dyDescent="0.15">
      <c r="A12" s="10"/>
      <c r="B12" s="289"/>
      <c r="C12" s="290"/>
      <c r="D12" s="290"/>
      <c r="E12" s="290"/>
      <c r="F12" s="290"/>
      <c r="G12" s="290"/>
      <c r="H12" s="290"/>
      <c r="I12" s="290"/>
    </row>
    <row r="13" spans="1:9" s="226" customFormat="1" ht="15.75" customHeight="1" x14ac:dyDescent="0.15">
      <c r="A13" s="243" t="s">
        <v>242</v>
      </c>
      <c r="B13" s="289">
        <v>115117.5</v>
      </c>
      <c r="C13" s="290">
        <v>170734</v>
      </c>
      <c r="D13" s="290">
        <v>1899870</v>
      </c>
      <c r="E13" s="290">
        <v>30465</v>
      </c>
      <c r="F13" s="290">
        <v>24337</v>
      </c>
      <c r="G13" s="290">
        <v>33837</v>
      </c>
      <c r="H13" s="290">
        <v>13534.3</v>
      </c>
      <c r="I13" s="290">
        <v>64255.199999999997</v>
      </c>
    </row>
    <row r="14" spans="1:9" s="226" customFormat="1" ht="15.75" customHeight="1" x14ac:dyDescent="0.15">
      <c r="A14" s="243" t="s">
        <v>164</v>
      </c>
      <c r="B14" s="289">
        <v>108567</v>
      </c>
      <c r="C14" s="290">
        <v>159852</v>
      </c>
      <c r="D14" s="290">
        <v>1767090</v>
      </c>
      <c r="E14" s="290">
        <v>45059</v>
      </c>
      <c r="F14" s="290">
        <v>24304</v>
      </c>
      <c r="G14" s="290">
        <v>33586.9</v>
      </c>
      <c r="H14" s="290">
        <v>12612.9</v>
      </c>
      <c r="I14" s="290">
        <v>64213.2</v>
      </c>
    </row>
    <row r="15" spans="1:9" s="226" customFormat="1" ht="15.75" customHeight="1" x14ac:dyDescent="0.15">
      <c r="A15" s="243" t="s">
        <v>165</v>
      </c>
      <c r="B15" s="289">
        <v>99834.2</v>
      </c>
      <c r="C15" s="290">
        <v>138534</v>
      </c>
      <c r="D15" s="290">
        <v>1624804</v>
      </c>
      <c r="E15" s="290">
        <v>25613</v>
      </c>
      <c r="F15" s="290">
        <v>24318</v>
      </c>
      <c r="G15" s="290">
        <v>28111.7</v>
      </c>
      <c r="H15" s="290">
        <v>10470.4</v>
      </c>
      <c r="I15" s="290">
        <v>58973.1</v>
      </c>
    </row>
    <row r="16" spans="1:9" s="226" customFormat="1" ht="15.75" customHeight="1" x14ac:dyDescent="0.15">
      <c r="A16" s="243" t="s">
        <v>243</v>
      </c>
      <c r="B16" s="289">
        <v>73834.8</v>
      </c>
      <c r="C16" s="290">
        <v>117345</v>
      </c>
      <c r="D16" s="290">
        <v>1167460</v>
      </c>
      <c r="E16" s="290">
        <v>37536</v>
      </c>
      <c r="F16" s="290">
        <v>24309</v>
      </c>
      <c r="G16" s="290">
        <v>25370</v>
      </c>
      <c r="H16" s="290">
        <v>8755.6</v>
      </c>
      <c r="I16" s="290">
        <v>43758.2</v>
      </c>
    </row>
    <row r="17" spans="1:9" s="226" customFormat="1" ht="15.75" customHeight="1" x14ac:dyDescent="0.15">
      <c r="A17" s="243" t="s">
        <v>155</v>
      </c>
      <c r="B17" s="289">
        <v>63556.2</v>
      </c>
      <c r="C17" s="290">
        <v>112677</v>
      </c>
      <c r="D17" s="290">
        <v>989911</v>
      </c>
      <c r="E17" s="290">
        <v>21725</v>
      </c>
      <c r="F17" s="290">
        <v>24269</v>
      </c>
      <c r="G17" s="290">
        <v>20433</v>
      </c>
      <c r="H17" s="290">
        <v>7183.1</v>
      </c>
      <c r="I17" s="290">
        <v>36955.1</v>
      </c>
    </row>
    <row r="18" spans="1:9" s="226" customFormat="1" ht="15.75" customHeight="1" x14ac:dyDescent="0.15">
      <c r="A18" s="243" t="s">
        <v>156</v>
      </c>
      <c r="B18" s="289">
        <v>73138</v>
      </c>
      <c r="C18" s="290">
        <v>139728</v>
      </c>
      <c r="D18" s="290">
        <v>1123270</v>
      </c>
      <c r="E18" s="290">
        <v>14813</v>
      </c>
      <c r="F18" s="290">
        <v>24254</v>
      </c>
      <c r="G18" s="290">
        <v>16375.8</v>
      </c>
      <c r="H18" s="290">
        <v>8094.2</v>
      </c>
      <c r="I18" s="290">
        <v>47055</v>
      </c>
    </row>
    <row r="19" spans="1:9" s="226" customFormat="1" ht="15.75" customHeight="1" x14ac:dyDescent="0.15">
      <c r="A19" s="243" t="s">
        <v>157</v>
      </c>
      <c r="B19" s="289">
        <v>77659.3</v>
      </c>
      <c r="C19" s="290">
        <v>139052</v>
      </c>
      <c r="D19" s="290">
        <v>1193984</v>
      </c>
      <c r="E19" s="290">
        <v>11429</v>
      </c>
      <c r="F19" s="290">
        <v>24208</v>
      </c>
      <c r="G19" s="290">
        <v>11670.3</v>
      </c>
      <c r="H19" s="290">
        <v>9821</v>
      </c>
      <c r="I19" s="290">
        <v>57169</v>
      </c>
    </row>
    <row r="20" spans="1:9" s="226" customFormat="1" ht="15.75" customHeight="1" x14ac:dyDescent="0.15">
      <c r="A20" s="243" t="s">
        <v>158</v>
      </c>
      <c r="B20" s="289">
        <v>74482.5</v>
      </c>
      <c r="C20" s="290">
        <v>116568</v>
      </c>
      <c r="D20" s="290">
        <v>1144866</v>
      </c>
      <c r="E20" s="290">
        <v>34966</v>
      </c>
      <c r="F20" s="290">
        <v>24183</v>
      </c>
      <c r="G20" s="290">
        <v>10893.5</v>
      </c>
      <c r="H20" s="290">
        <v>10411</v>
      </c>
      <c r="I20" s="290">
        <v>54794</v>
      </c>
    </row>
    <row r="21" spans="1:9" s="226" customFormat="1" ht="15.75" customHeight="1" x14ac:dyDescent="0.15">
      <c r="A21" s="243" t="s">
        <v>159</v>
      </c>
      <c r="B21" s="289">
        <v>75365.399999999994</v>
      </c>
      <c r="C21" s="290">
        <v>104468</v>
      </c>
      <c r="D21" s="290">
        <v>1198874</v>
      </c>
      <c r="E21" s="290">
        <v>29392</v>
      </c>
      <c r="F21" s="290">
        <v>24195</v>
      </c>
      <c r="G21" s="290">
        <v>11045.6</v>
      </c>
      <c r="H21" s="290">
        <v>9171.7999999999993</v>
      </c>
      <c r="I21" s="290">
        <v>58878</v>
      </c>
    </row>
    <row r="22" spans="1:9" s="226" customFormat="1" ht="15.75" customHeight="1" x14ac:dyDescent="0.15">
      <c r="A22" s="243" t="s">
        <v>160</v>
      </c>
      <c r="B22" s="289">
        <v>72630.3</v>
      </c>
      <c r="C22" s="290">
        <v>72635</v>
      </c>
      <c r="D22" s="290">
        <v>1196269</v>
      </c>
      <c r="E22" s="290">
        <v>23319</v>
      </c>
      <c r="F22" s="290">
        <v>24175</v>
      </c>
      <c r="G22" s="290">
        <v>14399.3</v>
      </c>
      <c r="H22" s="290">
        <v>7132</v>
      </c>
      <c r="I22" s="290">
        <v>50573</v>
      </c>
    </row>
    <row r="23" spans="1:9" s="226" customFormat="1" ht="15.75" customHeight="1" x14ac:dyDescent="0.15">
      <c r="A23" s="243" t="s">
        <v>161</v>
      </c>
      <c r="B23" s="289">
        <v>67357.3</v>
      </c>
      <c r="C23" s="290">
        <v>70089</v>
      </c>
      <c r="D23" s="290">
        <v>1114860</v>
      </c>
      <c r="E23" s="290">
        <v>13455</v>
      </c>
      <c r="F23" s="290">
        <v>24114</v>
      </c>
      <c r="G23" s="290">
        <v>19496.5</v>
      </c>
      <c r="H23" s="290">
        <v>8091.8</v>
      </c>
      <c r="I23" s="290">
        <v>37913</v>
      </c>
    </row>
    <row r="24" spans="1:9" s="226" customFormat="1" ht="15.75" customHeight="1" x14ac:dyDescent="0.15">
      <c r="A24" s="243" t="s">
        <v>162</v>
      </c>
      <c r="B24" s="292">
        <v>94062.1</v>
      </c>
      <c r="C24" s="293">
        <v>113548</v>
      </c>
      <c r="D24" s="293">
        <v>1555963</v>
      </c>
      <c r="E24" s="293">
        <v>28518</v>
      </c>
      <c r="F24" s="293">
        <v>24131</v>
      </c>
      <c r="G24" s="293">
        <v>24126.7</v>
      </c>
      <c r="H24" s="293">
        <v>10784.3</v>
      </c>
      <c r="I24" s="293">
        <v>50374.1</v>
      </c>
    </row>
    <row r="25" spans="1:9" s="226" customFormat="1" ht="12.75" customHeight="1" x14ac:dyDescent="0.15">
      <c r="A25" s="294" t="s">
        <v>244</v>
      </c>
      <c r="B25" s="294"/>
      <c r="C25" s="294"/>
      <c r="D25" s="294"/>
      <c r="E25" s="294"/>
      <c r="F25" s="294"/>
      <c r="G25" s="294"/>
      <c r="H25" s="294"/>
      <c r="I25" s="294"/>
    </row>
    <row r="26" spans="1:9" s="273" customFormat="1" ht="12.75" customHeight="1" x14ac:dyDescent="0.15">
      <c r="A26" s="269" t="s">
        <v>245</v>
      </c>
      <c r="B26" s="269"/>
      <c r="C26" s="269"/>
      <c r="D26" s="269"/>
      <c r="E26" s="269"/>
      <c r="F26" s="269"/>
      <c r="G26" s="269"/>
      <c r="H26" s="269"/>
      <c r="I26" s="269"/>
    </row>
    <row r="27" spans="1:9" s="273" customFormat="1" ht="12.75" customHeight="1" x14ac:dyDescent="0.15">
      <c r="A27" s="295"/>
      <c r="B27" s="295"/>
      <c r="C27" s="295"/>
      <c r="D27" s="295"/>
      <c r="E27" s="295"/>
      <c r="F27" s="295"/>
      <c r="G27" s="295"/>
      <c r="H27" s="295"/>
      <c r="I27" s="295"/>
    </row>
    <row r="28" spans="1:9" s="15" customFormat="1" x14ac:dyDescent="0.15">
      <c r="G28" s="296"/>
    </row>
  </sheetData>
  <phoneticPr fontId="2"/>
  <hyperlinks>
    <hyperlink ref="A1" location="'10電気・ガス・水道目次'!A1" display="10　電気・ガス・水道目次へ＜＜" xr:uid="{00000000-0004-0000-0500-000000000000}"/>
  </hyperlinks>
  <pageMargins left="0.59055118110236227" right="0.59055118110236227" top="0.59055118110236227" bottom="0.39370078740157483" header="0.11811023622047245" footer="0.51181102362204722"/>
  <pageSetup paperSize="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D14"/>
  <sheetViews>
    <sheetView showGridLines="0" view="pageBreakPreview" zoomScaleNormal="100" zoomScaleSheetLayoutView="100" workbookViewId="0">
      <selection activeCell="B3" sqref="B3"/>
    </sheetView>
  </sheetViews>
  <sheetFormatPr defaultRowHeight="13.5" x14ac:dyDescent="0.15"/>
  <cols>
    <col min="1" max="1" width="11.75" style="15" customWidth="1"/>
    <col min="2" max="4" width="18.625" style="15" customWidth="1"/>
    <col min="5" max="16384" width="9" style="15"/>
  </cols>
  <sheetData>
    <row r="1" spans="1:4" x14ac:dyDescent="0.15">
      <c r="A1" s="14" t="s">
        <v>21</v>
      </c>
    </row>
    <row r="2" spans="1:4" x14ac:dyDescent="0.15">
      <c r="A2" s="15" t="s">
        <v>22</v>
      </c>
      <c r="C2" s="16"/>
    </row>
    <row r="3" spans="1:4" ht="16.5" x14ac:dyDescent="0.15">
      <c r="A3" s="254" t="s">
        <v>227</v>
      </c>
      <c r="B3" s="254"/>
      <c r="C3" s="254"/>
      <c r="D3" s="254"/>
    </row>
    <row r="4" spans="1:4" s="21" customFormat="1" ht="14.25" x14ac:dyDescent="0.15">
      <c r="A4" s="20"/>
      <c r="B4" s="20"/>
      <c r="C4" s="20"/>
      <c r="D4" s="20"/>
    </row>
    <row r="5" spans="1:4" ht="14.25" x14ac:dyDescent="0.15">
      <c r="A5" s="255" t="s">
        <v>246</v>
      </c>
      <c r="B5" s="255"/>
      <c r="C5" s="256"/>
    </row>
    <row r="6" spans="1:4" ht="6" customHeight="1" thickBot="1" x14ac:dyDescent="0.2">
      <c r="A6" s="257"/>
      <c r="B6" s="257"/>
      <c r="C6" s="257"/>
      <c r="D6" s="258"/>
    </row>
    <row r="7" spans="1:4" s="263" customFormat="1" ht="18" customHeight="1" thickTop="1" x14ac:dyDescent="0.15">
      <c r="A7" s="259"/>
      <c r="B7" s="260" t="s">
        <v>247</v>
      </c>
      <c r="C7" s="261" t="s">
        <v>248</v>
      </c>
      <c r="D7" s="262" t="s">
        <v>249</v>
      </c>
    </row>
    <row r="8" spans="1:4" s="266" customFormat="1" ht="15.75" customHeight="1" x14ac:dyDescent="0.15">
      <c r="A8" s="264"/>
      <c r="B8" s="265" t="s">
        <v>250</v>
      </c>
      <c r="C8" s="265" t="s">
        <v>251</v>
      </c>
      <c r="D8" s="265" t="s">
        <v>41</v>
      </c>
    </row>
    <row r="9" spans="1:4" s="226" customFormat="1" ht="15.75" customHeight="1" x14ac:dyDescent="0.15">
      <c r="A9" s="243" t="s">
        <v>241</v>
      </c>
      <c r="B9" s="245">
        <v>2490</v>
      </c>
      <c r="C9" s="245">
        <v>30629</v>
      </c>
      <c r="D9" s="245">
        <v>675916</v>
      </c>
    </row>
    <row r="10" spans="1:4" s="226" customFormat="1" ht="15.75" customHeight="1" x14ac:dyDescent="0.15">
      <c r="A10" s="247" t="s">
        <v>152</v>
      </c>
      <c r="B10" s="267">
        <v>2648</v>
      </c>
      <c r="C10" s="245">
        <v>30262</v>
      </c>
      <c r="D10" s="245">
        <v>675971</v>
      </c>
    </row>
    <row r="11" spans="1:4" s="226" customFormat="1" ht="15.75" customHeight="1" x14ac:dyDescent="0.15">
      <c r="A11" s="248" t="s">
        <v>188</v>
      </c>
      <c r="B11" s="250">
        <v>2759</v>
      </c>
      <c r="C11" s="250">
        <v>30276</v>
      </c>
      <c r="D11" s="250">
        <v>675994</v>
      </c>
    </row>
    <row r="12" spans="1:4" ht="15" customHeight="1" x14ac:dyDescent="0.15">
      <c r="A12" s="9" t="s">
        <v>252</v>
      </c>
      <c r="B12" s="268"/>
      <c r="C12" s="268"/>
      <c r="D12" s="268"/>
    </row>
    <row r="13" spans="1:4" x14ac:dyDescent="0.15">
      <c r="A13" s="269" t="s">
        <v>253</v>
      </c>
      <c r="B13" s="119"/>
      <c r="C13" s="119"/>
      <c r="D13" s="119"/>
    </row>
    <row r="14" spans="1:4" x14ac:dyDescent="0.15">
      <c r="A14" s="270"/>
      <c r="B14" s="271"/>
    </row>
  </sheetData>
  <phoneticPr fontId="2"/>
  <hyperlinks>
    <hyperlink ref="A1" location="'10電気・ガス・水道目次'!A1" display="10　電気・ガス・水道目次へ＜＜" xr:uid="{00000000-0004-0000-0600-000000000000}"/>
  </hyperlinks>
  <pageMargins left="0.59055118110236227" right="0.59055118110236227" top="0.59055118110236227" bottom="0.39370078740157483" header="0.11811023622047245" footer="0.51181102362204722"/>
  <pageSetup paperSize="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12"/>
  <sheetViews>
    <sheetView showGridLines="0" view="pageBreakPreview" zoomScaleNormal="100" zoomScaleSheetLayoutView="100" workbookViewId="0">
      <selection activeCell="A3" sqref="A3:F3"/>
    </sheetView>
  </sheetViews>
  <sheetFormatPr defaultRowHeight="13.5" x14ac:dyDescent="0.15"/>
  <cols>
    <col min="1" max="1" width="11.75" style="2" customWidth="1"/>
    <col min="2" max="6" width="13.25" style="2" customWidth="1"/>
    <col min="7" max="16384" width="9" style="2"/>
  </cols>
  <sheetData>
    <row r="1" spans="1:7" x14ac:dyDescent="0.15">
      <c r="A1" s="200" t="s">
        <v>21</v>
      </c>
    </row>
    <row r="2" spans="1:7" x14ac:dyDescent="0.15">
      <c r="A2" s="232" t="s">
        <v>22</v>
      </c>
      <c r="B2" s="232"/>
      <c r="C2" s="201"/>
      <c r="F2" s="201"/>
    </row>
    <row r="3" spans="1:7" ht="16.5" x14ac:dyDescent="0.15">
      <c r="A3" s="233" t="s">
        <v>227</v>
      </c>
      <c r="B3" s="233"/>
      <c r="C3" s="233"/>
      <c r="D3" s="233"/>
      <c r="E3" s="233"/>
      <c r="F3" s="233"/>
    </row>
    <row r="4" spans="1:7" s="204" customFormat="1" ht="14.25" x14ac:dyDescent="0.15">
      <c r="A4" s="203"/>
      <c r="B4" s="203"/>
      <c r="C4" s="203"/>
      <c r="D4" s="203"/>
      <c r="E4" s="203"/>
      <c r="F4" s="203"/>
    </row>
    <row r="5" spans="1:7" ht="14.25" x14ac:dyDescent="0.15">
      <c r="A5" s="234" t="s">
        <v>255</v>
      </c>
      <c r="B5" s="234"/>
      <c r="C5" s="235"/>
      <c r="E5" s="236" t="s">
        <v>229</v>
      </c>
      <c r="F5" s="236"/>
    </row>
    <row r="6" spans="1:7" ht="6" customHeight="1" thickBot="1" x14ac:dyDescent="0.2">
      <c r="A6" s="237"/>
      <c r="B6" s="237"/>
      <c r="C6" s="237"/>
      <c r="D6" s="206"/>
      <c r="E6" s="238"/>
      <c r="F6" s="238"/>
    </row>
    <row r="7" spans="1:7" s="211" customFormat="1" ht="18" customHeight="1" thickTop="1" x14ac:dyDescent="0.15">
      <c r="A7" s="212"/>
      <c r="B7" s="239" t="s">
        <v>256</v>
      </c>
      <c r="C7" s="239" t="s">
        <v>257</v>
      </c>
      <c r="D7" s="240" t="s">
        <v>258</v>
      </c>
      <c r="E7" s="241" t="s">
        <v>259</v>
      </c>
      <c r="F7" s="242" t="s">
        <v>260</v>
      </c>
    </row>
    <row r="8" spans="1:7" s="220" customFormat="1" ht="15.75" customHeight="1" x14ac:dyDescent="0.15">
      <c r="A8" s="243" t="s">
        <v>241</v>
      </c>
      <c r="B8" s="244">
        <v>913846</v>
      </c>
      <c r="C8" s="245">
        <v>913846</v>
      </c>
      <c r="D8" s="246">
        <v>0</v>
      </c>
      <c r="E8" s="246">
        <v>0</v>
      </c>
      <c r="F8" s="246">
        <v>0</v>
      </c>
    </row>
    <row r="9" spans="1:7" s="220" customFormat="1" ht="15.75" customHeight="1" x14ac:dyDescent="0.15">
      <c r="A9" s="247" t="s">
        <v>152</v>
      </c>
      <c r="B9" s="244">
        <v>976260</v>
      </c>
      <c r="C9" s="245">
        <v>976260</v>
      </c>
      <c r="D9" s="222">
        <v>0</v>
      </c>
      <c r="E9" s="222">
        <v>0</v>
      </c>
      <c r="F9" s="222">
        <v>0</v>
      </c>
    </row>
    <row r="10" spans="1:7" s="220" customFormat="1" ht="15.75" customHeight="1" x14ac:dyDescent="0.15">
      <c r="A10" s="248" t="s">
        <v>188</v>
      </c>
      <c r="B10" s="249">
        <v>995605</v>
      </c>
      <c r="C10" s="250">
        <v>995605</v>
      </c>
      <c r="D10" s="251" t="s">
        <v>261</v>
      </c>
      <c r="E10" s="251" t="s">
        <v>261</v>
      </c>
      <c r="F10" s="251" t="s">
        <v>261</v>
      </c>
    </row>
    <row r="11" spans="1:7" ht="16.5" customHeight="1" x14ac:dyDescent="0.15">
      <c r="A11" s="227" t="s">
        <v>262</v>
      </c>
      <c r="B11" s="252"/>
      <c r="C11" s="252"/>
      <c r="D11" s="252"/>
      <c r="E11" s="252"/>
      <c r="F11" s="252"/>
      <c r="G11" s="253"/>
    </row>
    <row r="12" spans="1:7" ht="16.5" customHeight="1" x14ac:dyDescent="0.15">
      <c r="A12" s="8"/>
      <c r="B12" s="7"/>
      <c r="C12" s="7"/>
      <c r="D12" s="7"/>
      <c r="E12" s="7"/>
      <c r="F12" s="7"/>
      <c r="G12" s="253"/>
    </row>
  </sheetData>
  <mergeCells count="4">
    <mergeCell ref="E5:F5"/>
    <mergeCell ref="A2:B2"/>
    <mergeCell ref="A5:B5"/>
    <mergeCell ref="A3:F3"/>
  </mergeCells>
  <phoneticPr fontId="2"/>
  <hyperlinks>
    <hyperlink ref="A1" location="'10電気・ガス・水道目次'!A1" display="10　電気・ガス・水道目次へ＜＜" xr:uid="{00000000-0004-0000-0700-000000000000}"/>
  </hyperlinks>
  <pageMargins left="0.59055118110236227" right="0.59055118110236227" top="0.59055118110236227" bottom="0.39370078740157483" header="0.11811023622047245" footer="0.51181102362204722"/>
  <pageSetup paperSize="9" orientation="portrait"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M15"/>
  <sheetViews>
    <sheetView showGridLines="0" view="pageBreakPreview" zoomScaleNormal="100" zoomScaleSheetLayoutView="100" workbookViewId="0">
      <selection activeCell="B3" sqref="B3"/>
    </sheetView>
  </sheetViews>
  <sheetFormatPr defaultRowHeight="13.5" x14ac:dyDescent="0.15"/>
  <cols>
    <col min="1" max="1" width="7.625" style="2" customWidth="1"/>
    <col min="2" max="2" width="11.25" style="2" bestFit="1" customWidth="1"/>
    <col min="3" max="3" width="11.25" style="2" customWidth="1"/>
    <col min="4" max="5" width="9.125" style="2" customWidth="1"/>
    <col min="6" max="6" width="11.25" style="2" customWidth="1"/>
    <col min="7" max="7" width="11.375" style="2" customWidth="1"/>
    <col min="8" max="8" width="10.625" style="2" customWidth="1"/>
    <col min="9" max="10" width="9.125" style="2" customWidth="1"/>
    <col min="11" max="12" width="9" style="2"/>
    <col min="13" max="13" width="9.375" style="2" bestFit="1" customWidth="1"/>
    <col min="14" max="16384" width="9" style="2"/>
  </cols>
  <sheetData>
    <row r="1" spans="1:13" x14ac:dyDescent="0.15">
      <c r="A1" s="200" t="s">
        <v>21</v>
      </c>
    </row>
    <row r="2" spans="1:13" x14ac:dyDescent="0.15">
      <c r="A2" s="2" t="s">
        <v>22</v>
      </c>
      <c r="I2" s="201"/>
      <c r="J2" s="201"/>
    </row>
    <row r="3" spans="1:13" ht="16.5" x14ac:dyDescent="0.15">
      <c r="A3" s="202" t="s">
        <v>263</v>
      </c>
      <c r="B3" s="202"/>
      <c r="C3" s="202"/>
      <c r="D3" s="202"/>
      <c r="E3" s="202"/>
      <c r="F3" s="202"/>
      <c r="G3" s="202"/>
      <c r="H3" s="202"/>
      <c r="I3" s="202"/>
      <c r="J3" s="202"/>
    </row>
    <row r="4" spans="1:13" s="204" customFormat="1" ht="14.25" x14ac:dyDescent="0.15">
      <c r="A4" s="203"/>
      <c r="B4" s="203"/>
      <c r="C4" s="203"/>
      <c r="D4" s="203"/>
      <c r="E4" s="203"/>
      <c r="F4" s="203"/>
      <c r="G4" s="203"/>
      <c r="H4" s="203"/>
      <c r="I4" s="2" t="s">
        <v>264</v>
      </c>
      <c r="J4" s="2"/>
    </row>
    <row r="5" spans="1:13" ht="6" customHeight="1" thickBot="1" x14ac:dyDescent="0.2">
      <c r="A5" s="205"/>
      <c r="B5" s="205"/>
      <c r="C5" s="206"/>
      <c r="D5" s="205"/>
      <c r="E5" s="206"/>
      <c r="F5" s="205"/>
      <c r="G5" s="206"/>
      <c r="H5" s="206"/>
      <c r="I5" s="206"/>
      <c r="J5" s="206"/>
    </row>
    <row r="6" spans="1:13" s="211" customFormat="1" ht="20.25" customHeight="1" thickTop="1" x14ac:dyDescent="0.15">
      <c r="A6" s="207"/>
      <c r="B6" s="208" t="s">
        <v>256</v>
      </c>
      <c r="C6" s="208" t="s">
        <v>265</v>
      </c>
      <c r="D6" s="208" t="s">
        <v>266</v>
      </c>
      <c r="E6" s="208" t="s">
        <v>267</v>
      </c>
      <c r="F6" s="208" t="s">
        <v>268</v>
      </c>
      <c r="G6" s="208" t="s">
        <v>269</v>
      </c>
      <c r="H6" s="209" t="s">
        <v>270</v>
      </c>
      <c r="I6" s="210"/>
      <c r="J6" s="210"/>
      <c r="L6" s="204"/>
      <c r="M6" s="204"/>
    </row>
    <row r="7" spans="1:13" s="211" customFormat="1" ht="20.25" customHeight="1" x14ac:dyDescent="0.15">
      <c r="A7" s="212"/>
      <c r="B7" s="213"/>
      <c r="C7" s="213"/>
      <c r="D7" s="213"/>
      <c r="E7" s="213" t="s">
        <v>271</v>
      </c>
      <c r="F7" s="213"/>
      <c r="G7" s="213"/>
      <c r="H7" s="214" t="s">
        <v>254</v>
      </c>
      <c r="I7" s="215" t="s">
        <v>272</v>
      </c>
      <c r="J7" s="216" t="s">
        <v>273</v>
      </c>
      <c r="L7" s="2"/>
      <c r="M7" s="2"/>
    </row>
    <row r="8" spans="1:13" s="220" customFormat="1" ht="20.25" customHeight="1" x14ac:dyDescent="0.15">
      <c r="A8" s="217" t="s">
        <v>241</v>
      </c>
      <c r="B8" s="218">
        <v>731600</v>
      </c>
      <c r="C8" s="219">
        <v>305318</v>
      </c>
      <c r="D8" s="219">
        <v>0</v>
      </c>
      <c r="E8" s="219">
        <v>8</v>
      </c>
      <c r="F8" s="219">
        <v>113554</v>
      </c>
      <c r="G8" s="219">
        <v>239274</v>
      </c>
      <c r="H8" s="219">
        <v>73446</v>
      </c>
      <c r="I8" s="219">
        <v>59876</v>
      </c>
      <c r="J8" s="219">
        <v>13570</v>
      </c>
      <c r="L8" s="2"/>
      <c r="M8" s="2"/>
    </row>
    <row r="9" spans="1:13" s="220" customFormat="1" ht="20.25" customHeight="1" x14ac:dyDescent="0.15">
      <c r="A9" s="221" t="s">
        <v>274</v>
      </c>
      <c r="B9" s="222">
        <v>784201</v>
      </c>
      <c r="C9" s="222">
        <v>323044</v>
      </c>
      <c r="D9" s="222">
        <v>106</v>
      </c>
      <c r="E9" s="222">
        <v>12</v>
      </c>
      <c r="F9" s="222">
        <v>121930</v>
      </c>
      <c r="G9" s="222">
        <v>243039</v>
      </c>
      <c r="H9" s="222">
        <v>96070</v>
      </c>
      <c r="I9" s="222">
        <v>69156</v>
      </c>
      <c r="J9" s="222">
        <v>26914</v>
      </c>
      <c r="L9" s="204"/>
      <c r="M9" s="204"/>
    </row>
    <row r="10" spans="1:13" s="226" customFormat="1" ht="20.25" customHeight="1" x14ac:dyDescent="0.15">
      <c r="A10" s="223" t="s">
        <v>188</v>
      </c>
      <c r="B10" s="224">
        <v>827806</v>
      </c>
      <c r="C10" s="225">
        <v>329431</v>
      </c>
      <c r="D10" s="225">
        <v>0</v>
      </c>
      <c r="E10" s="225">
        <v>9</v>
      </c>
      <c r="F10" s="225">
        <v>122645</v>
      </c>
      <c r="G10" s="225">
        <v>246360</v>
      </c>
      <c r="H10" s="225">
        <v>129361</v>
      </c>
      <c r="I10" s="225">
        <v>84432</v>
      </c>
      <c r="J10" s="225">
        <v>44929</v>
      </c>
      <c r="L10" s="21"/>
      <c r="M10" s="21"/>
    </row>
    <row r="11" spans="1:13" s="229" customFormat="1" ht="16.5" customHeight="1" x14ac:dyDescent="0.15">
      <c r="A11" s="227" t="s">
        <v>275</v>
      </c>
      <c r="B11" s="227"/>
      <c r="C11" s="227"/>
      <c r="D11" s="227"/>
      <c r="E11" s="227"/>
      <c r="F11" s="227"/>
      <c r="G11" s="228"/>
      <c r="H11" s="228"/>
      <c r="I11" s="228"/>
      <c r="J11" s="228"/>
      <c r="L11" s="2"/>
      <c r="M11" s="2"/>
    </row>
    <row r="12" spans="1:13" ht="14.25" x14ac:dyDescent="0.15">
      <c r="A12" s="7"/>
      <c r="B12" s="7"/>
      <c r="C12" s="7"/>
      <c r="D12" s="7"/>
      <c r="E12" s="7"/>
      <c r="F12" s="7"/>
      <c r="G12" s="7"/>
      <c r="H12" s="7"/>
      <c r="I12" s="7"/>
      <c r="J12" s="7"/>
      <c r="L12" s="204"/>
      <c r="M12" s="204"/>
    </row>
    <row r="13" spans="1:13" x14ac:dyDescent="0.15">
      <c r="A13" s="230"/>
    </row>
    <row r="14" spans="1:13" x14ac:dyDescent="0.15">
      <c r="A14" s="230"/>
      <c r="I14" s="231"/>
    </row>
    <row r="15" spans="1:13" x14ac:dyDescent="0.15">
      <c r="A15" s="230"/>
    </row>
  </sheetData>
  <phoneticPr fontId="2"/>
  <hyperlinks>
    <hyperlink ref="A1" location="'10電気・ガス・水道目次'!A1" display="10　電気・ガス・水道目次へ＜＜" xr:uid="{00000000-0004-0000-0800-000000000000}"/>
  </hyperlinks>
  <pageMargins left="0.59055118110236227" right="0.59055118110236227" top="0.59055118110236227" bottom="0.39370078740157483" header="0.11811023622047245" footer="0.51181102362204722"/>
  <pageSetup paperSize="9" scale="92"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10電気・ガス・水道目次</vt:lpstr>
      <vt:lpstr>10-1</vt:lpstr>
      <vt:lpstr>10-2</vt:lpstr>
      <vt:lpstr>10-3</vt:lpstr>
      <vt:lpstr>10-4</vt:lpstr>
      <vt:lpstr>10-5(1)</vt:lpstr>
      <vt:lpstr>10-5(2)</vt:lpstr>
      <vt:lpstr>10-5(3)</vt:lpstr>
      <vt:lpstr>10-6</vt:lpstr>
      <vt:lpstr>10-7</vt:lpstr>
      <vt:lpstr>10-8</vt:lpstr>
      <vt:lpstr>'10-1'!Print_Area</vt:lpstr>
      <vt:lpstr>'10-2'!Print_Area</vt:lpstr>
      <vt:lpstr>'10-3'!Print_Area</vt:lpstr>
      <vt:lpstr>'10-4'!Print_Area</vt:lpstr>
      <vt:lpstr>'10-5(1)'!Print_Area</vt:lpstr>
      <vt:lpstr>'10-5(2)'!Print_Area</vt:lpstr>
      <vt:lpstr>'10-5(3)'!Print_Area</vt:lpstr>
      <vt:lpstr>'10-6'!Print_Area</vt:lpstr>
      <vt:lpstr>'10-7'!Print_Area</vt:lpstr>
      <vt:lpstr>'10-8'!Print_Area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2024-04-18T05:20:24Z</dcterms:created>
  <dcterms:modified xsi:type="dcterms:W3CDTF">2024-04-18T05:21:24Z</dcterms:modified>
  <cp:category/>
  <cp:contentStatus/>
</cp:coreProperties>
</file>