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35" tabRatio="879" activeTab="10"/>
  </bookViews>
  <sheets>
    <sheet name="10電気・ガス・水道目次" sheetId="1" r:id="rId1"/>
    <sheet name="10-1" sheetId="2" r:id="rId2"/>
    <sheet name="10-2" sheetId="3" r:id="rId3"/>
    <sheet name="10-3" sheetId="4" r:id="rId4"/>
    <sheet name="10-4" sheetId="5" r:id="rId5"/>
    <sheet name="10-5(1)" sheetId="6" r:id="rId6"/>
    <sheet name="10-5(2)" sheetId="7" r:id="rId7"/>
    <sheet name="10-5(3)" sheetId="8" r:id="rId8"/>
    <sheet name="10-6" sheetId="9" r:id="rId9"/>
    <sheet name="10-7" sheetId="10" r:id="rId10"/>
    <sheet name="10-8" sheetId="11" r:id="rId11"/>
  </sheets>
  <definedNames>
    <definedName name="_xlnm.Print_Area" localSheetId="1">'10-1'!$A$2:$U$37</definedName>
    <definedName name="_xlnm.Print_Area" localSheetId="2">'10-2'!$A$2:$L$28</definedName>
    <definedName name="_xlnm.Print_Area" localSheetId="3">'10-3'!$A$2:$K$28</definedName>
    <definedName name="_xlnm.Print_Area" localSheetId="4">'10-4'!$A$2:$O$22</definedName>
    <definedName name="_xlnm.Print_Area" localSheetId="5">'10-5(1)'!$A$2:$I$26</definedName>
    <definedName name="_xlnm.Print_Area" localSheetId="6">'10-5(2)'!$A$2:$D$13</definedName>
    <definedName name="_xlnm.Print_Area" localSheetId="7">'10-5(3)'!$A$2:$F$11</definedName>
    <definedName name="_xlnm.Print_Area" localSheetId="8">'10-6'!$A$2:$J$11</definedName>
    <definedName name="_xlnm.Print_Area" localSheetId="9">'10-7'!$A$2:$M$37</definedName>
    <definedName name="_xlnm.Print_Area" localSheetId="10">'10-8'!$A$2:$I$31</definedName>
  </definedNames>
  <calcPr fullCalcOnLoad="1"/>
</workbook>
</file>

<file path=xl/sharedStrings.xml><?xml version="1.0" encoding="utf-8"?>
<sst xmlns="http://schemas.openxmlformats.org/spreadsheetml/2006/main" count="588" uniqueCount="348">
  <si>
    <t>原子力</t>
  </si>
  <si>
    <t>10　電気・ガス・水道</t>
  </si>
  <si>
    <t>事業所名</t>
  </si>
  <si>
    <t>発電所名</t>
  </si>
  <si>
    <t>所在地</t>
  </si>
  <si>
    <t>原動力</t>
  </si>
  <si>
    <t>河川名</t>
  </si>
  <si>
    <t>有効落差</t>
  </si>
  <si>
    <t>使用水量</t>
  </si>
  <si>
    <t>認可出力</t>
  </si>
  <si>
    <t>原動機</t>
  </si>
  <si>
    <t>発電機</t>
  </si>
  <si>
    <t>使用認可</t>
  </si>
  <si>
    <t>最大</t>
  </si>
  <si>
    <t>常時</t>
  </si>
  <si>
    <t>出力及び個数</t>
  </si>
  <si>
    <t>回転数</t>
  </si>
  <si>
    <t>電圧</t>
  </si>
  <si>
    <t>年  月  日</t>
  </si>
  <si>
    <t>ｍ</t>
  </si>
  <si>
    <t>ｋＷ</t>
  </si>
  <si>
    <t>ｋＶＡ</t>
  </si>
  <si>
    <t>ｋＶ</t>
  </si>
  <si>
    <t>北陸電力株式会社</t>
  </si>
  <si>
    <t>水　力</t>
  </si>
  <si>
    <t>×</t>
  </si>
  <si>
    <t>1</t>
  </si>
  <si>
    <t>〃</t>
  </si>
  <si>
    <t>2</t>
  </si>
  <si>
    <t>3</t>
  </si>
  <si>
    <t>九頭竜川</t>
  </si>
  <si>
    <t>福井火力</t>
  </si>
  <si>
    <t>火　力</t>
  </si>
  <si>
    <t>昭53.9.3</t>
  </si>
  <si>
    <t>敦賀火力</t>
  </si>
  <si>
    <t>平3.10.1</t>
  </si>
  <si>
    <t>平12.9.28</t>
  </si>
  <si>
    <t>関西電力株式会社</t>
  </si>
  <si>
    <t>熊川</t>
  </si>
  <si>
    <t>耳川</t>
  </si>
  <si>
    <t>市荒川</t>
  </si>
  <si>
    <t>美浜</t>
  </si>
  <si>
    <t>三方郡美浜町丹生</t>
  </si>
  <si>
    <t>昭51.12</t>
  </si>
  <si>
    <t>高浜</t>
  </si>
  <si>
    <t>大飯郡高浜町田ノ浦</t>
  </si>
  <si>
    <t>昭49.11</t>
  </si>
  <si>
    <t>昭50.11</t>
  </si>
  <si>
    <t>昭60.1</t>
  </si>
  <si>
    <t>昭60.6</t>
  </si>
  <si>
    <t>大飯</t>
  </si>
  <si>
    <t>大飯郡おおい町大島</t>
  </si>
  <si>
    <t>平3.12</t>
  </si>
  <si>
    <t>平5.2</t>
  </si>
  <si>
    <t>日本原子力発電株式会社</t>
  </si>
  <si>
    <t>敦賀</t>
  </si>
  <si>
    <t>敦賀市明神町1</t>
  </si>
  <si>
    <t>昭62.2.17</t>
  </si>
  <si>
    <t>電源開発株式会社</t>
  </si>
  <si>
    <t>長野</t>
  </si>
  <si>
    <t>昭43.5.25</t>
  </si>
  <si>
    <t>湯上</t>
  </si>
  <si>
    <t>大野市西勝原37</t>
  </si>
  <si>
    <t>昭43.5.19</t>
  </si>
  <si>
    <t>日本海発電株式会社</t>
  </si>
  <si>
    <t>新薬師</t>
  </si>
  <si>
    <t>勝山市野向町薬師神谷36字2-3</t>
  </si>
  <si>
    <t>滝波川・杉山川</t>
  </si>
  <si>
    <t>-</t>
  </si>
  <si>
    <t xml:space="preserve">      -</t>
  </si>
  <si>
    <t>　　　-</t>
  </si>
  <si>
    <t>平7.5.19</t>
  </si>
  <si>
    <t>大野市長野36-17</t>
  </si>
  <si>
    <t xml:space="preserve">   3</t>
  </si>
  <si>
    <t xml:space="preserve">   2</t>
  </si>
  <si>
    <t xml:space="preserve">  </t>
  </si>
  <si>
    <t>計</t>
  </si>
  <si>
    <t xml:space="preserve">   9</t>
  </si>
  <si>
    <t xml:space="preserve">   8</t>
  </si>
  <si>
    <t xml:space="preserve">   7</t>
  </si>
  <si>
    <t xml:space="preserve">   6</t>
  </si>
  <si>
    <t>その他</t>
  </si>
  <si>
    <t>個</t>
  </si>
  <si>
    <t>千ＭＪ</t>
  </si>
  <si>
    <t>年末供給導管総延長</t>
  </si>
  <si>
    <t>取付メーター器</t>
  </si>
  <si>
    <t>一日平均ガス供給量</t>
  </si>
  <si>
    <t>５　ガスの生産、供給および施設</t>
  </si>
  <si>
    <t>Ｂ・Ｃ</t>
  </si>
  <si>
    <t>Ａ</t>
  </si>
  <si>
    <t>燃料油</t>
  </si>
  <si>
    <t>重油</t>
  </si>
  <si>
    <t>軽油</t>
  </si>
  <si>
    <t>灯油</t>
  </si>
  <si>
    <t>ジェット</t>
  </si>
  <si>
    <t>ナフサ</t>
  </si>
  <si>
    <t>総数</t>
  </si>
  <si>
    <t>（単位：ｋℓ）</t>
  </si>
  <si>
    <t>６　燃料油販売量</t>
  </si>
  <si>
    <t>人</t>
  </si>
  <si>
    <t>有収水量</t>
  </si>
  <si>
    <t>給水量</t>
  </si>
  <si>
    <t>有収率</t>
  </si>
  <si>
    <t>最大給水量</t>
  </si>
  <si>
    <t>1日当たりの給水量</t>
  </si>
  <si>
    <t>年間給水量</t>
  </si>
  <si>
    <t>計画1人1日</t>
  </si>
  <si>
    <t>現在給水人口</t>
  </si>
  <si>
    <t>施設数</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</si>
  <si>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</si>
  <si>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</si>
  <si>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</si>
  <si>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</si>
  <si>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</si>
  <si>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</si>
  <si>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</si>
  <si>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</si>
  <si>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</si>
  <si>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</si>
  <si>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</si>
  <si>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</si>
  <si>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</si>
  <si>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</si>
  <si>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</si>
  <si>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</si>
  <si>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</si>
  <si>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</si>
  <si>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給水人口</t>
  </si>
  <si>
    <t>普及率（％）</t>
  </si>
  <si>
    <t>合計</t>
  </si>
  <si>
    <t>飲料水給水施設</t>
  </si>
  <si>
    <t>簡易水道</t>
  </si>
  <si>
    <t>上水道</t>
  </si>
  <si>
    <t>人口</t>
  </si>
  <si>
    <t>オイルその他のガス</t>
  </si>
  <si>
    <t>改質ガス</t>
  </si>
  <si>
    <t>発生ガス</t>
  </si>
  <si>
    <t>（単位：1,000ＭＪ）</t>
  </si>
  <si>
    <t>（３）ガス生産量内訳</t>
  </si>
  <si>
    <t>（注）　供給戸数の年計は、12月の供給戸数である。</t>
  </si>
  <si>
    <t>商業用</t>
  </si>
  <si>
    <t>家庭用</t>
  </si>
  <si>
    <t>（戸）</t>
  </si>
  <si>
    <t>プロパン(㎏)</t>
  </si>
  <si>
    <t>ＬＮＧ(㎏)</t>
  </si>
  <si>
    <t>ブタン(㎏)</t>
  </si>
  <si>
    <t>ガス供給量</t>
  </si>
  <si>
    <t>供給戸数</t>
  </si>
  <si>
    <t>使用原料</t>
  </si>
  <si>
    <t>ガス生産量</t>
  </si>
  <si>
    <t>（１）月別生産供給量</t>
  </si>
  <si>
    <t>10-2</t>
  </si>
  <si>
    <t>10-3</t>
  </si>
  <si>
    <t>10-4</t>
  </si>
  <si>
    <t>10-6</t>
  </si>
  <si>
    <t>10-7</t>
  </si>
  <si>
    <t>10-8</t>
  </si>
  <si>
    <t>10-5(1)</t>
  </si>
  <si>
    <t>10-5(2)</t>
  </si>
  <si>
    <t>10-5(3)</t>
  </si>
  <si>
    <t>発電所</t>
  </si>
  <si>
    <t>燃料油販売量</t>
  </si>
  <si>
    <t>上水道の現況</t>
  </si>
  <si>
    <t>水道普及状況</t>
  </si>
  <si>
    <t>ガスの生産、供給および施設(1)月別生産供給量</t>
  </si>
  <si>
    <t>ガスの生産、供給および施設(2)１日平均ガス供給量および施設</t>
  </si>
  <si>
    <t>ガスの生産、供給および施設(3)ガス生産量内訳</t>
  </si>
  <si>
    <t>10-1</t>
  </si>
  <si>
    <t>10　電気・ガス・水道目次へ＜＜</t>
  </si>
  <si>
    <t xml:space="preserve">   4</t>
  </si>
  <si>
    <t xml:space="preserve">  10</t>
  </si>
  <si>
    <t xml:space="preserve">  11</t>
  </si>
  <si>
    <t xml:space="preserve">  12</t>
  </si>
  <si>
    <t>-</t>
  </si>
  <si>
    <t>個数（箇所）</t>
  </si>
  <si>
    <t>１０　電気・ガス・水道</t>
  </si>
  <si>
    <t>ＬＰＧ－ＡＩＲガス</t>
  </si>
  <si>
    <t xml:space="preserve">- </t>
  </si>
  <si>
    <t>（２）１日平均ガス供給量および施設</t>
  </si>
  <si>
    <t>電力内訳</t>
  </si>
  <si>
    <t>三国太陽光</t>
  </si>
  <si>
    <t>太陽光</t>
  </si>
  <si>
    <t>0.2084×4,800</t>
  </si>
  <si>
    <t>平24.9.21</t>
  </si>
  <si>
    <t>　　　　-</t>
  </si>
  <si>
    <t>ℓ</t>
  </si>
  <si>
    <t>％</t>
  </si>
  <si>
    <t>鯖江市</t>
  </si>
  <si>
    <r>
      <t>ｍｉｎ</t>
    </r>
    <r>
      <rPr>
        <vertAlign val="superscript"/>
        <sz val="11"/>
        <rFont val="ＭＳ 明朝"/>
        <family val="1"/>
      </rPr>
      <t>-1</t>
    </r>
  </si>
  <si>
    <t>坂井市三国町新保</t>
  </si>
  <si>
    <t>敦賀市泉</t>
  </si>
  <si>
    <t>㎥/s</t>
  </si>
  <si>
    <t>株式会社ジェイウインド</t>
  </si>
  <si>
    <t>あわら北潟</t>
  </si>
  <si>
    <t>あわら市北潟地区内</t>
  </si>
  <si>
    <t>×</t>
  </si>
  <si>
    <t>平23.2.1</t>
  </si>
  <si>
    <t>風　力</t>
  </si>
  <si>
    <t>４　エネルギー消費量（電力）</t>
  </si>
  <si>
    <t>（単位：GＷｈ）</t>
  </si>
  <si>
    <t>運輸
旅客
乗用車</t>
  </si>
  <si>
    <t>産業部門</t>
  </si>
  <si>
    <t>農林水産業</t>
  </si>
  <si>
    <t xml:space="preserve">      -</t>
  </si>
  <si>
    <t>千㎥</t>
  </si>
  <si>
    <t>３　月別電力需要実績</t>
  </si>
  <si>
    <t>（単位：1,000ｋＷｈ）</t>
  </si>
  <si>
    <t>低圧</t>
  </si>
  <si>
    <t>高圧</t>
  </si>
  <si>
    <t>特別高圧</t>
  </si>
  <si>
    <t>需要実績のある
小売電気事業者数</t>
  </si>
  <si>
    <t>（注） 「需要実績のある小売電気事業者数」の欄には、0.5ＭＷｈ未満の場合はカウントしていない。</t>
  </si>
  <si>
    <t>特定需要
（経過措置料金）
(1,000kWh)</t>
  </si>
  <si>
    <t>自由料金
(1,000kWh)</t>
  </si>
  <si>
    <t>電力需要量
(1,000kWh)</t>
  </si>
  <si>
    <t>　　　 「需要実績のある小売電気事業者数」の年度合計欄には3月の数値を入力している。</t>
  </si>
  <si>
    <t>最終エネルギー
消費</t>
  </si>
  <si>
    <t>鉱業・建設業</t>
  </si>
  <si>
    <t>食品飲料
製造業</t>
  </si>
  <si>
    <t>繊維・木製品・
家具他工業</t>
  </si>
  <si>
    <t>パルプ・紙・紙加工品製造業・印刷、同関連業</t>
  </si>
  <si>
    <r>
      <rPr>
        <sz val="9"/>
        <rFont val="ＭＳ 明朝"/>
        <family val="1"/>
      </rPr>
      <t>化学工業</t>
    </r>
    <r>
      <rPr>
        <sz val="10"/>
        <rFont val="ＭＳ 明朝"/>
        <family val="1"/>
      </rPr>
      <t xml:space="preserve"> 
</t>
    </r>
    <r>
      <rPr>
        <sz val="6"/>
        <rFont val="ＭＳ 明朝"/>
        <family val="1"/>
      </rPr>
      <t>(含 石油石炭製品)</t>
    </r>
  </si>
  <si>
    <t>プラスチック・ゴム・皮革・窯業・土石製品製造業</t>
  </si>
  <si>
    <t>鉄鋼・非鉄・金属製品製造業</t>
  </si>
  <si>
    <t>機械製造業</t>
  </si>
  <si>
    <t>他製造業</t>
  </si>
  <si>
    <t>非エネルギー
利用</t>
  </si>
  <si>
    <t>民生・
運輸部門他</t>
  </si>
  <si>
    <t>電気ガス熱供給
水道・情報通信業</t>
  </si>
  <si>
    <t>運輸・郵便業</t>
  </si>
  <si>
    <t>卸売・小売業</t>
  </si>
  <si>
    <t>金融・保険・不動産・物品賃貸業</t>
  </si>
  <si>
    <t>宿泊・飲食サービス・生活関連サービス・娯楽業</t>
  </si>
  <si>
    <t>教育・学習支援業・医療・福祉</t>
  </si>
  <si>
    <t>人口は3月31日現在の住民基本台帳による。</t>
  </si>
  <si>
    <t>水力発電所</t>
  </si>
  <si>
    <t>火力発電所</t>
  </si>
  <si>
    <t>原子力発電所</t>
  </si>
  <si>
    <t>新エネルギー等発電所</t>
  </si>
  <si>
    <t>その他</t>
  </si>
  <si>
    <t>合計</t>
  </si>
  <si>
    <t>風力</t>
  </si>
  <si>
    <t>太陽光</t>
  </si>
  <si>
    <t>地熱</t>
  </si>
  <si>
    <t>廃棄物</t>
  </si>
  <si>
    <t>計</t>
  </si>
  <si>
    <t>電力量</t>
  </si>
  <si>
    <t>（単位：1,000kWh）</t>
  </si>
  <si>
    <t>資　料：福井市企業局経営管理課、敦賀ガス株式会社、越前エネライン株式会社</t>
  </si>
  <si>
    <t>２　月別電力発電実績</t>
  </si>
  <si>
    <t>バイオマス</t>
  </si>
  <si>
    <t xml:space="preserve">  </t>
  </si>
  <si>
    <t>　　　　　</t>
  </si>
  <si>
    <t>７　水道普及状況</t>
  </si>
  <si>
    <t>８　上水道の現況</t>
  </si>
  <si>
    <t>（単位：箇所、人、％）</t>
  </si>
  <si>
    <t>月別電力発電実績</t>
  </si>
  <si>
    <t>月別電力需要実績</t>
  </si>
  <si>
    <t>エネルギー消費量（電力）</t>
  </si>
  <si>
    <t>昭54.3※</t>
  </si>
  <si>
    <t>昭54.12※</t>
  </si>
  <si>
    <t>三国</t>
  </si>
  <si>
    <t>坂井市三国町黒目および米納津地内</t>
  </si>
  <si>
    <t>平29.1</t>
  </si>
  <si>
    <t>※　敦賀発電所1号機、美浜発電所1号機、2号機は平成27年4月27日をもって運転停止、大飯発電所1号機、2号機は平成30年3月1日をもって運転停止。</t>
  </si>
  <si>
    <t>昭45.11※</t>
  </si>
  <si>
    <t>昭47.7 ※</t>
  </si>
  <si>
    <t>昭45.3.14※</t>
  </si>
  <si>
    <t>専用水道 1)</t>
  </si>
  <si>
    <t>令和元年度</t>
  </si>
  <si>
    <t>（注）　火力発電所で２種類以上の燃料を混焼している場合は主要な燃料欄に計上。バイオマスまたは廃棄物の欄には、</t>
  </si>
  <si>
    <t>　      専らまたは主として使用する燃料がバイオマスまたは廃棄物の場合には、火力発電所の欄に記載する電力量の</t>
  </si>
  <si>
    <t>　　　　うち、バイオマスおよび廃棄物に係る電力量を[ ]を付して再掲。</t>
  </si>
  <si>
    <t>令和元年度</t>
  </si>
  <si>
    <t>令和元年</t>
  </si>
  <si>
    <t>複合サービス・
他サービス・公務・
業種不明・分類不能</t>
  </si>
  <si>
    <t>企業・
事業所他</t>
  </si>
  <si>
    <t>学術研究・
専門・技術サービス業</t>
  </si>
  <si>
    <t>揮発油</t>
  </si>
  <si>
    <t>水　力</t>
  </si>
  <si>
    <t>河内川</t>
  </si>
  <si>
    <t>大8.9</t>
  </si>
  <si>
    <t>〃</t>
  </si>
  <si>
    <t>耳川</t>
  </si>
  <si>
    <t>昭37.10.24　　（出力増加）</t>
  </si>
  <si>
    <t>九頭竜川</t>
  </si>
  <si>
    <t>昭19.7</t>
  </si>
  <si>
    <t>令和元年度</t>
  </si>
  <si>
    <t>福井市</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</si>
  <si>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</si>
  <si>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</si>
  <si>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</si>
  <si>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</si>
  <si>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</si>
  <si>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</si>
  <si>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</si>
  <si>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</si>
  <si>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</si>
  <si>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</si>
  <si>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</si>
  <si>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</si>
  <si>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</si>
  <si>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</si>
  <si>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</si>
  <si>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</si>
  <si>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平成30年度　</t>
  </si>
  <si>
    <t xml:space="preserve">   5</t>
  </si>
  <si>
    <t>吉田郡永平寺町市荒川19-15</t>
  </si>
  <si>
    <t>資料：北陸電力㈱福井支店、関西電力㈱原子力事業本部、日本原子力発電㈱、電源開発㈱、株式会社ジェイウィンド、日本海発電㈱</t>
  </si>
  <si>
    <t>※　北陸電力㈱の水力発電所は含まれていない。</t>
  </si>
  <si>
    <t>令和4年3月31日現在</t>
  </si>
  <si>
    <t>１　発電所</t>
  </si>
  <si>
    <t>3年 1月</t>
  </si>
  <si>
    <t>資料：福井都市ガス㈱（R2,3)、福井市企業局経営管理課(R1)、敦賀ガス株式会社、越前エネライン株式会社</t>
  </si>
  <si>
    <t>資料：福井都市ガス㈱（R2,3)、福井市企業局経営管理課(R1)、</t>
  </si>
  <si>
    <t xml:space="preserve"> 　 　敦賀ガス株式会社、越前エネライン株式会社</t>
  </si>
  <si>
    <t>2</t>
  </si>
  <si>
    <t xml:space="preserve"> 3 年 4 月</t>
  </si>
  <si>
    <t>4 年  1 月</t>
  </si>
  <si>
    <t>新エネルギー等発電所</t>
  </si>
  <si>
    <t>資料：資源エネルギー庁「電力調査統計」</t>
  </si>
  <si>
    <t>電力需要量
(1,000kWh)</t>
  </si>
  <si>
    <t>需要実績のある
小売電気事業者数</t>
  </si>
  <si>
    <t>電力需要量</t>
  </si>
  <si>
    <t>需要実績のある
小売電気事業者数</t>
  </si>
  <si>
    <t>低圧（続き）</t>
  </si>
  <si>
    <t>電力内訳（続き）</t>
  </si>
  <si>
    <t>資料：資源エネルギー庁「電力調査統計」</t>
  </si>
  <si>
    <t>資料：資源エネルギー庁「都道府県別エネルギー消費統計」</t>
  </si>
  <si>
    <t>令和元年度</t>
  </si>
  <si>
    <t>2（暫定値）</t>
  </si>
  <si>
    <t>業務他
（第三次産業）</t>
  </si>
  <si>
    <t>家庭</t>
  </si>
  <si>
    <t>農林水産
鉱建設業</t>
  </si>
  <si>
    <t>製造業計</t>
  </si>
  <si>
    <t>※令和2年度は暫定値</t>
  </si>
  <si>
    <t>資料：石油連盟「都道府県別石油製品販売実績」</t>
  </si>
  <si>
    <t>令和4年3月31日現在</t>
  </si>
  <si>
    <t>資料：福井県医薬食品・衛生課</t>
  </si>
  <si>
    <t>1）福井市の給水人口には鯖江市からの給水需要者（164人）が含まれる。</t>
  </si>
  <si>
    <t>2）自己水源（井戸等）のみを水源とする専用水道施設における常時居住人口のみを計上している。</t>
  </si>
  <si>
    <t>2</t>
  </si>
  <si>
    <t>3</t>
  </si>
  <si>
    <t>令和4年3月31日現在</t>
  </si>
  <si>
    <t>資料：福井県医薬食品・衛生課</t>
  </si>
  <si>
    <t>令和３年福井県統計年鑑</t>
  </si>
  <si>
    <t>三方上中郡若狭町熊川第75号西蔭ヶ岨9番地の2</t>
  </si>
  <si>
    <t>三方郡美浜町新庄第162号小麦渕1番地の4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</si>
</sst>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0;&quot;△ &quot;0.0"/>
    <numFmt numFmtId="182" formatCode="#,##0.00_);[Red]\(#,##0.00\)"/>
    <numFmt numFmtId="183" formatCode="0.0_);[Red]\(0.0\)"/>
    <numFmt numFmtId="184" formatCode="0.000_);[Red]\(0.000\)"/>
    <numFmt numFmtId="185" formatCode="0.00_);[Red]\(0.00\)"/>
    <numFmt numFmtId="186" formatCode="#,##0.000_);[Red]\(#,##0.000\)"/>
    <numFmt numFmtId="187" formatCode="#,###,"/>
    <numFmt numFmtId="188" formatCode="#,##0;\-#,##0;&quot;-&quot;"/>
    <numFmt numFmtId="189" formatCode="0.0_ "/>
    <numFmt numFmtId="190" formatCode="#,##0.0_);[Red]\(#,##0.0\)"/>
    <numFmt numFmtId="191" formatCode="#,##0.0;[Red]\-#,##0.0"/>
    <numFmt numFmtId="192" formatCode="_ * #,##0.0_ ;_ * \-#,##0.0_ ;_ * &quot;-&quot;?_ ;_ @_ "/>
    <numFmt numFmtId="193" formatCode="#,##0,"/>
    <numFmt numFmtId="194" formatCode="#,##0_);[Red]\(#,##0\);@_ "/>
    <numFmt numFmtId="195" formatCode="0_);[Red]\(0\)"/>
    <numFmt numFmtId="196" formatCode="&quot;〔&quot;#,##0&quot;〕&quot;;&quot;〔&quot;#,##0&quot;〕&quot;"/>
    <numFmt numFmtId="197" formatCode="#,##0;\-#,##0;&quot;&quot;;@"/>
    <numFmt numFmtId="198" formatCode="&quot;Yes&quot;;&quot;Yes&quot;;&quot;No&quot;"/>
    <numFmt numFmtId="199" formatCode="&quot;True&quot;;&quot;True&quot;;&quot;False&quot;"/>
    <numFmt numFmtId="200" formatCode="&quot;On&quot;;&quot;On&quot;;&quot;Off&quot;"/>
    <numFmt numFmtId="201" formatCode="[$€-2]\ #,##0.00_);[Red]\([$€-2]\ #,##0.00\)"/>
    <numFmt numFmtId="202" formatCode="[$]ggge&quot;年&quot;m&quot;月&quot;d&quot;日&quot;;@"/>
    <numFmt numFmtId="203" formatCode="[$-411]gge&quot;年&quot;m&quot;月&quot;d&quot;日&quot;;@"/>
    <numFmt numFmtId="204" formatCode="[$]gge&quot;年&quot;m&quot;月&quot;d&quot;日&quot;;@"/>
    <numFmt numFmtId="205" formatCode="0.00_ "/>
    <numFmt numFmtId="206" formatCode="#,##0_);[Red]\(#,##0\);&quot;-&quot;"/>
    <numFmt numFmtId="207" formatCode="#,##0_);[Red]\(#,##0\);&quot;- &quot;"/>
    <numFmt numFmtId="208" formatCode="0.00;[Red]\(0.00\)"/>
    <numFmt numFmtId="209" formatCode="[&lt;=999]000;[&lt;=9999]000\-00;000\-0000"/>
    <numFmt numFmtId="210" formatCode="[$]ggge&quot;年&quot;m&quot;月&quot;d&quot;日&quot;;@"/>
    <numFmt numFmtId="211" formatCode="[$]gge&quot;年&quot;m&quot;月&quot;d&quot;日&quot;;@"/>
  </numFmts>
  <fonts count="87">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vertAlign val="superscript"/>
      <sz val="11"/>
      <name val="ＭＳ 明朝"/>
      <family val="1"/>
    </font>
    <font>
      <sz val="10"/>
      <name val="ＭＳ 明朝"/>
      <family val="1"/>
    </font>
    <font>
      <sz val="10"/>
      <name val="ＭＳ ゴシック"/>
      <family val="3"/>
    </font>
    <font>
      <sz val="12"/>
      <name val="ＭＳ ゴシック"/>
      <family val="3"/>
    </font>
    <font>
      <sz val="10"/>
      <color indexed="8"/>
      <name val="Arial"/>
      <family val="2"/>
    </font>
    <font>
      <b/>
      <sz val="12"/>
      <name val="Arial"/>
      <family val="2"/>
    </font>
    <font>
      <sz val="10"/>
      <name val="Arial"/>
      <family val="2"/>
    </font>
    <font>
      <b/>
      <sz val="16"/>
      <name val="ＭＳ Ｐゴシック"/>
      <family val="3"/>
    </font>
    <font>
      <sz val="10"/>
      <name val="ＭＳ Ｐゴシック"/>
      <family val="3"/>
    </font>
    <font>
      <sz val="9"/>
      <name val="ＭＳ 明朝"/>
      <family val="1"/>
    </font>
    <font>
      <u val="single"/>
      <sz val="11"/>
      <name val="ＭＳ Ｐゴシック"/>
      <family val="3"/>
    </font>
    <font>
      <sz val="8"/>
      <name val="ＭＳ 明朝"/>
      <family val="1"/>
    </font>
    <font>
      <sz val="6"/>
      <name val="ＭＳ 明朝"/>
      <family val="1"/>
    </font>
    <font>
      <sz val="7"/>
      <name val="ＭＳ 明朝"/>
      <family val="1"/>
    </font>
    <font>
      <sz val="10"/>
      <name val="ＭＳ Ｐ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0"/>
      <color indexed="12"/>
      <name val="ＭＳ 明朝"/>
      <family val="1"/>
    </font>
    <font>
      <u val="single"/>
      <sz val="11"/>
      <color indexed="8"/>
      <name val="ＭＳ Ｐゴシック"/>
      <family val="3"/>
    </font>
    <font>
      <sz val="11"/>
      <color indexed="8"/>
      <name val="ＭＳ ゴシック"/>
      <family val="3"/>
    </font>
    <font>
      <sz val="10"/>
      <color indexed="8"/>
      <name val="ＭＳ Ｐゴシック"/>
      <family val="3"/>
    </font>
    <font>
      <sz val="10"/>
      <color indexed="8"/>
      <name val="ＭＳ 明朝"/>
      <family val="1"/>
    </font>
    <font>
      <sz val="11"/>
      <color indexed="8"/>
      <name val="ＭＳ 明朝"/>
      <family val="1"/>
    </font>
    <font>
      <sz val="12"/>
      <color indexed="8"/>
      <name val="ＭＳ 明朝"/>
      <family val="1"/>
    </font>
    <font>
      <sz val="12"/>
      <color indexed="8"/>
      <name val="ＭＳ Ｐゴシック"/>
      <family val="3"/>
    </font>
    <font>
      <sz val="14"/>
      <color indexed="8"/>
      <name val="ＭＳ 明朝"/>
      <family val="1"/>
    </font>
    <font>
      <sz val="9"/>
      <color indexed="8"/>
      <name val="ＭＳ 明朝"/>
      <family val="1"/>
    </font>
    <font>
      <sz val="10"/>
      <color indexed="12"/>
      <name val="ＭＳ ゴシック"/>
      <family val="3"/>
    </font>
    <font>
      <sz val="10"/>
      <color indexed="8"/>
      <name val="ＭＳ ゴシック"/>
      <family val="3"/>
    </font>
    <font>
      <b/>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u val="single"/>
      <sz val="11"/>
      <color theme="1"/>
      <name val="ＭＳ Ｐゴシック"/>
      <family val="3"/>
    </font>
    <font>
      <sz val="11"/>
      <color theme="1"/>
      <name val="ＭＳ Ｐゴシック"/>
      <family val="3"/>
    </font>
    <font>
      <sz val="11"/>
      <color theme="1"/>
      <name val="ＭＳ ゴシック"/>
      <family val="3"/>
    </font>
    <font>
      <sz val="10"/>
      <color theme="1"/>
      <name val="ＭＳ Ｐゴシック"/>
      <family val="3"/>
    </font>
    <font>
      <sz val="10"/>
      <color theme="1"/>
      <name val="ＭＳ 明朝"/>
      <family val="1"/>
    </font>
    <font>
      <sz val="11"/>
      <color theme="1"/>
      <name val="ＭＳ 明朝"/>
      <family val="1"/>
    </font>
    <font>
      <sz val="12"/>
      <color theme="1"/>
      <name val="ＭＳ 明朝"/>
      <family val="1"/>
    </font>
    <font>
      <sz val="12"/>
      <color theme="1"/>
      <name val="ＭＳ Ｐゴシック"/>
      <family val="3"/>
    </font>
    <font>
      <sz val="14"/>
      <color theme="1"/>
      <name val="ＭＳ 明朝"/>
      <family val="1"/>
    </font>
    <font>
      <sz val="9"/>
      <color theme="1"/>
      <name val="ＭＳ 明朝"/>
      <family val="1"/>
    </font>
    <font>
      <sz val="10"/>
      <color rgb="FF0000FF"/>
      <name val="ＭＳ ゴシック"/>
      <family val="3"/>
    </font>
    <font>
      <sz val="10"/>
      <color rgb="FF0000FF"/>
      <name val="ＭＳ 明朝"/>
      <family val="1"/>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double"/>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style="double"/>
      <bottom>
        <color indexed="63"/>
      </bottom>
    </border>
    <border>
      <left style="thin"/>
      <right style="thin"/>
      <top style="thin"/>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88" fontId="11" fillId="0" borderId="0" applyFill="0" applyBorder="0" applyAlignment="0">
      <protection/>
    </xf>
    <xf numFmtId="0" fontId="10" fillId="0" borderId="0" applyNumberFormat="0" applyFont="0" applyBorder="0" applyAlignment="0" applyProtection="0"/>
    <xf numFmtId="0" fontId="12" fillId="0" borderId="1" applyNumberFormat="0" applyAlignment="0" applyProtection="0"/>
    <xf numFmtId="0" fontId="12" fillId="0" borderId="2">
      <alignment horizontal="left" vertical="center"/>
      <protection/>
    </xf>
    <xf numFmtId="0" fontId="13" fillId="0" borderId="0">
      <alignment/>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3"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4" applyNumberFormat="0" applyFont="0" applyAlignment="0" applyProtection="0"/>
    <xf numFmtId="0" fontId="61" fillId="0" borderId="5" applyNumberFormat="0" applyFill="0" applyAlignment="0" applyProtection="0"/>
    <xf numFmtId="0" fontId="62" fillId="29" borderId="0" applyNumberFormat="0" applyBorder="0" applyAlignment="0" applyProtection="0"/>
    <xf numFmtId="0" fontId="63" fillId="30" borderId="6"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30" borderId="11"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6" applyNumberFormat="0" applyAlignment="0" applyProtection="0"/>
    <xf numFmtId="176" fontId="6" fillId="0" borderId="12" applyNumberFormat="0" applyFont="0" applyAlignment="0" applyProtection="0"/>
    <xf numFmtId="0" fontId="2"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517">
    <xf numFmtId="0" fontId="0" fillId="0" borderId="0" xfId="0" applyAlignment="1">
      <alignment/>
    </xf>
    <xf numFmtId="0" fontId="0" fillId="0" borderId="0" xfId="0" applyFill="1" applyAlignment="1">
      <alignment/>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2" fillId="0" borderId="0" xfId="0" applyFont="1" applyFill="1" applyAlignment="1">
      <alignment/>
    </xf>
    <xf numFmtId="49" fontId="2" fillId="0" borderId="0" xfId="0" applyNumberFormat="1" applyFont="1" applyFill="1" applyAlignment="1">
      <alignment horizontal="right"/>
    </xf>
    <xf numFmtId="0" fontId="3" fillId="0" borderId="0" xfId="0" applyFont="1" applyFill="1" applyAlignment="1">
      <alignment horizontal="left"/>
    </xf>
    <xf numFmtId="0" fontId="5" fillId="0" borderId="0" xfId="0" applyFont="1" applyFill="1" applyBorder="1" applyAlignment="1">
      <alignment horizontal="center"/>
    </xf>
    <xf numFmtId="0" fontId="3" fillId="0" borderId="0" xfId="0" applyFont="1" applyFill="1" applyAlignment="1">
      <alignment/>
    </xf>
    <xf numFmtId="0" fontId="4" fillId="0" borderId="0" xfId="0" applyFont="1" applyFill="1" applyBorder="1" applyAlignment="1">
      <alignment horizontal="center"/>
    </xf>
    <xf numFmtId="0" fontId="6" fillId="0" borderId="0" xfId="0" applyFont="1" applyFill="1" applyAlignment="1">
      <alignment/>
    </xf>
    <xf numFmtId="49" fontId="2" fillId="0" borderId="14" xfId="0" applyNumberFormat="1" applyFont="1" applyFill="1" applyBorder="1" applyAlignment="1">
      <alignment horizontal="center"/>
    </xf>
    <xf numFmtId="0" fontId="2" fillId="0" borderId="0" xfId="0" applyFont="1" applyFill="1" applyBorder="1" applyAlignment="1">
      <alignment/>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0" xfId="0" applyFont="1" applyFill="1" applyBorder="1" applyAlignment="1">
      <alignment horizontal="left"/>
    </xf>
    <xf numFmtId="0" fontId="0" fillId="0" borderId="0" xfId="0" applyFill="1" applyBorder="1" applyAlignment="1">
      <alignment/>
    </xf>
    <xf numFmtId="0" fontId="2" fillId="0" borderId="0" xfId="0" applyFont="1" applyFill="1" applyAlignment="1">
      <alignment vertical="center"/>
    </xf>
    <xf numFmtId="0" fontId="2" fillId="0" borderId="0" xfId="0" applyFont="1" applyFill="1" applyBorder="1" applyAlignment="1">
      <alignment vertical="center"/>
    </xf>
    <xf numFmtId="49" fontId="2" fillId="0" borderId="13" xfId="0" applyNumberFormat="1"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Alignment="1">
      <alignment horizontal="center" vertical="center"/>
    </xf>
    <xf numFmtId="0" fontId="2" fillId="0" borderId="14" xfId="0" applyFont="1" applyFill="1" applyBorder="1" applyAlignment="1">
      <alignment/>
    </xf>
    <xf numFmtId="49" fontId="2" fillId="0" borderId="14" xfId="0" applyNumberFormat="1" applyFont="1" applyFill="1" applyBorder="1" applyAlignment="1">
      <alignment horizontal="right"/>
    </xf>
    <xf numFmtId="0" fontId="6" fillId="0" borderId="0" xfId="0" applyFont="1" applyFill="1" applyBorder="1" applyAlignment="1">
      <alignment/>
    </xf>
    <xf numFmtId="0" fontId="5" fillId="0" borderId="0" xfId="0" applyFont="1" applyFill="1" applyBorder="1" applyAlignment="1">
      <alignment horizontal="left"/>
    </xf>
    <xf numFmtId="180" fontId="2" fillId="0" borderId="0" xfId="0" applyNumberFormat="1" applyFont="1" applyFill="1" applyBorder="1" applyAlignment="1">
      <alignment vertical="center"/>
    </xf>
    <xf numFmtId="180" fontId="8" fillId="0" borderId="0" xfId="0" applyNumberFormat="1" applyFont="1" applyFill="1" applyBorder="1" applyAlignment="1">
      <alignment vertical="center"/>
    </xf>
    <xf numFmtId="0" fontId="8" fillId="0" borderId="0" xfId="0" applyFont="1" applyFill="1" applyAlignment="1">
      <alignment vertical="center"/>
    </xf>
    <xf numFmtId="0" fontId="14" fillId="0" borderId="0" xfId="0" applyFont="1" applyAlignment="1">
      <alignment/>
    </xf>
    <xf numFmtId="0" fontId="60" fillId="0" borderId="0" xfId="48" applyAlignment="1" applyProtection="1" quotePrefix="1">
      <alignment/>
      <protection/>
    </xf>
    <xf numFmtId="38" fontId="8" fillId="0" borderId="19" xfId="54" applyFont="1" applyFill="1" applyBorder="1" applyAlignment="1">
      <alignment vertical="center"/>
    </xf>
    <xf numFmtId="38" fontId="8" fillId="0" borderId="0" xfId="54" applyFont="1" applyFill="1" applyBorder="1" applyAlignment="1">
      <alignment vertical="center"/>
    </xf>
    <xf numFmtId="0" fontId="8" fillId="0" borderId="0" xfId="0" applyFont="1" applyFill="1" applyBorder="1" applyAlignment="1">
      <alignment vertical="center"/>
    </xf>
    <xf numFmtId="49" fontId="8" fillId="0" borderId="20" xfId="0" applyNumberFormat="1" applyFont="1" applyFill="1" applyBorder="1" applyAlignment="1">
      <alignment/>
    </xf>
    <xf numFmtId="0" fontId="0" fillId="0" borderId="0" xfId="0" applyFont="1" applyFill="1" applyAlignment="1">
      <alignment/>
    </xf>
    <xf numFmtId="180" fontId="8" fillId="0" borderId="19" xfId="0" applyNumberFormat="1" applyFont="1" applyFill="1" applyBorder="1" applyAlignment="1">
      <alignment vertical="center"/>
    </xf>
    <xf numFmtId="180"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xf>
    <xf numFmtId="49" fontId="5" fillId="0" borderId="0" xfId="0" applyNumberFormat="1" applyFont="1" applyFill="1" applyBorder="1" applyAlignment="1">
      <alignment/>
    </xf>
    <xf numFmtId="49" fontId="5" fillId="0" borderId="14" xfId="0" applyNumberFormat="1" applyFont="1" applyFill="1" applyBorder="1" applyAlignment="1">
      <alignment horizontal="left"/>
    </xf>
    <xf numFmtId="0" fontId="2" fillId="0" borderId="14" xfId="0" applyFont="1" applyFill="1" applyBorder="1" applyAlignment="1">
      <alignment horizontal="right"/>
    </xf>
    <xf numFmtId="0" fontId="8" fillId="0" borderId="18"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22"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8" fillId="0" borderId="23" xfId="0" applyNumberFormat="1" applyFont="1" applyFill="1" applyBorder="1" applyAlignment="1">
      <alignment horizontal="center" vertical="center"/>
    </xf>
    <xf numFmtId="0" fontId="8" fillId="0" borderId="24"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4" xfId="0" applyFont="1" applyFill="1" applyBorder="1" applyAlignment="1">
      <alignment horizontal="center" vertical="center"/>
    </xf>
    <xf numFmtId="0" fontId="8" fillId="0" borderId="24" xfId="0" applyFont="1" applyFill="1" applyBorder="1" applyAlignment="1">
      <alignment horizontal="distributed" vertical="center" shrinkToFit="1"/>
    </xf>
    <xf numFmtId="49" fontId="8" fillId="0" borderId="0"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Alignment="1">
      <alignment vertical="center"/>
    </xf>
    <xf numFmtId="49" fontId="8" fillId="0" borderId="13" xfId="0" applyNumberFormat="1" applyFont="1" applyFill="1" applyBorder="1" applyAlignment="1">
      <alignment horizontal="center" vertical="center"/>
    </xf>
    <xf numFmtId="0" fontId="8" fillId="0" borderId="0" xfId="0" applyFont="1" applyFill="1" applyAlignment="1">
      <alignment/>
    </xf>
    <xf numFmtId="49" fontId="5" fillId="0" borderId="0" xfId="0" applyNumberFormat="1" applyFont="1" applyFill="1" applyBorder="1" applyAlignment="1">
      <alignment horizontal="left"/>
    </xf>
    <xf numFmtId="0" fontId="15" fillId="0" borderId="0" xfId="0" applyFont="1" applyFill="1" applyAlignment="1">
      <alignment/>
    </xf>
    <xf numFmtId="49" fontId="8" fillId="0" borderId="20" xfId="0" applyNumberFormat="1" applyFont="1" applyFill="1" applyBorder="1" applyAlignment="1">
      <alignment vertical="center"/>
    </xf>
    <xf numFmtId="49" fontId="2" fillId="0" borderId="20" xfId="0" applyNumberFormat="1" applyFont="1" applyFill="1" applyBorder="1" applyAlignment="1">
      <alignment/>
    </xf>
    <xf numFmtId="0" fontId="8" fillId="0" borderId="18" xfId="0" applyFont="1" applyFill="1" applyBorder="1" applyAlignment="1">
      <alignment horizontal="distributed" vertical="center"/>
    </xf>
    <xf numFmtId="0" fontId="8" fillId="0" borderId="23" xfId="0" applyFont="1" applyFill="1" applyBorder="1" applyAlignment="1">
      <alignment horizontal="center" vertical="center" shrinkToFit="1"/>
    </xf>
    <xf numFmtId="0" fontId="2" fillId="0" borderId="0" xfId="0" applyFont="1" applyFill="1" applyBorder="1" applyAlignment="1">
      <alignment horizontal="right"/>
    </xf>
    <xf numFmtId="0" fontId="8" fillId="0" borderId="21" xfId="0" applyFont="1" applyFill="1" applyBorder="1" applyAlignment="1">
      <alignment horizontal="center" vertical="center" shrinkToFit="1"/>
    </xf>
    <xf numFmtId="0" fontId="60" fillId="0" borderId="0" xfId="48" applyFill="1" applyAlignment="1" applyProtection="1">
      <alignment/>
      <protection/>
    </xf>
    <xf numFmtId="0" fontId="8" fillId="0" borderId="25" xfId="0" applyFont="1" applyFill="1" applyBorder="1" applyAlignment="1">
      <alignment horizontal="distributed" vertical="center" shrinkToFit="1"/>
    </xf>
    <xf numFmtId="0" fontId="8" fillId="0" borderId="0" xfId="0" applyFont="1" applyFill="1" applyBorder="1" applyAlignment="1">
      <alignment vertical="center" shrinkToFit="1"/>
    </xf>
    <xf numFmtId="180" fontId="8" fillId="0" borderId="26" xfId="0" applyNumberFormat="1" applyFont="1" applyFill="1" applyBorder="1" applyAlignment="1">
      <alignment vertical="center"/>
    </xf>
    <xf numFmtId="180" fontId="8" fillId="0" borderId="20" xfId="0" applyNumberFormat="1" applyFont="1" applyFill="1" applyBorder="1" applyAlignment="1">
      <alignment vertical="center"/>
    </xf>
    <xf numFmtId="180" fontId="9" fillId="0" borderId="0"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8" fillId="0" borderId="0" xfId="0" applyNumberFormat="1" applyFont="1" applyFill="1" applyBorder="1" applyAlignment="1">
      <alignment/>
    </xf>
    <xf numFmtId="49" fontId="2" fillId="0" borderId="0" xfId="0" applyNumberFormat="1" applyFont="1" applyFill="1" applyAlignment="1">
      <alignment/>
    </xf>
    <xf numFmtId="38" fontId="8" fillId="0" borderId="26" xfId="54" applyFont="1" applyFill="1" applyBorder="1" applyAlignment="1">
      <alignment vertical="center"/>
    </xf>
    <xf numFmtId="38" fontId="8" fillId="0" borderId="20" xfId="54" applyFont="1" applyFill="1" applyBorder="1" applyAlignment="1">
      <alignment vertical="center"/>
    </xf>
    <xf numFmtId="0" fontId="2" fillId="0" borderId="24" xfId="0" applyFont="1" applyFill="1" applyBorder="1" applyAlignment="1">
      <alignment horizontal="center" vertical="center"/>
    </xf>
    <xf numFmtId="0" fontId="60" fillId="0" borderId="0" xfId="48" applyFill="1" applyAlignment="1" applyProtection="1">
      <alignment/>
      <protection/>
    </xf>
    <xf numFmtId="49" fontId="16" fillId="0" borderId="20" xfId="0" applyNumberFormat="1" applyFont="1" applyFill="1" applyBorder="1" applyAlignment="1">
      <alignment horizontal="right" vertical="top"/>
    </xf>
    <xf numFmtId="49" fontId="8" fillId="0" borderId="27" xfId="0" applyNumberFormat="1" applyFont="1" applyFill="1" applyBorder="1" applyAlignment="1">
      <alignment horizontal="center" vertical="center"/>
    </xf>
    <xf numFmtId="0" fontId="8" fillId="0" borderId="28" xfId="0" applyFont="1" applyFill="1" applyBorder="1" applyAlignment="1">
      <alignment horizontal="center" vertical="center" shrinkToFit="1"/>
    </xf>
    <xf numFmtId="0" fontId="8" fillId="0" borderId="25" xfId="0" applyFont="1" applyFill="1" applyBorder="1" applyAlignment="1">
      <alignment horizontal="center" vertical="center"/>
    </xf>
    <xf numFmtId="49" fontId="16" fillId="0" borderId="29"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49" fontId="2" fillId="0" borderId="0" xfId="0" applyNumberFormat="1" applyFont="1" applyFill="1" applyBorder="1" applyAlignment="1">
      <alignment horizontal="left"/>
    </xf>
    <xf numFmtId="0" fontId="8" fillId="0" borderId="17" xfId="0" applyFont="1" applyFill="1" applyBorder="1" applyAlignment="1">
      <alignment horizontal="center" vertical="center" shrinkToFit="1"/>
    </xf>
    <xf numFmtId="0" fontId="3" fillId="0" borderId="0" xfId="0" applyFont="1" applyFill="1" applyAlignment="1">
      <alignment/>
    </xf>
    <xf numFmtId="49" fontId="2" fillId="0" borderId="14" xfId="0" applyNumberFormat="1" applyFont="1" applyFill="1" applyBorder="1" applyAlignment="1">
      <alignment horizontal="left"/>
    </xf>
    <xf numFmtId="0" fontId="8" fillId="0" borderId="15" xfId="0" applyFont="1" applyFill="1" applyBorder="1" applyAlignment="1">
      <alignment horizontal="center" vertical="center" shrinkToFit="1"/>
    </xf>
    <xf numFmtId="41" fontId="8" fillId="0" borderId="19" xfId="0" applyNumberFormat="1" applyFont="1" applyFill="1" applyBorder="1" applyAlignment="1">
      <alignment vertical="center"/>
    </xf>
    <xf numFmtId="41" fontId="8" fillId="0" borderId="0" xfId="0" applyNumberFormat="1" applyFont="1" applyFill="1" applyBorder="1" applyAlignment="1">
      <alignment vertical="center"/>
    </xf>
    <xf numFmtId="180" fontId="2" fillId="0" borderId="0" xfId="0" applyNumberFormat="1" applyFont="1" applyFill="1" applyAlignment="1">
      <alignment/>
    </xf>
    <xf numFmtId="194" fontId="2" fillId="0" borderId="0" xfId="0" applyNumberFormat="1" applyFont="1" applyFill="1" applyBorder="1" applyAlignment="1">
      <alignment horizontal="right" vertical="center"/>
    </xf>
    <xf numFmtId="194" fontId="2" fillId="0" borderId="19" xfId="0" applyNumberFormat="1" applyFont="1" applyFill="1" applyBorder="1" applyAlignment="1">
      <alignment horizontal="right" vertical="center"/>
    </xf>
    <xf numFmtId="49" fontId="2" fillId="0" borderId="0" xfId="0" applyNumberFormat="1" applyFont="1" applyFill="1" applyAlignment="1">
      <alignment wrapText="1"/>
    </xf>
    <xf numFmtId="49" fontId="16" fillId="0" borderId="0" xfId="0" applyNumberFormat="1" applyFont="1" applyFill="1" applyBorder="1" applyAlignment="1">
      <alignment/>
    </xf>
    <xf numFmtId="0" fontId="16" fillId="0" borderId="0" xfId="0" applyFont="1" applyFill="1" applyAlignment="1">
      <alignment/>
    </xf>
    <xf numFmtId="49" fontId="8" fillId="0" borderId="21" xfId="0" applyNumberFormat="1"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vertical="center"/>
    </xf>
    <xf numFmtId="49" fontId="8" fillId="0" borderId="30" xfId="0" applyNumberFormat="1" applyFont="1" applyFill="1" applyBorder="1" applyAlignment="1">
      <alignment horizontal="right" vertical="center"/>
    </xf>
    <xf numFmtId="0" fontId="17" fillId="0" borderId="0" xfId="48" applyFont="1" applyFill="1" applyAlignment="1" applyProtection="1">
      <alignment/>
      <protection/>
    </xf>
    <xf numFmtId="0" fontId="0" fillId="0" borderId="0" xfId="0" applyFont="1" applyFill="1" applyAlignment="1">
      <alignment/>
    </xf>
    <xf numFmtId="49" fontId="2" fillId="0" borderId="0" xfId="0" applyNumberFormat="1" applyFont="1" applyFill="1" applyBorder="1" applyAlignment="1">
      <alignment horizontal="left" vertical="top"/>
    </xf>
    <xf numFmtId="41" fontId="2" fillId="0" borderId="19" xfId="0" applyNumberFormat="1" applyFont="1" applyFill="1" applyBorder="1" applyAlignment="1">
      <alignment vertical="top"/>
    </xf>
    <xf numFmtId="41" fontId="2" fillId="0" borderId="31" xfId="0" applyNumberFormat="1" applyFont="1" applyFill="1" applyBorder="1" applyAlignment="1">
      <alignment vertical="top"/>
    </xf>
    <xf numFmtId="41" fontId="2" fillId="0" borderId="0" xfId="0" applyNumberFormat="1" applyFont="1" applyFill="1" applyBorder="1" applyAlignment="1">
      <alignment vertical="top"/>
    </xf>
    <xf numFmtId="49" fontId="2" fillId="0" borderId="19" xfId="0" applyNumberFormat="1" applyFont="1" applyFill="1" applyBorder="1" applyAlignment="1">
      <alignment horizontal="right" vertical="top"/>
    </xf>
    <xf numFmtId="49" fontId="2" fillId="0" borderId="0" xfId="0" applyNumberFormat="1" applyFont="1" applyFill="1" applyBorder="1" applyAlignment="1">
      <alignment horizontal="distributed" vertical="center"/>
    </xf>
    <xf numFmtId="49" fontId="2" fillId="0" borderId="13" xfId="0" applyNumberFormat="1" applyFont="1" applyFill="1" applyBorder="1" applyAlignment="1">
      <alignment horizontal="right" vertical="top"/>
    </xf>
    <xf numFmtId="49" fontId="2" fillId="0" borderId="22" xfId="0" applyNumberFormat="1" applyFont="1" applyFill="1" applyBorder="1" applyAlignment="1">
      <alignment horizontal="right" vertical="top"/>
    </xf>
    <xf numFmtId="41" fontId="2" fillId="0" borderId="0" xfId="0" applyNumberFormat="1" applyFont="1" applyFill="1" applyBorder="1" applyAlignment="1">
      <alignment horizontal="left" vertical="top"/>
    </xf>
    <xf numFmtId="0" fontId="74" fillId="0" borderId="0" xfId="48" applyFont="1" applyFill="1" applyAlignment="1" applyProtection="1">
      <alignment/>
      <protection/>
    </xf>
    <xf numFmtId="0" fontId="75" fillId="0" borderId="0" xfId="73" applyFont="1" applyFill="1">
      <alignment/>
      <protection/>
    </xf>
    <xf numFmtId="0" fontId="76" fillId="0" borderId="0" xfId="73" applyFont="1" applyFill="1" applyAlignment="1">
      <alignment horizontal="left"/>
      <protection/>
    </xf>
    <xf numFmtId="0" fontId="76" fillId="0" borderId="0" xfId="73" applyFont="1" applyFill="1">
      <alignment/>
      <protection/>
    </xf>
    <xf numFmtId="0" fontId="77" fillId="0" borderId="0" xfId="73" applyFont="1" applyFill="1">
      <alignment/>
      <protection/>
    </xf>
    <xf numFmtId="49" fontId="78" fillId="0" borderId="32" xfId="73" applyNumberFormat="1" applyFont="1" applyFill="1" applyBorder="1" applyAlignment="1">
      <alignment horizontal="distributed" vertical="center"/>
      <protection/>
    </xf>
    <xf numFmtId="0" fontId="78" fillId="0" borderId="33" xfId="73" applyFont="1" applyFill="1" applyBorder="1" applyAlignment="1">
      <alignment horizontal="center" vertical="center"/>
      <protection/>
    </xf>
    <xf numFmtId="0" fontId="77" fillId="0" borderId="0" xfId="73" applyFont="1" applyFill="1" applyBorder="1">
      <alignment/>
      <protection/>
    </xf>
    <xf numFmtId="49" fontId="78" fillId="0" borderId="23" xfId="73" applyNumberFormat="1" applyFont="1" applyFill="1" applyBorder="1" applyAlignment="1">
      <alignment horizontal="distributed" vertical="center"/>
      <protection/>
    </xf>
    <xf numFmtId="0" fontId="78" fillId="0" borderId="17" xfId="73" applyFont="1" applyFill="1" applyBorder="1" applyAlignment="1">
      <alignment horizontal="distributed" vertical="center"/>
      <protection/>
    </xf>
    <xf numFmtId="0" fontId="78" fillId="0" borderId="24" xfId="73" applyFont="1" applyFill="1" applyBorder="1" applyAlignment="1">
      <alignment horizontal="distributed" vertical="center" shrinkToFit="1"/>
      <protection/>
    </xf>
    <xf numFmtId="0" fontId="78" fillId="0" borderId="18" xfId="73" applyFont="1" applyFill="1" applyBorder="1" applyAlignment="1">
      <alignment horizontal="distributed" vertical="center" shrinkToFit="1"/>
      <protection/>
    </xf>
    <xf numFmtId="49" fontId="79" fillId="0" borderId="0" xfId="73" applyNumberFormat="1" applyFont="1" applyFill="1" applyBorder="1" applyAlignment="1">
      <alignment horizontal="right" vertical="top"/>
      <protection/>
    </xf>
    <xf numFmtId="49" fontId="79" fillId="0" borderId="19" xfId="73" applyNumberFormat="1" applyFont="1" applyFill="1" applyBorder="1" applyAlignment="1">
      <alignment horizontal="right" vertical="top"/>
      <protection/>
    </xf>
    <xf numFmtId="49" fontId="79" fillId="0" borderId="20" xfId="73" applyNumberFormat="1" applyFont="1" applyFill="1" applyBorder="1" applyAlignment="1">
      <alignment horizontal="right" vertical="top"/>
      <protection/>
    </xf>
    <xf numFmtId="49" fontId="79" fillId="0" borderId="20" xfId="73" applyNumberFormat="1" applyFont="1" applyFill="1" applyBorder="1" applyAlignment="1">
      <alignment horizontal="right" vertical="top" shrinkToFit="1"/>
      <protection/>
    </xf>
    <xf numFmtId="0" fontId="75" fillId="0" borderId="0" xfId="73" applyFont="1" applyFill="1" applyBorder="1" applyAlignment="1">
      <alignment vertical="top"/>
      <protection/>
    </xf>
    <xf numFmtId="0" fontId="75" fillId="0" borderId="0" xfId="73" applyFont="1" applyFill="1" applyAlignment="1">
      <alignment vertical="top"/>
      <protection/>
    </xf>
    <xf numFmtId="49" fontId="79" fillId="0" borderId="0" xfId="73" applyNumberFormat="1" applyFont="1" applyFill="1" applyBorder="1" applyAlignment="1">
      <alignment horizontal="distributed" vertical="center"/>
      <protection/>
    </xf>
    <xf numFmtId="41" fontId="79" fillId="0" borderId="19" xfId="73" applyNumberFormat="1" applyFont="1" applyFill="1" applyBorder="1" applyAlignment="1">
      <alignment vertical="center"/>
      <protection/>
    </xf>
    <xf numFmtId="41" fontId="79" fillId="0" borderId="0" xfId="73" applyNumberFormat="1" applyFont="1" applyFill="1" applyBorder="1" applyAlignment="1">
      <alignment vertical="center"/>
      <protection/>
    </xf>
    <xf numFmtId="183" fontId="79" fillId="0" borderId="0" xfId="73" applyNumberFormat="1" applyFont="1" applyFill="1" applyBorder="1" applyAlignment="1">
      <alignment vertical="center"/>
      <protection/>
    </xf>
    <xf numFmtId="192" fontId="79" fillId="0" borderId="0" xfId="73" applyNumberFormat="1" applyFont="1" applyFill="1" applyBorder="1" applyAlignment="1">
      <alignment vertical="center"/>
      <protection/>
    </xf>
    <xf numFmtId="0" fontId="79" fillId="0" borderId="0" xfId="73" applyFont="1" applyFill="1" applyAlignment="1">
      <alignment vertical="center"/>
      <protection/>
    </xf>
    <xf numFmtId="0" fontId="76" fillId="0" borderId="0" xfId="73" applyFont="1" applyFill="1" applyAlignment="1">
      <alignment vertical="center"/>
      <protection/>
    </xf>
    <xf numFmtId="49" fontId="76" fillId="0" borderId="0" xfId="73" applyNumberFormat="1" applyFont="1" applyFill="1" applyBorder="1" applyAlignment="1">
      <alignment horizontal="left" vertical="center"/>
      <protection/>
    </xf>
    <xf numFmtId="0" fontId="75" fillId="0" borderId="0" xfId="73" applyFont="1" applyFill="1" applyAlignment="1">
      <alignment vertical="center"/>
      <protection/>
    </xf>
    <xf numFmtId="49" fontId="79" fillId="0" borderId="23" xfId="73" applyNumberFormat="1" applyFont="1" applyFill="1" applyBorder="1" applyAlignment="1">
      <alignment horizontal="distributed" vertical="center"/>
      <protection/>
    </xf>
    <xf numFmtId="0" fontId="80" fillId="0" borderId="20" xfId="73" applyFont="1" applyFill="1" applyBorder="1" applyAlignment="1">
      <alignment vertical="center"/>
      <protection/>
    </xf>
    <xf numFmtId="0" fontId="81" fillId="0" borderId="20" xfId="73" applyFont="1" applyFill="1" applyBorder="1" applyAlignment="1">
      <alignment vertical="center"/>
      <protection/>
    </xf>
    <xf numFmtId="0" fontId="78" fillId="0" borderId="0" xfId="73" applyFont="1" applyFill="1" applyAlignment="1">
      <alignment vertical="center"/>
      <protection/>
    </xf>
    <xf numFmtId="0" fontId="80" fillId="0" borderId="0" xfId="73" applyFont="1" applyFill="1" applyAlignment="1">
      <alignment vertical="center"/>
      <protection/>
    </xf>
    <xf numFmtId="49" fontId="80" fillId="0" borderId="0" xfId="73" applyNumberFormat="1" applyFont="1" applyFill="1" applyAlignment="1">
      <alignment horizontal="left" vertical="center"/>
      <protection/>
    </xf>
    <xf numFmtId="0" fontId="80" fillId="0" borderId="0" xfId="73" applyFont="1" applyFill="1" applyAlignment="1">
      <alignment horizontal="left" vertical="center"/>
      <protection/>
    </xf>
    <xf numFmtId="180" fontId="80" fillId="0" borderId="0" xfId="73" applyNumberFormat="1" applyFont="1" applyFill="1" applyAlignment="1">
      <alignment horizontal="left" vertical="center"/>
      <protection/>
    </xf>
    <xf numFmtId="49" fontId="79" fillId="0" borderId="0" xfId="73" applyNumberFormat="1" applyFont="1" applyFill="1" applyAlignment="1">
      <alignment horizontal="right"/>
      <protection/>
    </xf>
    <xf numFmtId="0" fontId="79" fillId="0" borderId="0" xfId="73" applyFont="1" applyFill="1">
      <alignment/>
      <protection/>
    </xf>
    <xf numFmtId="180" fontId="79" fillId="0" borderId="0" xfId="73" applyNumberFormat="1" applyFont="1" applyFill="1">
      <alignment/>
      <protection/>
    </xf>
    <xf numFmtId="0" fontId="75" fillId="0" borderId="0" xfId="74" applyFont="1" applyFill="1" applyAlignment="1">
      <alignment vertical="center"/>
      <protection/>
    </xf>
    <xf numFmtId="0" fontId="82" fillId="0" borderId="0" xfId="74" applyFont="1" applyFill="1" applyBorder="1" applyAlignment="1">
      <alignment horizontal="center" vertical="center"/>
      <protection/>
    </xf>
    <xf numFmtId="49" fontId="79" fillId="0" borderId="0" xfId="74" applyNumberFormat="1" applyFont="1" applyFill="1" applyBorder="1" applyAlignment="1">
      <alignment horizontal="center" vertical="center"/>
      <protection/>
    </xf>
    <xf numFmtId="0" fontId="81" fillId="0" borderId="0" xfId="74" applyFont="1" applyFill="1" applyAlignment="1">
      <alignment vertical="center"/>
      <protection/>
    </xf>
    <xf numFmtId="0" fontId="75" fillId="0" borderId="14" xfId="74" applyFont="1" applyFill="1" applyBorder="1" applyAlignment="1">
      <alignment vertical="center"/>
      <protection/>
    </xf>
    <xf numFmtId="0" fontId="75" fillId="0" borderId="0" xfId="74" applyFont="1" applyFill="1" applyBorder="1" applyAlignment="1">
      <alignment vertical="center"/>
      <protection/>
    </xf>
    <xf numFmtId="0" fontId="79" fillId="0" borderId="24" xfId="74" applyFont="1" applyFill="1" applyBorder="1" applyAlignment="1">
      <alignment horizontal="distributed" vertical="center" shrinkToFit="1"/>
      <protection/>
    </xf>
    <xf numFmtId="0" fontId="79" fillId="0" borderId="17" xfId="74" applyFont="1" applyFill="1" applyBorder="1" applyAlignment="1">
      <alignment horizontal="distributed" vertical="center"/>
      <protection/>
    </xf>
    <xf numFmtId="0" fontId="79" fillId="0" borderId="18" xfId="74" applyFont="1" applyFill="1" applyBorder="1" applyAlignment="1">
      <alignment horizontal="distributed" vertical="center" shrinkToFit="1"/>
      <protection/>
    </xf>
    <xf numFmtId="49" fontId="79" fillId="0" borderId="0" xfId="74" applyNumberFormat="1" applyFont="1" applyFill="1" applyBorder="1" applyAlignment="1">
      <alignment horizontal="distributed" vertical="center"/>
      <protection/>
    </xf>
    <xf numFmtId="41" fontId="79" fillId="0" borderId="0" xfId="74" applyNumberFormat="1" applyFont="1" applyFill="1" applyBorder="1" applyAlignment="1">
      <alignment horizontal="right" vertical="center"/>
      <protection/>
    </xf>
    <xf numFmtId="189" fontId="79" fillId="0" borderId="0" xfId="74" applyNumberFormat="1" applyFont="1" applyFill="1" applyBorder="1" applyAlignment="1">
      <alignment horizontal="right" vertical="center"/>
      <protection/>
    </xf>
    <xf numFmtId="0" fontId="79" fillId="0" borderId="0" xfId="74" applyFont="1" applyFill="1" applyAlignment="1">
      <alignment vertical="center"/>
      <protection/>
    </xf>
    <xf numFmtId="41" fontId="79" fillId="0" borderId="19" xfId="74" applyNumberFormat="1" applyFont="1" applyFill="1" applyBorder="1" applyAlignment="1">
      <alignment horizontal="right" vertical="center"/>
      <protection/>
    </xf>
    <xf numFmtId="0" fontId="76" fillId="0" borderId="0" xfId="74" applyFont="1" applyFill="1" applyAlignment="1">
      <alignment vertical="center"/>
      <protection/>
    </xf>
    <xf numFmtId="49" fontId="76" fillId="0" borderId="0" xfId="74" applyNumberFormat="1" applyFont="1" applyFill="1" applyBorder="1" applyAlignment="1">
      <alignment horizontal="left" vertical="center"/>
      <protection/>
    </xf>
    <xf numFmtId="49" fontId="76" fillId="0" borderId="0" xfId="74" applyNumberFormat="1" applyFont="1" applyFill="1" applyBorder="1" applyAlignment="1">
      <alignment horizontal="distributed" vertical="center"/>
      <protection/>
    </xf>
    <xf numFmtId="49" fontId="76" fillId="0" borderId="23" xfId="74" applyNumberFormat="1" applyFont="1" applyFill="1" applyBorder="1" applyAlignment="1">
      <alignment horizontal="distributed" vertical="center"/>
      <protection/>
    </xf>
    <xf numFmtId="49" fontId="83" fillId="0" borderId="20" xfId="74" applyNumberFormat="1" applyFont="1" applyFill="1" applyBorder="1" applyAlignment="1">
      <alignment horizontal="left" vertical="center"/>
      <protection/>
    </xf>
    <xf numFmtId="49" fontId="79" fillId="0" borderId="20" xfId="74" applyNumberFormat="1" applyFont="1" applyFill="1" applyBorder="1" applyAlignment="1">
      <alignment horizontal="left" vertical="center"/>
      <protection/>
    </xf>
    <xf numFmtId="0" fontId="79" fillId="0" borderId="20" xfId="74" applyFont="1" applyFill="1" applyBorder="1" applyAlignment="1">
      <alignment vertical="center"/>
      <protection/>
    </xf>
    <xf numFmtId="0" fontId="83" fillId="0" borderId="0" xfId="74" applyFont="1" applyFill="1" applyBorder="1" applyAlignment="1">
      <alignment horizontal="left" vertical="center"/>
      <protection/>
    </xf>
    <xf numFmtId="0" fontId="79" fillId="0" borderId="0" xfId="74" applyFont="1" applyFill="1" applyBorder="1" applyAlignment="1">
      <alignment vertical="center"/>
      <protection/>
    </xf>
    <xf numFmtId="0" fontId="79" fillId="0" borderId="0" xfId="74" applyFont="1" applyFill="1" applyBorder="1" applyAlignment="1">
      <alignment horizontal="left" vertical="center"/>
      <protection/>
    </xf>
    <xf numFmtId="49" fontId="79" fillId="0" borderId="0" xfId="74" applyNumberFormat="1" applyFont="1" applyFill="1" applyBorder="1" applyAlignment="1">
      <alignment horizontal="left" vertical="center"/>
      <protection/>
    </xf>
    <xf numFmtId="49" fontId="79" fillId="0" borderId="0" xfId="74" applyNumberFormat="1" applyFont="1" applyFill="1" applyAlignment="1">
      <alignment horizontal="left" vertical="center"/>
      <protection/>
    </xf>
    <xf numFmtId="49" fontId="78" fillId="0" borderId="0" xfId="74" applyNumberFormat="1" applyFont="1" applyFill="1" applyBorder="1" applyAlignment="1">
      <alignment horizontal="left" vertical="center"/>
      <protection/>
    </xf>
    <xf numFmtId="49" fontId="79" fillId="0" borderId="0" xfId="74" applyNumberFormat="1" applyFont="1" applyFill="1" applyAlignment="1">
      <alignment horizontal="right" vertical="center"/>
      <protection/>
    </xf>
    <xf numFmtId="41" fontId="79" fillId="0" borderId="0" xfId="74" applyNumberFormat="1" applyFont="1" applyFill="1" applyAlignment="1">
      <alignment vertical="center"/>
      <protection/>
    </xf>
    <xf numFmtId="183" fontId="2" fillId="0" borderId="18" xfId="0" applyNumberFormat="1" applyFont="1" applyFill="1" applyBorder="1" applyAlignment="1">
      <alignment vertical="center"/>
    </xf>
    <xf numFmtId="49" fontId="2" fillId="0" borderId="23" xfId="0" applyNumberFormat="1" applyFont="1" applyFill="1" applyBorder="1" applyAlignment="1">
      <alignment horizontal="left" vertical="center"/>
    </xf>
    <xf numFmtId="194" fontId="3" fillId="0" borderId="0" xfId="0" applyNumberFormat="1" applyFont="1" applyFill="1" applyBorder="1" applyAlignment="1">
      <alignment horizontal="right" vertical="center"/>
    </xf>
    <xf numFmtId="194" fontId="2" fillId="0" borderId="18" xfId="0" applyNumberFormat="1" applyFont="1" applyFill="1" applyBorder="1" applyAlignment="1">
      <alignment horizontal="right" vertical="center"/>
    </xf>
    <xf numFmtId="180" fontId="2" fillId="0" borderId="19" xfId="0" applyNumberFormat="1" applyFont="1" applyFill="1" applyBorder="1" applyAlignment="1">
      <alignment vertical="center"/>
    </xf>
    <xf numFmtId="182"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183" fontId="2" fillId="0" borderId="19" xfId="0" applyNumberFormat="1" applyFont="1" applyFill="1" applyBorder="1" applyAlignment="1">
      <alignment vertical="center"/>
    </xf>
    <xf numFmtId="41" fontId="76" fillId="0" borderId="19" xfId="73" applyNumberFormat="1" applyFont="1" applyFill="1" applyBorder="1" applyAlignment="1">
      <alignment vertical="center"/>
      <protection/>
    </xf>
    <xf numFmtId="41" fontId="76" fillId="0" borderId="0" xfId="73" applyNumberFormat="1" applyFont="1" applyFill="1" applyBorder="1" applyAlignment="1">
      <alignment vertical="center"/>
      <protection/>
    </xf>
    <xf numFmtId="183" fontId="76" fillId="0" borderId="0" xfId="73" applyNumberFormat="1" applyFont="1" applyFill="1" applyBorder="1" applyAlignment="1">
      <alignment vertical="center"/>
      <protection/>
    </xf>
    <xf numFmtId="192" fontId="76" fillId="0" borderId="0" xfId="73" applyNumberFormat="1" applyFont="1" applyFill="1" applyBorder="1" applyAlignment="1">
      <alignment vertical="center"/>
      <protection/>
    </xf>
    <xf numFmtId="41" fontId="79" fillId="0" borderId="19" xfId="73" applyNumberFormat="1" applyFont="1" applyFill="1" applyBorder="1" applyAlignment="1">
      <alignment horizontal="right" vertical="center"/>
      <protection/>
    </xf>
    <xf numFmtId="41" fontId="79" fillId="0" borderId="0" xfId="73" applyNumberFormat="1" applyFont="1" applyFill="1" applyBorder="1" applyAlignment="1">
      <alignment horizontal="right" vertical="center"/>
      <protection/>
    </xf>
    <xf numFmtId="41" fontId="79" fillId="0" borderId="23" xfId="73" applyNumberFormat="1" applyFont="1" applyFill="1" applyBorder="1" applyAlignment="1">
      <alignment vertical="center"/>
      <protection/>
    </xf>
    <xf numFmtId="41" fontId="76" fillId="0" borderId="19" xfId="74" applyNumberFormat="1" applyFont="1" applyFill="1" applyBorder="1" applyAlignment="1">
      <alignment horizontal="right" vertical="center"/>
      <protection/>
    </xf>
    <xf numFmtId="41" fontId="76" fillId="0" borderId="0" xfId="74" applyNumberFormat="1" applyFont="1" applyFill="1" applyBorder="1" applyAlignment="1">
      <alignment horizontal="right" vertical="center"/>
      <protection/>
    </xf>
    <xf numFmtId="189" fontId="76" fillId="0" borderId="0" xfId="74" applyNumberFormat="1" applyFont="1" applyFill="1" applyBorder="1" applyAlignment="1">
      <alignment horizontal="right" vertical="center"/>
      <protection/>
    </xf>
    <xf numFmtId="179" fontId="79" fillId="0" borderId="0" xfId="74" applyNumberFormat="1" applyFont="1" applyFill="1" applyBorder="1" applyAlignment="1">
      <alignment horizontal="right" vertical="center"/>
      <protection/>
    </xf>
    <xf numFmtId="41" fontId="76" fillId="0" borderId="18" xfId="74" applyNumberFormat="1" applyFont="1" applyFill="1" applyBorder="1" applyAlignment="1">
      <alignment horizontal="right" vertical="center"/>
      <protection/>
    </xf>
    <xf numFmtId="41" fontId="76" fillId="0" borderId="23" xfId="74" applyNumberFormat="1" applyFont="1" applyFill="1" applyBorder="1" applyAlignment="1">
      <alignment horizontal="right" vertical="center"/>
      <protection/>
    </xf>
    <xf numFmtId="189" fontId="76" fillId="0" borderId="23" xfId="74" applyNumberFormat="1" applyFont="1" applyFill="1" applyBorder="1" applyAlignment="1">
      <alignment horizontal="right" vertical="center"/>
      <protection/>
    </xf>
    <xf numFmtId="182" fontId="2" fillId="0" borderId="13" xfId="0" applyNumberFormat="1" applyFont="1" applyFill="1" applyBorder="1" applyAlignment="1">
      <alignment vertical="center"/>
    </xf>
    <xf numFmtId="180" fontId="2" fillId="0" borderId="22" xfId="0" applyNumberFormat="1" applyFont="1" applyFill="1" applyBorder="1" applyAlignment="1">
      <alignment vertical="center"/>
    </xf>
    <xf numFmtId="49" fontId="2" fillId="0" borderId="22" xfId="0" applyNumberFormat="1" applyFont="1" applyFill="1" applyBorder="1" applyAlignment="1">
      <alignment horizontal="distributed" vertical="center"/>
    </xf>
    <xf numFmtId="49" fontId="2" fillId="0" borderId="22" xfId="0" applyNumberFormat="1" applyFont="1" applyFill="1" applyBorder="1" applyAlignment="1">
      <alignment horizontal="left" vertical="center"/>
    </xf>
    <xf numFmtId="182" fontId="2" fillId="0" borderId="19" xfId="0" applyNumberFormat="1" applyFont="1" applyFill="1" applyBorder="1" applyAlignment="1">
      <alignment vertical="center"/>
    </xf>
    <xf numFmtId="0" fontId="2" fillId="0" borderId="19" xfId="0" applyFont="1" applyFill="1" applyBorder="1" applyAlignment="1">
      <alignment vertical="center"/>
    </xf>
    <xf numFmtId="38" fontId="84" fillId="0" borderId="19" xfId="54" applyFont="1" applyFill="1" applyBorder="1" applyAlignment="1">
      <alignment vertical="center"/>
    </xf>
    <xf numFmtId="38" fontId="84" fillId="0" borderId="0" xfId="54" applyFont="1" applyFill="1" applyBorder="1" applyAlignment="1">
      <alignment vertical="center"/>
    </xf>
    <xf numFmtId="38" fontId="85" fillId="0" borderId="19" xfId="54" applyFont="1" applyFill="1" applyBorder="1" applyAlignment="1">
      <alignment vertical="center"/>
    </xf>
    <xf numFmtId="38" fontId="85" fillId="0" borderId="0" xfId="54" applyFont="1" applyFill="1" applyBorder="1" applyAlignment="1">
      <alignment vertical="center"/>
    </xf>
    <xf numFmtId="38" fontId="85" fillId="0" borderId="18" xfId="54" applyFont="1" applyFill="1" applyBorder="1" applyAlignment="1">
      <alignment vertical="center"/>
    </xf>
    <xf numFmtId="38" fontId="85" fillId="0" borderId="23" xfId="54" applyFont="1" applyFill="1" applyBorder="1" applyAlignment="1">
      <alignment vertical="center"/>
    </xf>
    <xf numFmtId="180" fontId="84" fillId="0" borderId="23" xfId="0" applyNumberFormat="1" applyFont="1" applyFill="1" applyBorder="1" applyAlignment="1">
      <alignment vertical="center"/>
    </xf>
    <xf numFmtId="180" fontId="84" fillId="0" borderId="18" xfId="0" applyNumberFormat="1" applyFont="1" applyFill="1" applyBorder="1" applyAlignment="1">
      <alignment vertical="center"/>
    </xf>
    <xf numFmtId="49" fontId="2" fillId="0" borderId="19" xfId="0" applyNumberFormat="1" applyFont="1" applyFill="1" applyBorder="1" applyAlignment="1">
      <alignment horizontal="distributed" vertical="center"/>
    </xf>
    <xf numFmtId="183" fontId="2" fillId="0" borderId="22" xfId="0" applyNumberFormat="1" applyFont="1" applyFill="1" applyBorder="1" applyAlignment="1">
      <alignment vertical="center"/>
    </xf>
    <xf numFmtId="185" fontId="2" fillId="0" borderId="19" xfId="0" applyNumberFormat="1" applyFont="1" applyFill="1" applyBorder="1" applyAlignment="1">
      <alignment vertical="center"/>
    </xf>
    <xf numFmtId="0" fontId="2" fillId="0" borderId="22" xfId="0" applyNumberFormat="1" applyFont="1" applyFill="1" applyBorder="1" applyAlignment="1">
      <alignment horizontal="left" vertical="center"/>
    </xf>
    <xf numFmtId="194" fontId="2" fillId="0" borderId="23" xfId="0" applyNumberFormat="1" applyFont="1" applyFill="1" applyBorder="1" applyAlignment="1">
      <alignment horizontal="right" vertical="center"/>
    </xf>
    <xf numFmtId="180" fontId="85" fillId="0" borderId="0" xfId="0" applyNumberFormat="1" applyFont="1" applyFill="1" applyBorder="1" applyAlignment="1">
      <alignment vertical="center"/>
    </xf>
    <xf numFmtId="41" fontId="9" fillId="0" borderId="23"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0" fontId="8" fillId="0" borderId="28" xfId="0" applyFont="1" applyFill="1" applyBorder="1" applyAlignment="1">
      <alignment vertical="center" shrinkToFit="1"/>
    </xf>
    <xf numFmtId="0" fontId="8" fillId="0" borderId="28" xfId="0" applyFont="1" applyFill="1" applyBorder="1" applyAlignment="1">
      <alignment vertical="center"/>
    </xf>
    <xf numFmtId="0" fontId="8" fillId="0" borderId="23" xfId="0" applyFont="1" applyFill="1" applyBorder="1" applyAlignment="1">
      <alignment vertical="center"/>
    </xf>
    <xf numFmtId="0" fontId="8" fillId="0" borderId="23" xfId="0" applyFont="1" applyFill="1" applyBorder="1" applyAlignment="1">
      <alignment vertical="center" shrinkToFit="1"/>
    </xf>
    <xf numFmtId="180" fontId="84" fillId="0" borderId="18"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60" fillId="0" borderId="0" xfId="48" applyFill="1" applyAlignment="1" applyProtection="1">
      <alignment/>
      <protection/>
    </xf>
    <xf numFmtId="49" fontId="2" fillId="0" borderId="24" xfId="0" applyNumberFormat="1" applyFont="1" applyFill="1" applyBorder="1" applyAlignment="1">
      <alignment horizontal="center" vertical="center"/>
    </xf>
    <xf numFmtId="0" fontId="8" fillId="0" borderId="2"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49" fontId="9" fillId="0" borderId="13" xfId="0" applyNumberFormat="1" applyFont="1" applyFill="1" applyBorder="1" applyAlignment="1">
      <alignment horizontal="distributed" vertical="center"/>
    </xf>
    <xf numFmtId="0" fontId="4" fillId="0" borderId="0" xfId="0" applyFont="1" applyFill="1" applyBorder="1" applyAlignment="1">
      <alignment/>
    </xf>
    <xf numFmtId="41" fontId="9" fillId="0" borderId="0"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0" fontId="9" fillId="0" borderId="0" xfId="0" applyFont="1" applyFill="1" applyAlignment="1">
      <alignment/>
    </xf>
    <xf numFmtId="180" fontId="8" fillId="0" borderId="23" xfId="0" applyNumberFormat="1" applyFont="1" applyFill="1" applyBorder="1" applyAlignment="1">
      <alignment vertical="center"/>
    </xf>
    <xf numFmtId="0" fontId="8" fillId="0" borderId="34" xfId="0" applyFont="1" applyFill="1" applyBorder="1" applyAlignment="1">
      <alignment vertical="center"/>
    </xf>
    <xf numFmtId="0" fontId="8" fillId="0" borderId="20" xfId="0" applyFont="1" applyFill="1" applyBorder="1" applyAlignment="1">
      <alignment vertical="center"/>
    </xf>
    <xf numFmtId="195" fontId="79" fillId="0" borderId="0" xfId="73" applyNumberFormat="1" applyFont="1" applyFill="1" applyBorder="1" applyAlignment="1">
      <alignment horizontal="right" vertical="center"/>
      <protection/>
    </xf>
    <xf numFmtId="0" fontId="55" fillId="33" borderId="0" xfId="70" applyFill="1">
      <alignment vertical="center"/>
      <protection/>
    </xf>
    <xf numFmtId="194" fontId="3" fillId="0" borderId="19" xfId="0" applyNumberFormat="1" applyFont="1" applyFill="1" applyBorder="1" applyAlignment="1">
      <alignment horizontal="right" vertical="center"/>
    </xf>
    <xf numFmtId="0" fontId="55" fillId="33" borderId="0" xfId="71" applyFont="1" applyFill="1" applyBorder="1" applyAlignment="1">
      <alignment horizontal="right"/>
      <protection/>
    </xf>
    <xf numFmtId="177" fontId="55" fillId="33" borderId="0" xfId="70" applyNumberFormat="1" applyFill="1">
      <alignment vertical="center"/>
      <protection/>
    </xf>
    <xf numFmtId="177" fontId="55" fillId="33" borderId="0" xfId="70" applyNumberFormat="1" applyFont="1" applyFill="1" applyAlignment="1">
      <alignment vertical="top" wrapText="1"/>
      <protection/>
    </xf>
    <xf numFmtId="0" fontId="55" fillId="33" borderId="0" xfId="70" applyFont="1" applyFill="1" applyAlignment="1">
      <alignment vertical="top" wrapText="1"/>
      <protection/>
    </xf>
    <xf numFmtId="49" fontId="2" fillId="0" borderId="0" xfId="0" applyNumberFormat="1" applyFont="1" applyFill="1" applyBorder="1" applyAlignment="1">
      <alignment horizontal="right"/>
    </xf>
    <xf numFmtId="177" fontId="55" fillId="33" borderId="0" xfId="70" applyNumberFormat="1" applyFill="1" applyBorder="1" applyAlignment="1">
      <alignment horizontal="right" vertical="center" shrinkToFit="1"/>
      <protection/>
    </xf>
    <xf numFmtId="196" fontId="3" fillId="0" borderId="0"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96" fontId="2" fillId="0" borderId="23" xfId="0" applyNumberFormat="1" applyFont="1" applyFill="1" applyBorder="1" applyAlignment="1">
      <alignment horizontal="right" vertical="center"/>
    </xf>
    <xf numFmtId="49" fontId="8" fillId="0" borderId="0" xfId="0" applyNumberFormat="1" applyFont="1" applyFill="1" applyBorder="1" applyAlignment="1">
      <alignment vertical="center"/>
    </xf>
    <xf numFmtId="177" fontId="79" fillId="33" borderId="0" xfId="70" applyNumberFormat="1" applyFont="1" applyFill="1" applyBorder="1" applyAlignment="1">
      <alignment horizontal="right" vertical="center" shrinkToFit="1"/>
      <protection/>
    </xf>
    <xf numFmtId="177" fontId="79" fillId="33" borderId="23" xfId="70" applyNumberFormat="1" applyFont="1" applyFill="1" applyBorder="1" applyAlignment="1">
      <alignment horizontal="right" vertical="center" shrinkToFit="1"/>
      <protection/>
    </xf>
    <xf numFmtId="0" fontId="60" fillId="0" borderId="0" xfId="48" applyFill="1" applyAlignment="1" applyProtection="1">
      <alignment/>
      <protection/>
    </xf>
    <xf numFmtId="0" fontId="79" fillId="33" borderId="15" xfId="70" applyFont="1" applyFill="1" applyBorder="1" applyAlignment="1">
      <alignment horizontal="center" vertical="center"/>
      <protection/>
    </xf>
    <xf numFmtId="0" fontId="79" fillId="33" borderId="16" xfId="70" applyFont="1" applyFill="1" applyBorder="1" applyAlignment="1">
      <alignment horizontal="center" vertical="center"/>
      <protection/>
    </xf>
    <xf numFmtId="0" fontId="79" fillId="33" borderId="17" xfId="70" applyFont="1" applyFill="1" applyBorder="1" applyAlignment="1">
      <alignment horizontal="center" vertical="center"/>
      <protection/>
    </xf>
    <xf numFmtId="0" fontId="16" fillId="0" borderId="0" xfId="0" applyFont="1" applyFill="1" applyAlignment="1">
      <alignment/>
    </xf>
    <xf numFmtId="0" fontId="21" fillId="0" borderId="0" xfId="0" applyFont="1" applyFill="1" applyAlignment="1">
      <alignment horizontal="right"/>
    </xf>
    <xf numFmtId="0" fontId="79" fillId="0" borderId="16" xfId="74" applyFont="1" applyFill="1" applyBorder="1" applyAlignment="1">
      <alignment horizontal="distributed" vertical="center" shrinkToFit="1"/>
      <protection/>
    </xf>
    <xf numFmtId="49" fontId="79" fillId="0" borderId="0" xfId="74" applyNumberFormat="1" applyFont="1" applyFill="1" applyBorder="1" applyAlignment="1">
      <alignment horizontal="right" vertical="center"/>
      <protection/>
    </xf>
    <xf numFmtId="49" fontId="2" fillId="0" borderId="22" xfId="0" applyNumberFormat="1" applyFont="1" applyFill="1" applyBorder="1" applyAlignment="1">
      <alignment horizontal="center" vertical="center"/>
    </xf>
    <xf numFmtId="41" fontId="8" fillId="0" borderId="0" xfId="0" applyNumberFormat="1" applyFont="1" applyFill="1" applyBorder="1" applyAlignment="1">
      <alignment horizontal="right" vertical="center"/>
    </xf>
    <xf numFmtId="49" fontId="2" fillId="0" borderId="19" xfId="0" applyNumberFormat="1" applyFont="1" applyFill="1" applyBorder="1" applyAlignment="1">
      <alignment horizontal="left" vertical="center"/>
    </xf>
    <xf numFmtId="49" fontId="2" fillId="0" borderId="24" xfId="0" applyNumberFormat="1" applyFont="1" applyFill="1" applyBorder="1" applyAlignment="1">
      <alignment horizontal="distributed" vertical="center"/>
    </xf>
    <xf numFmtId="0" fontId="2" fillId="0" borderId="0" xfId="0" applyNumberFormat="1" applyFont="1" applyFill="1" applyBorder="1" applyAlignment="1">
      <alignment horizontal="center" vertical="center"/>
    </xf>
    <xf numFmtId="49" fontId="2" fillId="0" borderId="24" xfId="0" applyNumberFormat="1" applyFont="1" applyFill="1" applyBorder="1" applyAlignment="1">
      <alignment horizontal="left" vertical="center"/>
    </xf>
    <xf numFmtId="49" fontId="79" fillId="0" borderId="0" xfId="74" applyNumberFormat="1" applyFont="1" applyFill="1" applyBorder="1" applyAlignment="1">
      <alignment horizontal="distributed" vertical="center"/>
      <protection/>
    </xf>
    <xf numFmtId="0" fontId="79" fillId="0" borderId="0" xfId="0" applyFont="1" applyFill="1" applyAlignment="1">
      <alignment/>
    </xf>
    <xf numFmtId="49" fontId="78" fillId="0" borderId="13" xfId="0" applyNumberFormat="1" applyFont="1" applyFill="1" applyBorder="1" applyAlignment="1">
      <alignment horizontal="distributed" vertical="center"/>
    </xf>
    <xf numFmtId="0" fontId="78" fillId="0" borderId="13" xfId="0" applyNumberFormat="1" applyFont="1" applyFill="1" applyBorder="1" applyAlignment="1">
      <alignment horizontal="distributed" vertical="center"/>
    </xf>
    <xf numFmtId="0" fontId="86" fillId="0" borderId="21" xfId="0" applyNumberFormat="1" applyFont="1" applyFill="1" applyBorder="1" applyAlignment="1">
      <alignment horizontal="distributed" vertical="center"/>
    </xf>
    <xf numFmtId="0" fontId="76" fillId="0" borderId="0" xfId="0" applyFont="1" applyFill="1" applyAlignment="1">
      <alignment vertical="center"/>
    </xf>
    <xf numFmtId="0" fontId="80" fillId="0" borderId="0" xfId="0" applyFont="1" applyFill="1" applyBorder="1" applyAlignment="1">
      <alignment horizontal="center"/>
    </xf>
    <xf numFmtId="49" fontId="79" fillId="0" borderId="14" xfId="0" applyNumberFormat="1" applyFont="1" applyFill="1" applyBorder="1" applyAlignment="1">
      <alignment horizontal="right"/>
    </xf>
    <xf numFmtId="0" fontId="78" fillId="0" borderId="20" xfId="0" applyNumberFormat="1" applyFont="1" applyFill="1" applyBorder="1" applyAlignment="1">
      <alignment vertical="center"/>
    </xf>
    <xf numFmtId="49" fontId="78" fillId="0" borderId="13" xfId="0" applyNumberFormat="1" applyFont="1" applyFill="1" applyBorder="1" applyAlignment="1">
      <alignment horizontal="center" vertical="center"/>
    </xf>
    <xf numFmtId="180" fontId="78" fillId="0" borderId="0" xfId="0" applyNumberFormat="1" applyFont="1" applyFill="1" applyBorder="1" applyAlignment="1">
      <alignment vertical="center"/>
    </xf>
    <xf numFmtId="180" fontId="86" fillId="0" borderId="23" xfId="0" applyNumberFormat="1" applyFont="1" applyFill="1" applyBorder="1" applyAlignment="1">
      <alignment vertical="center"/>
    </xf>
    <xf numFmtId="49" fontId="78" fillId="0" borderId="13" xfId="0" applyNumberFormat="1" applyFont="1" applyFill="1" applyBorder="1" applyAlignment="1">
      <alignment horizontal="center" vertical="center" wrapText="1"/>
    </xf>
    <xf numFmtId="0" fontId="79" fillId="0" borderId="0" xfId="74" applyNumberFormat="1" applyFont="1" applyFill="1" applyBorder="1" applyAlignment="1">
      <alignment horizontal="center" vertical="center"/>
      <protection/>
    </xf>
    <xf numFmtId="49" fontId="79" fillId="0" borderId="0" xfId="73" applyNumberFormat="1" applyFont="1" applyFill="1" applyBorder="1" applyAlignment="1">
      <alignment horizontal="center" vertical="center"/>
      <protection/>
    </xf>
    <xf numFmtId="185" fontId="2" fillId="0" borderId="24" xfId="0" applyNumberFormat="1" applyFont="1" applyFill="1" applyBorder="1" applyAlignment="1">
      <alignment vertical="center"/>
    </xf>
    <xf numFmtId="0" fontId="22" fillId="0" borderId="0" xfId="0" applyFont="1" applyFill="1" applyAlignment="1">
      <alignment/>
    </xf>
    <xf numFmtId="0" fontId="3" fillId="0" borderId="13"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0" fontId="2" fillId="2" borderId="0" xfId="0" applyFont="1" applyFill="1" applyAlignment="1">
      <alignment/>
    </xf>
    <xf numFmtId="0" fontId="2" fillId="0" borderId="0" xfId="0" applyFont="1" applyFill="1" applyBorder="1" applyAlignment="1">
      <alignment vertical="top"/>
    </xf>
    <xf numFmtId="0" fontId="2" fillId="0" borderId="0" xfId="0" applyFont="1" applyFill="1" applyAlignment="1">
      <alignment vertical="top"/>
    </xf>
    <xf numFmtId="49" fontId="86" fillId="0" borderId="21" xfId="0" applyNumberFormat="1" applyFont="1" applyFill="1" applyBorder="1" applyAlignment="1">
      <alignment horizontal="distributed" vertical="center"/>
    </xf>
    <xf numFmtId="49" fontId="78" fillId="0" borderId="0" xfId="0" applyNumberFormat="1" applyFont="1" applyFill="1" applyBorder="1" applyAlignment="1">
      <alignment horizontal="distributed" vertical="center"/>
    </xf>
    <xf numFmtId="0" fontId="76" fillId="0" borderId="0" xfId="74" applyNumberFormat="1" applyFont="1" applyFill="1" applyBorder="1" applyAlignment="1">
      <alignment horizontal="distributed" vertical="center"/>
      <protection/>
    </xf>
    <xf numFmtId="49" fontId="76" fillId="0" borderId="13" xfId="73" applyNumberFormat="1" applyFont="1" applyFill="1" applyBorder="1" applyAlignment="1">
      <alignment horizontal="distributed" vertical="center"/>
      <protection/>
    </xf>
    <xf numFmtId="0" fontId="60" fillId="0" borderId="0" xfId="48" applyFill="1" applyAlignment="1" applyProtection="1">
      <alignment/>
      <protection/>
    </xf>
    <xf numFmtId="0" fontId="5" fillId="0" borderId="0" xfId="0" applyFont="1" applyAlignment="1">
      <alignment horizontal="center"/>
    </xf>
    <xf numFmtId="49" fontId="2" fillId="0" borderId="0" xfId="0" applyNumberFormat="1" applyFont="1" applyAlignment="1">
      <alignment horizontal="distributed" vertical="center"/>
    </xf>
    <xf numFmtId="49" fontId="2" fillId="0" borderId="19" xfId="0" applyNumberFormat="1" applyFont="1" applyBorder="1" applyAlignment="1">
      <alignment horizontal="distributed" vertical="center"/>
    </xf>
    <xf numFmtId="0" fontId="2" fillId="0" borderId="22" xfId="0" applyFont="1" applyBorder="1" applyAlignment="1">
      <alignment horizontal="left" vertical="center"/>
    </xf>
    <xf numFmtId="0" fontId="2" fillId="0" borderId="0" xfId="0" applyFont="1" applyAlignment="1">
      <alignment horizontal="center" vertical="center"/>
    </xf>
    <xf numFmtId="0" fontId="2" fillId="0" borderId="22" xfId="0" applyFont="1" applyBorder="1" applyAlignment="1">
      <alignment horizontal="distributed" vertical="center"/>
    </xf>
    <xf numFmtId="205" fontId="2" fillId="0" borderId="19" xfId="0" applyNumberFormat="1" applyFont="1" applyBorder="1" applyAlignment="1">
      <alignment vertical="center"/>
    </xf>
    <xf numFmtId="185" fontId="2" fillId="0" borderId="19" xfId="0" applyNumberFormat="1" applyFont="1" applyBorder="1" applyAlignment="1">
      <alignment vertical="center"/>
    </xf>
    <xf numFmtId="184" fontId="2" fillId="0" borderId="13" xfId="0" applyNumberFormat="1" applyFont="1" applyBorder="1" applyAlignment="1">
      <alignment vertical="center"/>
    </xf>
    <xf numFmtId="184" fontId="2" fillId="0" borderId="22" xfId="0" applyNumberFormat="1" applyFont="1" applyBorder="1" applyAlignment="1">
      <alignment vertical="center"/>
    </xf>
    <xf numFmtId="0" fontId="2" fillId="0" borderId="19" xfId="0" applyFont="1" applyBorder="1" applyAlignment="1">
      <alignment vertical="center"/>
    </xf>
    <xf numFmtId="0" fontId="2" fillId="0" borderId="0" xfId="0" applyFont="1" applyAlignment="1">
      <alignment horizontal="left" vertical="center"/>
    </xf>
    <xf numFmtId="3" fontId="2" fillId="0" borderId="19" xfId="0" applyNumberFormat="1" applyFont="1" applyBorder="1" applyAlignment="1">
      <alignment vertical="center"/>
    </xf>
    <xf numFmtId="0" fontId="2" fillId="0" borderId="0" xfId="0" applyFont="1" applyAlignment="1">
      <alignment horizontal="left" vertical="center" wrapText="1"/>
    </xf>
    <xf numFmtId="180" fontId="2" fillId="0" borderId="19" xfId="0" applyNumberFormat="1" applyFont="1" applyBorder="1" applyAlignment="1">
      <alignment vertical="center"/>
    </xf>
    <xf numFmtId="182" fontId="2" fillId="0" borderId="0" xfId="0" applyNumberFormat="1" applyFont="1" applyAlignment="1">
      <alignment horizontal="center" vertical="center"/>
    </xf>
    <xf numFmtId="49" fontId="2" fillId="0" borderId="0" xfId="0" applyNumberFormat="1" applyFont="1" applyAlignment="1">
      <alignment horizontal="center" vertical="center"/>
    </xf>
    <xf numFmtId="183" fontId="2" fillId="0" borderId="19" xfId="0" applyNumberFormat="1" applyFont="1" applyBorder="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lignment horizontal="distributed" vertical="center"/>
    </xf>
    <xf numFmtId="40" fontId="2" fillId="0" borderId="22" xfId="0" applyNumberFormat="1" applyFont="1" applyFill="1" applyBorder="1" applyAlignment="1">
      <alignment vertical="center"/>
    </xf>
    <xf numFmtId="40" fontId="2" fillId="0" borderId="0" xfId="0" applyNumberFormat="1" applyFont="1" applyFill="1" applyAlignment="1">
      <alignment vertical="center"/>
    </xf>
    <xf numFmtId="40" fontId="2" fillId="0" borderId="13" xfId="0" applyNumberFormat="1" applyFont="1" applyFill="1" applyBorder="1" applyAlignment="1">
      <alignment vertical="center"/>
    </xf>
    <xf numFmtId="40" fontId="2" fillId="0" borderId="19" xfId="0" applyNumberFormat="1" applyFont="1" applyFill="1" applyBorder="1" applyAlignment="1">
      <alignment vertical="center"/>
    </xf>
    <xf numFmtId="38" fontId="2" fillId="0" borderId="22" xfId="0" applyNumberFormat="1" applyFont="1" applyFill="1" applyBorder="1" applyAlignment="1">
      <alignment vertical="center"/>
    </xf>
    <xf numFmtId="38" fontId="2" fillId="0" borderId="19" xfId="0" applyNumberFormat="1" applyFont="1" applyFill="1" applyBorder="1" applyAlignment="1">
      <alignment vertical="center"/>
    </xf>
    <xf numFmtId="40" fontId="2"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0" fontId="2" fillId="0" borderId="24" xfId="0" applyFont="1" applyFill="1" applyBorder="1" applyAlignment="1">
      <alignment horizontal="left" vertical="center"/>
    </xf>
    <xf numFmtId="38" fontId="2" fillId="0" borderId="24" xfId="0" applyNumberFormat="1" applyFont="1" applyFill="1" applyBorder="1" applyAlignment="1">
      <alignment vertical="center"/>
    </xf>
    <xf numFmtId="38" fontId="2" fillId="0" borderId="18" xfId="0" applyNumberFormat="1" applyFont="1" applyFill="1" applyBorder="1" applyAlignment="1">
      <alignment vertical="center"/>
    </xf>
    <xf numFmtId="40" fontId="2" fillId="0" borderId="23" xfId="0" applyNumberFormat="1" applyFont="1" applyFill="1" applyBorder="1" applyAlignment="1">
      <alignment horizontal="center" vertical="center"/>
    </xf>
    <xf numFmtId="0" fontId="2" fillId="0" borderId="21" xfId="0" applyFont="1" applyFill="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2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left" vertical="center"/>
    </xf>
    <xf numFmtId="207" fontId="2" fillId="0" borderId="0" xfId="0" applyNumberFormat="1" applyFont="1" applyFill="1" applyBorder="1" applyAlignment="1">
      <alignment horizontal="right" vertical="center"/>
    </xf>
    <xf numFmtId="207" fontId="2" fillId="0" borderId="23" xfId="0" applyNumberFormat="1" applyFont="1" applyFill="1" applyBorder="1" applyAlignment="1">
      <alignment horizontal="right" vertical="center"/>
    </xf>
    <xf numFmtId="49" fontId="9" fillId="0" borderId="21"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0" fontId="2" fillId="0" borderId="13" xfId="0" applyFont="1" applyFill="1" applyBorder="1" applyAlignment="1">
      <alignment horizontal="center" vertical="center"/>
    </xf>
    <xf numFmtId="38" fontId="2" fillId="0" borderId="19" xfId="0" applyNumberFormat="1" applyFont="1" applyFill="1" applyBorder="1" applyAlignment="1">
      <alignment horizontal="right" vertical="center"/>
    </xf>
    <xf numFmtId="0" fontId="2" fillId="0" borderId="22" xfId="0" applyFont="1" applyFill="1" applyBorder="1" applyAlignment="1">
      <alignment vertical="center"/>
    </xf>
    <xf numFmtId="0" fontId="4"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49" fontId="2" fillId="0" borderId="29" xfId="0" applyNumberFormat="1" applyFont="1" applyFill="1" applyBorder="1" applyAlignment="1">
      <alignment horizontal="right" vertical="top"/>
    </xf>
    <xf numFmtId="0" fontId="2" fillId="0" borderId="13" xfId="0" applyFont="1" applyFill="1" applyBorder="1" applyAlignment="1">
      <alignment vertical="center"/>
    </xf>
    <xf numFmtId="182" fontId="2" fillId="0" borderId="22" xfId="0" applyNumberFormat="1" applyFont="1" applyBorder="1" applyAlignment="1">
      <alignment vertical="center"/>
    </xf>
    <xf numFmtId="0" fontId="2" fillId="0" borderId="22" xfId="0" applyFont="1" applyBorder="1" applyAlignment="1">
      <alignment vertical="center"/>
    </xf>
    <xf numFmtId="49" fontId="2" fillId="0" borderId="22" xfId="0" applyNumberFormat="1" applyFont="1" applyBorder="1" applyAlignment="1">
      <alignment horizontal="center" vertical="center"/>
    </xf>
    <xf numFmtId="180" fontId="2" fillId="0" borderId="22" xfId="0" applyNumberFormat="1" applyFont="1" applyBorder="1" applyAlignment="1">
      <alignment vertical="center"/>
    </xf>
    <xf numFmtId="0" fontId="2" fillId="0" borderId="13" xfId="0" applyFont="1" applyBorder="1" applyAlignment="1">
      <alignment vertical="center"/>
    </xf>
    <xf numFmtId="49" fontId="78" fillId="0" borderId="13" xfId="0" applyNumberFormat="1" applyFont="1" applyFill="1" applyBorder="1" applyAlignment="1">
      <alignment horizontal="center" vertical="center"/>
    </xf>
    <xf numFmtId="0" fontId="60" fillId="0" borderId="0" xfId="48" applyFill="1" applyAlignment="1" applyProtection="1">
      <alignment/>
      <protection/>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24"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16"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shrinkToFit="1"/>
    </xf>
    <xf numFmtId="0" fontId="16" fillId="0" borderId="18"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76" fillId="0" borderId="0" xfId="74" applyFont="1" applyFill="1" applyAlignment="1">
      <alignment vertical="center"/>
      <protection/>
    </xf>
    <xf numFmtId="0" fontId="78" fillId="0" borderId="33" xfId="73" applyFont="1" applyFill="1" applyBorder="1" applyAlignment="1">
      <alignment horizontal="center" vertical="center" shrinkToFit="1"/>
      <protection/>
    </xf>
    <xf numFmtId="0" fontId="78" fillId="0" borderId="24" xfId="73" applyFont="1" applyFill="1" applyBorder="1" applyAlignment="1">
      <alignment horizontal="center" vertical="center" shrinkToFit="1"/>
      <protection/>
    </xf>
    <xf numFmtId="49" fontId="2" fillId="0" borderId="13" xfId="0" applyNumberFormat="1" applyFont="1" applyFill="1" applyBorder="1" applyAlignment="1">
      <alignment vertical="center"/>
    </xf>
    <xf numFmtId="49" fontId="2" fillId="0" borderId="14" xfId="0" applyNumberFormat="1" applyFont="1" applyFill="1" applyBorder="1" applyAlignment="1">
      <alignment/>
    </xf>
    <xf numFmtId="49" fontId="2" fillId="0" borderId="22" xfId="0" applyNumberFormat="1" applyFont="1" applyBorder="1" applyAlignment="1">
      <alignment vertical="center"/>
    </xf>
    <xf numFmtId="182" fontId="2" fillId="0" borderId="22" xfId="0" applyNumberFormat="1" applyFont="1" applyBorder="1" applyAlignment="1">
      <alignment horizontal="center" vertical="center"/>
    </xf>
    <xf numFmtId="0" fontId="2" fillId="0" borderId="22" xfId="0" applyFont="1" applyBorder="1" applyAlignment="1">
      <alignment horizontal="center" vertical="center"/>
    </xf>
    <xf numFmtId="205" fontId="2" fillId="0" borderId="19" xfId="0" applyNumberFormat="1" applyFont="1" applyBorder="1" applyAlignment="1">
      <alignment horizontal="center" vertical="center"/>
    </xf>
    <xf numFmtId="182" fontId="2" fillId="0" borderId="19" xfId="0" applyNumberFormat="1" applyFont="1" applyBorder="1" applyAlignment="1">
      <alignment horizontal="center" vertical="center"/>
    </xf>
    <xf numFmtId="182"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49" fontId="2" fillId="0" borderId="22" xfId="0" applyNumberFormat="1" applyFont="1" applyFill="1" applyBorder="1" applyAlignment="1">
      <alignment vertical="center"/>
    </xf>
    <xf numFmtId="182" fontId="2" fillId="0" borderId="22"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49" fontId="2" fillId="0" borderId="30" xfId="0" applyNumberFormat="1" applyFont="1" applyFill="1" applyBorder="1" applyAlignment="1">
      <alignment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2" fillId="0" borderId="32" xfId="0" applyFont="1" applyFill="1" applyBorder="1" applyAlignment="1">
      <alignment vertical="center"/>
    </xf>
    <xf numFmtId="49" fontId="2" fillId="0" borderId="21" xfId="0" applyNumberFormat="1" applyFont="1" applyFill="1" applyBorder="1" applyAlignment="1">
      <alignment horizontal="center" vertical="center"/>
    </xf>
    <xf numFmtId="0" fontId="2" fillId="0" borderId="25" xfId="0" applyFont="1" applyFill="1" applyBorder="1" applyAlignment="1">
      <alignment horizontal="centerContinuous" vertical="center"/>
    </xf>
    <xf numFmtId="0" fontId="2" fillId="0" borderId="28"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4"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18" xfId="0" applyFont="1" applyFill="1" applyBorder="1" applyAlignment="1">
      <alignment horizontal="centerContinuous" vertical="center"/>
    </xf>
    <xf numFmtId="0" fontId="2" fillId="0" borderId="23"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2" fillId="0" borderId="16" xfId="0" applyFont="1" applyFill="1" applyBorder="1" applyAlignment="1">
      <alignment horizontal="centerContinuous" vertical="center"/>
    </xf>
    <xf numFmtId="49" fontId="2" fillId="0" borderId="13" xfId="0" applyNumberFormat="1" applyFont="1" applyBorder="1" applyAlignment="1">
      <alignment vertical="center"/>
    </xf>
    <xf numFmtId="49" fontId="2" fillId="0" borderId="26" xfId="0" applyNumberFormat="1" applyFont="1" applyFill="1" applyBorder="1" applyAlignment="1">
      <alignment vertical="top"/>
    </xf>
    <xf numFmtId="49" fontId="2" fillId="0" borderId="20" xfId="0" applyNumberFormat="1" applyFont="1" applyFill="1" applyBorder="1" applyAlignment="1">
      <alignment vertical="top"/>
    </xf>
    <xf numFmtId="0" fontId="0" fillId="0" borderId="0" xfId="0" applyFont="1" applyFill="1" applyAlignment="1">
      <alignment vertical="center"/>
    </xf>
    <xf numFmtId="49" fontId="86" fillId="0" borderId="13" xfId="0" applyNumberFormat="1" applyFont="1" applyFill="1" applyBorder="1" applyAlignment="1">
      <alignment horizontal="center" vertical="center"/>
    </xf>
    <xf numFmtId="0" fontId="4" fillId="0" borderId="0" xfId="0" applyFont="1" applyFill="1" applyBorder="1" applyAlignment="1">
      <alignment horizontal="centerContinuous"/>
    </xf>
    <xf numFmtId="0" fontId="8" fillId="0" borderId="0" xfId="0" applyFont="1" applyFill="1" applyBorder="1" applyAlignment="1">
      <alignment/>
    </xf>
    <xf numFmtId="0" fontId="8" fillId="0" borderId="18" xfId="0" applyFont="1" applyFill="1" applyBorder="1" applyAlignment="1">
      <alignment horizontal="centerContinuous" vertical="center" shrinkToFit="1"/>
    </xf>
    <xf numFmtId="0" fontId="8" fillId="0" borderId="23" xfId="0" applyFont="1" applyFill="1" applyBorder="1" applyAlignment="1">
      <alignment horizontal="centerContinuous" vertical="center" shrinkToFit="1"/>
    </xf>
    <xf numFmtId="0" fontId="8" fillId="0" borderId="21" xfId="0" applyFont="1" applyFill="1" applyBorder="1" applyAlignment="1">
      <alignment horizontal="centerContinuous" vertical="center" shrinkToFit="1"/>
    </xf>
    <xf numFmtId="49" fontId="8" fillId="0" borderId="23" xfId="0" applyNumberFormat="1" applyFont="1" applyFill="1" applyBorder="1" applyAlignment="1">
      <alignment vertical="center"/>
    </xf>
    <xf numFmtId="49" fontId="8" fillId="0" borderId="0" xfId="0" applyNumberFormat="1" applyFont="1" applyFill="1" applyAlignment="1">
      <alignment/>
    </xf>
    <xf numFmtId="41" fontId="8" fillId="0" borderId="20" xfId="0" applyNumberFormat="1" applyFont="1" applyFill="1" applyBorder="1" applyAlignment="1">
      <alignment horizontal="right" vertical="center"/>
    </xf>
    <xf numFmtId="209" fontId="4" fillId="0" borderId="0" xfId="0" applyNumberFormat="1" applyFont="1" applyFill="1" applyBorder="1" applyAlignment="1">
      <alignment horizontal="centerContinuous"/>
    </xf>
    <xf numFmtId="0" fontId="79" fillId="33" borderId="25" xfId="70" applyFont="1" applyFill="1" applyBorder="1" applyAlignment="1">
      <alignment horizontal="centerContinuous" vertical="center"/>
      <protection/>
    </xf>
    <xf numFmtId="0" fontId="79" fillId="33" borderId="28" xfId="70" applyFont="1" applyFill="1" applyBorder="1" applyAlignment="1">
      <alignment horizontal="centerContinuous" vertical="center"/>
      <protection/>
    </xf>
    <xf numFmtId="0" fontId="79" fillId="33" borderId="27" xfId="70" applyFont="1" applyFill="1" applyBorder="1" applyAlignment="1">
      <alignment horizontal="centerContinuous" vertical="center"/>
      <protection/>
    </xf>
    <xf numFmtId="0" fontId="79" fillId="33" borderId="34" xfId="70" applyFont="1" applyFill="1" applyBorder="1" applyAlignment="1">
      <alignment vertical="center"/>
      <protection/>
    </xf>
    <xf numFmtId="0" fontId="79" fillId="33" borderId="18" xfId="70" applyFont="1" applyFill="1" applyBorder="1" applyAlignment="1">
      <alignment horizontal="center" vertical="center"/>
      <protection/>
    </xf>
    <xf numFmtId="0" fontId="79" fillId="33" borderId="33" xfId="70" applyFont="1" applyFill="1" applyBorder="1" applyAlignment="1">
      <alignment vertical="center"/>
      <protection/>
    </xf>
    <xf numFmtId="0" fontId="79" fillId="33" borderId="24" xfId="70" applyFont="1" applyFill="1" applyBorder="1" applyAlignment="1">
      <alignment horizontal="center" vertical="center"/>
      <protection/>
    </xf>
    <xf numFmtId="0" fontId="55" fillId="33" borderId="30" xfId="70" applyFont="1" applyFill="1" applyBorder="1" applyAlignment="1">
      <alignment vertical="center" shrinkToFit="1"/>
      <protection/>
    </xf>
    <xf numFmtId="0" fontId="55" fillId="33" borderId="13" xfId="70" applyFill="1" applyBorder="1" applyAlignment="1">
      <alignment vertical="center" shrinkToFit="1"/>
      <protection/>
    </xf>
    <xf numFmtId="0" fontId="55" fillId="33" borderId="21" xfId="70" applyFill="1" applyBorder="1" applyAlignment="1">
      <alignment vertical="center" shrinkToFit="1"/>
      <protection/>
    </xf>
    <xf numFmtId="0" fontId="8" fillId="0" borderId="26" xfId="0" applyFont="1" applyFill="1" applyBorder="1" applyAlignment="1">
      <alignment vertical="center" wrapText="1" shrinkToFit="1"/>
    </xf>
    <xf numFmtId="0" fontId="8" fillId="0" borderId="26" xfId="0" applyFont="1" applyFill="1" applyBorder="1" applyAlignment="1">
      <alignment vertical="center" wrapText="1"/>
    </xf>
    <xf numFmtId="0" fontId="8" fillId="0" borderId="26" xfId="0" applyFont="1" applyFill="1" applyBorder="1" applyAlignment="1">
      <alignment vertical="center" wrapText="1"/>
    </xf>
    <xf numFmtId="49" fontId="8" fillId="0" borderId="13" xfId="0" applyNumberFormat="1" applyFont="1" applyFill="1" applyBorder="1" applyAlignment="1">
      <alignment vertical="center"/>
    </xf>
    <xf numFmtId="49" fontId="8" fillId="0" borderId="21" xfId="0" applyNumberFormat="1" applyFont="1" applyFill="1" applyBorder="1" applyAlignment="1">
      <alignment vertical="center"/>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shrinkToFit="1"/>
    </xf>
    <xf numFmtId="0" fontId="8" fillId="0" borderId="16"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26" xfId="0" applyFont="1" applyFill="1" applyBorder="1" applyAlignment="1">
      <alignment vertical="center" wrapText="1" shrinkToFit="1"/>
    </xf>
    <xf numFmtId="0" fontId="8" fillId="0" borderId="18" xfId="0" applyFont="1" applyFill="1" applyBorder="1" applyAlignment="1">
      <alignment vertical="center" shrinkToFit="1"/>
    </xf>
    <xf numFmtId="0" fontId="8" fillId="0" borderId="31" xfId="0" applyFont="1" applyBorder="1" applyAlignment="1">
      <alignment vertical="center" wrapText="1"/>
    </xf>
    <xf numFmtId="0" fontId="8" fillId="0" borderId="24" xfId="0" applyFont="1" applyFill="1" applyBorder="1" applyAlignment="1">
      <alignment horizontal="center" vertical="center" wrapText="1"/>
    </xf>
    <xf numFmtId="0" fontId="8" fillId="0" borderId="21" xfId="0" applyFont="1" applyFill="1" applyBorder="1" applyAlignment="1">
      <alignment vertical="center" shrinkToFit="1"/>
    </xf>
    <xf numFmtId="0" fontId="8" fillId="0" borderId="34" xfId="0" applyFont="1" applyFill="1" applyBorder="1" applyAlignment="1">
      <alignment horizontal="centerContinuous" vertical="center" shrinkToFit="1"/>
    </xf>
    <xf numFmtId="0" fontId="8" fillId="0" borderId="30" xfId="0" applyFont="1" applyFill="1" applyBorder="1" applyAlignment="1">
      <alignment horizontal="centerContinuous" vertical="center" shrinkToFit="1"/>
    </xf>
    <xf numFmtId="0" fontId="8" fillId="0" borderId="2" xfId="0" applyFont="1" applyFill="1" applyBorder="1" applyAlignment="1">
      <alignment horizontal="centerContinuous" vertical="center" wrapText="1" shrinkToFit="1"/>
    </xf>
    <xf numFmtId="0" fontId="8" fillId="0" borderId="29" xfId="0" applyFont="1" applyFill="1" applyBorder="1" applyAlignment="1">
      <alignment horizontal="centerContinuous" vertical="center" wrapText="1" shrinkToFit="1"/>
    </xf>
    <xf numFmtId="0" fontId="8" fillId="0" borderId="26" xfId="0" applyFont="1" applyFill="1" applyBorder="1" applyAlignment="1">
      <alignment horizontal="centerContinuous" vertical="center" wrapText="1"/>
    </xf>
    <xf numFmtId="0" fontId="8" fillId="0" borderId="20" xfId="0" applyFont="1" applyFill="1" applyBorder="1" applyAlignment="1">
      <alignment horizontal="centerContinuous" vertical="center" wrapText="1"/>
    </xf>
    <xf numFmtId="0" fontId="8" fillId="0" borderId="15" xfId="0" applyFont="1" applyFill="1" applyBorder="1" applyAlignment="1">
      <alignment horizontal="centerContinuous" vertical="center" shrinkToFit="1"/>
    </xf>
    <xf numFmtId="0" fontId="8" fillId="0" borderId="2" xfId="0" applyFont="1" applyFill="1" applyBorder="1" applyAlignment="1">
      <alignment horizontal="centerContinuous" vertical="center" shrinkToFit="1"/>
    </xf>
    <xf numFmtId="0" fontId="8" fillId="0" borderId="25" xfId="0" applyFont="1" applyFill="1" applyBorder="1" applyAlignment="1">
      <alignment horizontal="centerContinuous" vertical="center" wrapText="1" shrinkToFit="1"/>
    </xf>
    <xf numFmtId="0" fontId="8" fillId="0" borderId="28" xfId="0" applyFont="1" applyFill="1" applyBorder="1" applyAlignment="1">
      <alignment horizontal="centerContinuous" vertical="center" wrapText="1" shrinkToFit="1"/>
    </xf>
    <xf numFmtId="0" fontId="8" fillId="0" borderId="27" xfId="0" applyFont="1" applyFill="1" applyBorder="1" applyAlignment="1">
      <alignment horizontal="centerContinuous" vertical="center" wrapText="1" shrinkToFit="1"/>
    </xf>
    <xf numFmtId="0" fontId="20"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7" xfId="0" applyFont="1" applyFill="1" applyBorder="1" applyAlignment="1">
      <alignment horizontal="center" vertical="center" wrapText="1" shrinkToFi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0" borderId="26" xfId="0" applyFont="1" applyFill="1" applyBorder="1" applyAlignment="1">
      <alignment vertical="center" wrapText="1"/>
    </xf>
    <xf numFmtId="49" fontId="78" fillId="0" borderId="30" xfId="0" applyNumberFormat="1" applyFont="1" applyFill="1" applyBorder="1" applyAlignment="1">
      <alignment vertical="center"/>
    </xf>
    <xf numFmtId="49" fontId="78" fillId="0" borderId="13" xfId="0" applyNumberFormat="1" applyFont="1" applyFill="1" applyBorder="1" applyAlignment="1">
      <alignment vertical="center"/>
    </xf>
    <xf numFmtId="49" fontId="78" fillId="0" borderId="21" xfId="0" applyNumberFormat="1" applyFont="1" applyFill="1" applyBorder="1" applyAlignment="1">
      <alignment vertical="center"/>
    </xf>
    <xf numFmtId="0" fontId="18" fillId="0" borderId="24" xfId="0" applyFont="1" applyFill="1" applyBorder="1" applyAlignment="1">
      <alignment horizontal="center" vertical="center" wrapText="1"/>
    </xf>
    <xf numFmtId="0" fontId="16" fillId="0" borderId="33" xfId="0" applyFont="1" applyFill="1" applyBorder="1" applyAlignment="1">
      <alignment vertical="center"/>
    </xf>
    <xf numFmtId="0" fontId="16" fillId="0" borderId="22" xfId="0" applyFont="1" applyFill="1" applyBorder="1" applyAlignment="1">
      <alignment vertical="center"/>
    </xf>
    <xf numFmtId="0" fontId="16" fillId="0" borderId="32" xfId="0" applyFont="1" applyFill="1" applyBorder="1" applyAlignment="1">
      <alignment vertical="center" wrapText="1"/>
    </xf>
    <xf numFmtId="0" fontId="16" fillId="0" borderId="0" xfId="0" applyFont="1" applyFill="1" applyBorder="1" applyAlignment="1">
      <alignment vertical="center" wrapText="1"/>
    </xf>
    <xf numFmtId="0" fontId="16" fillId="0" borderId="34" xfId="0" applyFont="1" applyFill="1" applyBorder="1" applyAlignment="1">
      <alignment vertical="center" wrapText="1"/>
    </xf>
    <xf numFmtId="0" fontId="16" fillId="0" borderId="19" xfId="0" applyFont="1" applyFill="1" applyBorder="1" applyAlignment="1">
      <alignment vertical="center"/>
    </xf>
    <xf numFmtId="0" fontId="16" fillId="0" borderId="31" xfId="0" applyFont="1" applyFill="1" applyBorder="1" applyAlignment="1">
      <alignment vertical="center"/>
    </xf>
    <xf numFmtId="0" fontId="16" fillId="0" borderId="26" xfId="0" applyFont="1" applyFill="1" applyBorder="1" applyAlignment="1">
      <alignment vertical="center" wrapText="1"/>
    </xf>
    <xf numFmtId="0" fontId="16" fillId="0" borderId="34" xfId="0" applyFont="1" applyFill="1" applyBorder="1" applyAlignment="1">
      <alignment vertical="center" wrapText="1" shrinkToFit="1"/>
    </xf>
    <xf numFmtId="0" fontId="16" fillId="0" borderId="19" xfId="0" applyFont="1" applyFill="1" applyBorder="1" applyAlignment="1">
      <alignment vertical="center" shrinkToFit="1"/>
    </xf>
    <xf numFmtId="0" fontId="16" fillId="0" borderId="19" xfId="0" applyFont="1" applyFill="1" applyBorder="1" applyAlignment="1">
      <alignment vertical="center" wrapText="1"/>
    </xf>
    <xf numFmtId="0" fontId="16" fillId="0" borderId="26" xfId="0" applyFont="1" applyFill="1" applyBorder="1" applyAlignment="1">
      <alignment vertical="center" wrapText="1" shrinkToFit="1"/>
    </xf>
    <xf numFmtId="0" fontId="16" fillId="0" borderId="26" xfId="0" applyFont="1" applyFill="1" applyBorder="1" applyAlignment="1">
      <alignment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shrinkToFit="1"/>
    </xf>
    <xf numFmtId="49" fontId="8" fillId="0" borderId="32" xfId="0" applyNumberFormat="1" applyFont="1" applyFill="1" applyBorder="1" applyAlignment="1">
      <alignment horizontal="center" vertical="center"/>
    </xf>
    <xf numFmtId="0" fontId="8" fillId="0" borderId="25" xfId="0" applyFont="1" applyFill="1" applyBorder="1" applyAlignment="1">
      <alignment horizontal="centerContinuous" vertical="center" shrinkToFit="1"/>
    </xf>
    <xf numFmtId="0" fontId="8" fillId="0" borderId="28" xfId="0" applyFont="1" applyFill="1" applyBorder="1" applyAlignment="1">
      <alignment horizontal="centerContinuous" vertical="center" shrinkToFit="1"/>
    </xf>
    <xf numFmtId="0" fontId="2" fillId="0" borderId="14" xfId="0" applyFont="1" applyFill="1" applyBorder="1" applyAlignment="1">
      <alignment/>
    </xf>
    <xf numFmtId="0" fontId="82" fillId="0" borderId="0" xfId="74" applyFont="1" applyFill="1" applyBorder="1" applyAlignment="1">
      <alignment horizontal="centerContinuous" vertical="center"/>
      <protection/>
    </xf>
    <xf numFmtId="49" fontId="79" fillId="0" borderId="0" xfId="74" applyNumberFormat="1" applyFont="1" applyFill="1" applyBorder="1" applyAlignment="1">
      <alignment horizontal="centerContinuous" vertical="center"/>
      <protection/>
    </xf>
    <xf numFmtId="49" fontId="79" fillId="0" borderId="0" xfId="74" applyNumberFormat="1" applyFont="1" applyFill="1" applyBorder="1" applyAlignment="1">
      <alignment vertical="center"/>
      <protection/>
    </xf>
    <xf numFmtId="49" fontId="79" fillId="0" borderId="23" xfId="74" applyNumberFormat="1" applyFont="1" applyFill="1" applyBorder="1" applyAlignment="1">
      <alignment vertical="center"/>
      <protection/>
    </xf>
    <xf numFmtId="0" fontId="79" fillId="0" borderId="22" xfId="74" applyFont="1" applyFill="1" applyBorder="1" applyAlignment="1">
      <alignment horizontal="center" vertical="center"/>
      <protection/>
    </xf>
    <xf numFmtId="0" fontId="79" fillId="0" borderId="24" xfId="74" applyFont="1" applyFill="1" applyBorder="1" applyAlignment="1">
      <alignment horizontal="center" vertical="center"/>
      <protection/>
    </xf>
    <xf numFmtId="49" fontId="76" fillId="0" borderId="13" xfId="74" applyNumberFormat="1" applyFont="1" applyFill="1" applyBorder="1" applyAlignment="1">
      <alignment horizontal="distributed" vertical="center"/>
      <protection/>
    </xf>
    <xf numFmtId="0" fontId="79" fillId="0" borderId="25" xfId="74" applyFont="1" applyFill="1" applyBorder="1" applyAlignment="1">
      <alignment horizontal="centerContinuous" vertical="center"/>
      <protection/>
    </xf>
    <xf numFmtId="0" fontId="79" fillId="0" borderId="28" xfId="74" applyFont="1" applyFill="1" applyBorder="1" applyAlignment="1">
      <alignment horizontal="centerContinuous" vertical="center"/>
      <protection/>
    </xf>
    <xf numFmtId="0" fontId="79" fillId="0" borderId="27" xfId="74" applyFont="1" applyFill="1" applyBorder="1" applyAlignment="1">
      <alignment horizontal="centerContinuous" vertical="center"/>
      <protection/>
    </xf>
    <xf numFmtId="0" fontId="79" fillId="0" borderId="34" xfId="74" applyFont="1" applyFill="1" applyBorder="1" applyAlignment="1">
      <alignment horizontal="center" vertical="center"/>
      <protection/>
    </xf>
    <xf numFmtId="0" fontId="79" fillId="0" borderId="18" xfId="74" applyFont="1" applyFill="1" applyBorder="1" applyAlignment="1">
      <alignment horizontal="center" vertical="center"/>
      <protection/>
    </xf>
    <xf numFmtId="0" fontId="78" fillId="0" borderId="24" xfId="73" applyFont="1" applyFill="1" applyBorder="1" applyAlignment="1">
      <alignment horizontal="center" vertical="center"/>
      <protection/>
    </xf>
    <xf numFmtId="0" fontId="78" fillId="0" borderId="25" xfId="73" applyFont="1" applyFill="1" applyBorder="1" applyAlignment="1">
      <alignment horizontal="centerContinuous" vertical="center"/>
      <protection/>
    </xf>
    <xf numFmtId="0" fontId="78" fillId="0" borderId="28" xfId="73" applyFont="1" applyFill="1" applyBorder="1" applyAlignment="1">
      <alignment horizontal="centerContinuous" vertical="center"/>
      <protection/>
    </xf>
    <xf numFmtId="0" fontId="78" fillId="0" borderId="27" xfId="73" applyFont="1" applyFill="1" applyBorder="1" applyAlignment="1">
      <alignment horizontal="centerContinuous" vertical="center"/>
      <protection/>
    </xf>
    <xf numFmtId="0" fontId="82" fillId="0" borderId="0" xfId="73" applyFont="1" applyFill="1" applyBorder="1" applyAlignment="1">
      <alignment horizontal="centerContinuous"/>
      <protection/>
    </xf>
    <xf numFmtId="49" fontId="78" fillId="0" borderId="0" xfId="73" applyNumberFormat="1" applyFont="1" applyFill="1" applyBorder="1" applyAlignment="1">
      <alignment horizontal="centerContinuous"/>
      <protection/>
    </xf>
    <xf numFmtId="49" fontId="8" fillId="0" borderId="0" xfId="0" applyNumberFormat="1" applyFont="1" applyFill="1" applyBorder="1" applyAlignment="1">
      <alignment horizontal="right"/>
    </xf>
    <xf numFmtId="0" fontId="3" fillId="0" borderId="0" xfId="0" applyFont="1" applyFill="1" applyAlignment="1">
      <alignment horizontal="left"/>
    </xf>
    <xf numFmtId="49" fontId="5" fillId="0" borderId="0" xfId="0" applyNumberFormat="1" applyFont="1" applyFill="1" applyBorder="1" applyAlignment="1">
      <alignment horizontal="left"/>
    </xf>
    <xf numFmtId="0" fontId="4" fillId="0" borderId="0" xfId="0" applyFont="1" applyFill="1" applyBorder="1" applyAlignment="1">
      <alignment horizontal="center"/>
    </xf>
    <xf numFmtId="0" fontId="0" fillId="0" borderId="13" xfId="0" applyFont="1" applyFill="1" applyBorder="1" applyAlignment="1">
      <alignment horizontal="right" vertical="center"/>
    </xf>
    <xf numFmtId="0" fontId="54" fillId="0" borderId="19" xfId="0" applyFont="1" applyBorder="1" applyAlignment="1">
      <alignment vertical="center"/>
    </xf>
    <xf numFmtId="185" fontId="2" fillId="0" borderId="13" xfId="0" applyNumberFormat="1" applyFont="1" applyBorder="1" applyAlignment="1">
      <alignment vertical="center"/>
    </xf>
    <xf numFmtId="185" fontId="2" fillId="0" borderId="19" xfId="0" applyNumberFormat="1" applyFont="1" applyBorder="1" applyAlignment="1">
      <alignment horizontal="center" vertical="center"/>
    </xf>
    <xf numFmtId="185" fontId="2" fillId="0" borderId="13" xfId="0" applyNumberFormat="1" applyFont="1" applyBorder="1" applyAlignment="1">
      <alignment horizontal="center" vertical="center"/>
    </xf>
    <xf numFmtId="0" fontId="2" fillId="0" borderId="19" xfId="0" applyNumberFormat="1" applyFont="1" applyFill="1" applyBorder="1" applyAlignment="1">
      <alignment horizontal="left" vertical="center"/>
    </xf>
    <xf numFmtId="0" fontId="2" fillId="0" borderId="13" xfId="0" applyNumberFormat="1" applyFont="1" applyFill="1" applyBorder="1" applyAlignment="1">
      <alignment horizontal="left" vertical="center"/>
    </xf>
    <xf numFmtId="0" fontId="2" fillId="0" borderId="18" xfId="0" applyFont="1" applyFill="1" applyBorder="1" applyAlignment="1">
      <alignment horizontal="left" vertical="center"/>
    </xf>
    <xf numFmtId="0" fontId="2" fillId="0" borderId="21" xfId="0" applyFont="1" applyFill="1" applyBorder="1" applyAlignment="1">
      <alignment horizontal="lef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破線" xfId="68"/>
    <cellStyle name="標準 2" xfId="69"/>
    <cellStyle name="標準 6 17" xfId="70"/>
    <cellStyle name="標準 6 2 16" xfId="71"/>
    <cellStyle name="標準 6 28" xfId="72"/>
    <cellStyle name="標準_7　上水道の現況" xfId="73"/>
    <cellStyle name="標準_8　水道普及状況"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10</xdr:row>
      <xdr:rowOff>9525</xdr:rowOff>
    </xdr:from>
    <xdr:to>
      <xdr:col>9</xdr:col>
      <xdr:colOff>295275</xdr:colOff>
      <xdr:row>11</xdr:row>
      <xdr:rowOff>152400</xdr:rowOff>
    </xdr:to>
    <xdr:sp>
      <xdr:nvSpPr>
        <xdr:cNvPr id="1" name="AutoShape 4"/>
        <xdr:cNvSpPr>
          <a:spLocks/>
        </xdr:cNvSpPr>
      </xdr:nvSpPr>
      <xdr:spPr>
        <a:xfrm>
          <a:off x="12087225" y="2324100"/>
          <a:ext cx="95250" cy="323850"/>
        </a:xfrm>
        <a:prstGeom prst="leftBrace">
          <a:avLst>
            <a:gd name="adj" fmla="val -3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10</xdr:row>
      <xdr:rowOff>28575</xdr:rowOff>
    </xdr:from>
    <xdr:to>
      <xdr:col>10</xdr:col>
      <xdr:colOff>295275</xdr:colOff>
      <xdr:row>11</xdr:row>
      <xdr:rowOff>152400</xdr:rowOff>
    </xdr:to>
    <xdr:sp>
      <xdr:nvSpPr>
        <xdr:cNvPr id="2" name="AutoShape 5"/>
        <xdr:cNvSpPr>
          <a:spLocks/>
        </xdr:cNvSpPr>
      </xdr:nvSpPr>
      <xdr:spPr>
        <a:xfrm>
          <a:off x="13106400" y="2343150"/>
          <a:ext cx="85725" cy="304800"/>
        </a:xfrm>
        <a:prstGeom prst="leftBrace">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16</xdr:row>
      <xdr:rowOff>28575</xdr:rowOff>
    </xdr:from>
    <xdr:to>
      <xdr:col>11</xdr:col>
      <xdr:colOff>495300</xdr:colOff>
      <xdr:row>18</xdr:row>
      <xdr:rowOff>95250</xdr:rowOff>
    </xdr:to>
    <xdr:sp>
      <xdr:nvSpPr>
        <xdr:cNvPr id="3" name="AutoShape 7"/>
        <xdr:cNvSpPr>
          <a:spLocks/>
        </xdr:cNvSpPr>
      </xdr:nvSpPr>
      <xdr:spPr>
        <a:xfrm>
          <a:off x="14363700" y="4048125"/>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19</xdr:row>
      <xdr:rowOff>38100</xdr:rowOff>
    </xdr:from>
    <xdr:to>
      <xdr:col>11</xdr:col>
      <xdr:colOff>514350</xdr:colOff>
      <xdr:row>22</xdr:row>
      <xdr:rowOff>133350</xdr:rowOff>
    </xdr:to>
    <xdr:sp>
      <xdr:nvSpPr>
        <xdr:cNvPr id="4" name="AutoShape 8"/>
        <xdr:cNvSpPr>
          <a:spLocks/>
        </xdr:cNvSpPr>
      </xdr:nvSpPr>
      <xdr:spPr>
        <a:xfrm>
          <a:off x="14363700" y="46005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27</xdr:row>
      <xdr:rowOff>85725</xdr:rowOff>
    </xdr:from>
    <xdr:to>
      <xdr:col>11</xdr:col>
      <xdr:colOff>409575</xdr:colOff>
      <xdr:row>28</xdr:row>
      <xdr:rowOff>200025</xdr:rowOff>
    </xdr:to>
    <xdr:sp>
      <xdr:nvSpPr>
        <xdr:cNvPr id="5" name="AutoShape 9"/>
        <xdr:cNvSpPr>
          <a:spLocks/>
        </xdr:cNvSpPr>
      </xdr:nvSpPr>
      <xdr:spPr>
        <a:xfrm>
          <a:off x="14268450" y="6096000"/>
          <a:ext cx="47625" cy="342900"/>
        </a:xfrm>
        <a:prstGeom prst="leftBrace">
          <a:avLst>
            <a:gd name="adj" fmla="val -39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16</xdr:row>
      <xdr:rowOff>38100</xdr:rowOff>
    </xdr:from>
    <xdr:to>
      <xdr:col>14</xdr:col>
      <xdr:colOff>400050</xdr:colOff>
      <xdr:row>18</xdr:row>
      <xdr:rowOff>104775</xdr:rowOff>
    </xdr:to>
    <xdr:sp>
      <xdr:nvSpPr>
        <xdr:cNvPr id="6" name="AutoShape 10"/>
        <xdr:cNvSpPr>
          <a:spLocks/>
        </xdr:cNvSpPr>
      </xdr:nvSpPr>
      <xdr:spPr>
        <a:xfrm>
          <a:off x="16030575" y="4057650"/>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16</xdr:row>
      <xdr:rowOff>57150</xdr:rowOff>
    </xdr:from>
    <xdr:to>
      <xdr:col>15</xdr:col>
      <xdr:colOff>523875</xdr:colOff>
      <xdr:row>18</xdr:row>
      <xdr:rowOff>123825</xdr:rowOff>
    </xdr:to>
    <xdr:sp>
      <xdr:nvSpPr>
        <xdr:cNvPr id="7" name="AutoShape 11"/>
        <xdr:cNvSpPr>
          <a:spLocks/>
        </xdr:cNvSpPr>
      </xdr:nvSpPr>
      <xdr:spPr>
        <a:xfrm>
          <a:off x="17106900" y="4076700"/>
          <a:ext cx="38100" cy="428625"/>
        </a:xfrm>
        <a:prstGeom prst="leftBrace">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19</xdr:row>
      <xdr:rowOff>9525</xdr:rowOff>
    </xdr:from>
    <xdr:to>
      <xdr:col>14</xdr:col>
      <xdr:colOff>428625</xdr:colOff>
      <xdr:row>22</xdr:row>
      <xdr:rowOff>104775</xdr:rowOff>
    </xdr:to>
    <xdr:sp>
      <xdr:nvSpPr>
        <xdr:cNvPr id="8" name="AutoShape 12"/>
        <xdr:cNvSpPr>
          <a:spLocks/>
        </xdr:cNvSpPr>
      </xdr:nvSpPr>
      <xdr:spPr>
        <a:xfrm>
          <a:off x="16040100" y="4572000"/>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19</xdr:row>
      <xdr:rowOff>0</xdr:rowOff>
    </xdr:from>
    <xdr:to>
      <xdr:col>15</xdr:col>
      <xdr:colOff>542925</xdr:colOff>
      <xdr:row>22</xdr:row>
      <xdr:rowOff>95250</xdr:rowOff>
    </xdr:to>
    <xdr:sp>
      <xdr:nvSpPr>
        <xdr:cNvPr id="9" name="AutoShape 13"/>
        <xdr:cNvSpPr>
          <a:spLocks/>
        </xdr:cNvSpPr>
      </xdr:nvSpPr>
      <xdr:spPr>
        <a:xfrm>
          <a:off x="17106900" y="45624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22</xdr:row>
      <xdr:rowOff>152400</xdr:rowOff>
    </xdr:from>
    <xdr:to>
      <xdr:col>14</xdr:col>
      <xdr:colOff>428625</xdr:colOff>
      <xdr:row>26</xdr:row>
      <xdr:rowOff>171450</xdr:rowOff>
    </xdr:to>
    <xdr:sp>
      <xdr:nvSpPr>
        <xdr:cNvPr id="10" name="AutoShape 14"/>
        <xdr:cNvSpPr>
          <a:spLocks/>
        </xdr:cNvSpPr>
      </xdr:nvSpPr>
      <xdr:spPr>
        <a:xfrm>
          <a:off x="16040100" y="5257800"/>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23</xdr:row>
      <xdr:rowOff>9525</xdr:rowOff>
    </xdr:from>
    <xdr:to>
      <xdr:col>15</xdr:col>
      <xdr:colOff>371475</xdr:colOff>
      <xdr:row>27</xdr:row>
      <xdr:rowOff>0</xdr:rowOff>
    </xdr:to>
    <xdr:sp>
      <xdr:nvSpPr>
        <xdr:cNvPr id="11" name="AutoShape 15"/>
        <xdr:cNvSpPr>
          <a:spLocks/>
        </xdr:cNvSpPr>
      </xdr:nvSpPr>
      <xdr:spPr>
        <a:xfrm>
          <a:off x="16954500" y="5295900"/>
          <a:ext cx="38100" cy="714375"/>
        </a:xfrm>
        <a:prstGeom prst="leftBrace">
          <a:avLst>
            <a:gd name="adj" fmla="val -4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47625</xdr:rowOff>
    </xdr:from>
    <xdr:to>
      <xdr:col>19</xdr:col>
      <xdr:colOff>295275</xdr:colOff>
      <xdr:row>28</xdr:row>
      <xdr:rowOff>200025</xdr:rowOff>
    </xdr:to>
    <xdr:sp>
      <xdr:nvSpPr>
        <xdr:cNvPr id="12" name="AutoShape 20"/>
        <xdr:cNvSpPr>
          <a:spLocks/>
        </xdr:cNvSpPr>
      </xdr:nvSpPr>
      <xdr:spPr>
        <a:xfrm>
          <a:off x="19478625" y="6057900"/>
          <a:ext cx="76200" cy="381000"/>
        </a:xfrm>
        <a:prstGeom prst="leftBrace">
          <a:avLst>
            <a:gd name="adj" fmla="val -35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16</xdr:row>
      <xdr:rowOff>38100</xdr:rowOff>
    </xdr:from>
    <xdr:to>
      <xdr:col>18</xdr:col>
      <xdr:colOff>400050</xdr:colOff>
      <xdr:row>18</xdr:row>
      <xdr:rowOff>104775</xdr:rowOff>
    </xdr:to>
    <xdr:sp>
      <xdr:nvSpPr>
        <xdr:cNvPr id="13" name="AutoShape 22"/>
        <xdr:cNvSpPr>
          <a:spLocks/>
        </xdr:cNvSpPr>
      </xdr:nvSpPr>
      <xdr:spPr>
        <a:xfrm>
          <a:off x="18745200" y="4057650"/>
          <a:ext cx="38100" cy="42862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16</xdr:row>
      <xdr:rowOff>47625</xdr:rowOff>
    </xdr:from>
    <xdr:to>
      <xdr:col>19</xdr:col>
      <xdr:colOff>295275</xdr:colOff>
      <xdr:row>18</xdr:row>
      <xdr:rowOff>114300</xdr:rowOff>
    </xdr:to>
    <xdr:sp>
      <xdr:nvSpPr>
        <xdr:cNvPr id="14" name="AutoShape 23"/>
        <xdr:cNvSpPr>
          <a:spLocks/>
        </xdr:cNvSpPr>
      </xdr:nvSpPr>
      <xdr:spPr>
        <a:xfrm>
          <a:off x="19516725" y="4067175"/>
          <a:ext cx="38100" cy="42862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19</xdr:row>
      <xdr:rowOff>28575</xdr:rowOff>
    </xdr:from>
    <xdr:to>
      <xdr:col>18</xdr:col>
      <xdr:colOff>409575</xdr:colOff>
      <xdr:row>22</xdr:row>
      <xdr:rowOff>123825</xdr:rowOff>
    </xdr:to>
    <xdr:sp>
      <xdr:nvSpPr>
        <xdr:cNvPr id="15" name="AutoShape 24"/>
        <xdr:cNvSpPr>
          <a:spLocks/>
        </xdr:cNvSpPr>
      </xdr:nvSpPr>
      <xdr:spPr>
        <a:xfrm>
          <a:off x="18735675" y="4591050"/>
          <a:ext cx="57150" cy="63817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19</xdr:row>
      <xdr:rowOff>38100</xdr:rowOff>
    </xdr:from>
    <xdr:to>
      <xdr:col>19</xdr:col>
      <xdr:colOff>295275</xdr:colOff>
      <xdr:row>22</xdr:row>
      <xdr:rowOff>133350</xdr:rowOff>
    </xdr:to>
    <xdr:sp>
      <xdr:nvSpPr>
        <xdr:cNvPr id="16" name="AutoShape 25"/>
        <xdr:cNvSpPr>
          <a:spLocks/>
        </xdr:cNvSpPr>
      </xdr:nvSpPr>
      <xdr:spPr>
        <a:xfrm>
          <a:off x="19497675" y="4600575"/>
          <a:ext cx="57150" cy="6381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23</xdr:row>
      <xdr:rowOff>47625</xdr:rowOff>
    </xdr:from>
    <xdr:to>
      <xdr:col>18</xdr:col>
      <xdr:colOff>390525</xdr:colOff>
      <xdr:row>26</xdr:row>
      <xdr:rowOff>161925</xdr:rowOff>
    </xdr:to>
    <xdr:sp>
      <xdr:nvSpPr>
        <xdr:cNvPr id="17" name="AutoShape 26"/>
        <xdr:cNvSpPr>
          <a:spLocks/>
        </xdr:cNvSpPr>
      </xdr:nvSpPr>
      <xdr:spPr>
        <a:xfrm>
          <a:off x="18735675" y="5334000"/>
          <a:ext cx="38100" cy="657225"/>
        </a:xfrm>
        <a:prstGeom prst="leftBrace">
          <a:avLst>
            <a:gd name="adj" fmla="val -43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23</xdr:row>
      <xdr:rowOff>47625</xdr:rowOff>
    </xdr:from>
    <xdr:to>
      <xdr:col>19</xdr:col>
      <xdr:colOff>304800</xdr:colOff>
      <xdr:row>26</xdr:row>
      <xdr:rowOff>152400</xdr:rowOff>
    </xdr:to>
    <xdr:sp>
      <xdr:nvSpPr>
        <xdr:cNvPr id="18" name="AutoShape 27"/>
        <xdr:cNvSpPr>
          <a:spLocks/>
        </xdr:cNvSpPr>
      </xdr:nvSpPr>
      <xdr:spPr>
        <a:xfrm>
          <a:off x="19497675" y="5334000"/>
          <a:ext cx="66675" cy="647700"/>
        </a:xfrm>
        <a:prstGeom prst="leftBrace">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10</xdr:row>
      <xdr:rowOff>28575</xdr:rowOff>
    </xdr:from>
    <xdr:to>
      <xdr:col>19</xdr:col>
      <xdr:colOff>304800</xdr:colOff>
      <xdr:row>11</xdr:row>
      <xdr:rowOff>161925</xdr:rowOff>
    </xdr:to>
    <xdr:sp>
      <xdr:nvSpPr>
        <xdr:cNvPr id="19" name="AutoShape 33"/>
        <xdr:cNvSpPr>
          <a:spLocks/>
        </xdr:cNvSpPr>
      </xdr:nvSpPr>
      <xdr:spPr>
        <a:xfrm>
          <a:off x="19459575" y="2343150"/>
          <a:ext cx="104775" cy="314325"/>
        </a:xfrm>
        <a:prstGeom prst="leftBrace">
          <a:avLst>
            <a:gd name="adj" fmla="val -3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27</xdr:row>
      <xdr:rowOff>66675</xdr:rowOff>
    </xdr:from>
    <xdr:to>
      <xdr:col>14</xdr:col>
      <xdr:colOff>409575</xdr:colOff>
      <xdr:row>28</xdr:row>
      <xdr:rowOff>190500</xdr:rowOff>
    </xdr:to>
    <xdr:sp>
      <xdr:nvSpPr>
        <xdr:cNvPr id="20" name="AutoShape 14"/>
        <xdr:cNvSpPr>
          <a:spLocks/>
        </xdr:cNvSpPr>
      </xdr:nvSpPr>
      <xdr:spPr>
        <a:xfrm>
          <a:off x="16002000" y="6076950"/>
          <a:ext cx="76200" cy="352425"/>
        </a:xfrm>
        <a:prstGeom prst="leftBrace">
          <a:avLst>
            <a:gd name="adj" fmla="val -33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23</xdr:row>
      <xdr:rowOff>0</xdr:rowOff>
    </xdr:from>
    <xdr:to>
      <xdr:col>11</xdr:col>
      <xdr:colOff>400050</xdr:colOff>
      <xdr:row>27</xdr:row>
      <xdr:rowOff>19050</xdr:rowOff>
    </xdr:to>
    <xdr:sp>
      <xdr:nvSpPr>
        <xdr:cNvPr id="21" name="AutoShape 14"/>
        <xdr:cNvSpPr>
          <a:spLocks/>
        </xdr:cNvSpPr>
      </xdr:nvSpPr>
      <xdr:spPr>
        <a:xfrm>
          <a:off x="14249400" y="5286375"/>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27</xdr:row>
      <xdr:rowOff>57150</xdr:rowOff>
    </xdr:from>
    <xdr:to>
      <xdr:col>15</xdr:col>
      <xdr:colOff>381000</xdr:colOff>
      <xdr:row>28</xdr:row>
      <xdr:rowOff>180975</xdr:rowOff>
    </xdr:to>
    <xdr:sp>
      <xdr:nvSpPr>
        <xdr:cNvPr id="22" name="AutoShape 15"/>
        <xdr:cNvSpPr>
          <a:spLocks/>
        </xdr:cNvSpPr>
      </xdr:nvSpPr>
      <xdr:spPr>
        <a:xfrm>
          <a:off x="16964025" y="6067425"/>
          <a:ext cx="38100" cy="352425"/>
        </a:xfrm>
        <a:prstGeom prst="leftBrace">
          <a:avLst>
            <a:gd name="adj" fmla="val -39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10</xdr:row>
      <xdr:rowOff>9525</xdr:rowOff>
    </xdr:from>
    <xdr:to>
      <xdr:col>11</xdr:col>
      <xdr:colOff>533400</xdr:colOff>
      <xdr:row>12</xdr:row>
      <xdr:rowOff>0</xdr:rowOff>
    </xdr:to>
    <xdr:sp>
      <xdr:nvSpPr>
        <xdr:cNvPr id="23" name="AutoShape 9"/>
        <xdr:cNvSpPr>
          <a:spLocks/>
        </xdr:cNvSpPr>
      </xdr:nvSpPr>
      <xdr:spPr>
        <a:xfrm>
          <a:off x="14344650" y="2324100"/>
          <a:ext cx="95250" cy="352425"/>
        </a:xfrm>
        <a:prstGeom prst="leftBrace">
          <a:avLst>
            <a:gd name="adj" fmla="val -32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323850</xdr:colOff>
      <xdr:row>10</xdr:row>
      <xdr:rowOff>28575</xdr:rowOff>
    </xdr:from>
    <xdr:to>
      <xdr:col>18</xdr:col>
      <xdr:colOff>361950</xdr:colOff>
      <xdr:row>11</xdr:row>
      <xdr:rowOff>171450</xdr:rowOff>
    </xdr:to>
    <xdr:sp>
      <xdr:nvSpPr>
        <xdr:cNvPr id="24" name="AutoShape 22"/>
        <xdr:cNvSpPr>
          <a:spLocks/>
        </xdr:cNvSpPr>
      </xdr:nvSpPr>
      <xdr:spPr>
        <a:xfrm>
          <a:off x="18707100" y="2343150"/>
          <a:ext cx="38100" cy="323850"/>
        </a:xfrm>
        <a:prstGeom prst="leftBrace">
          <a:avLst>
            <a:gd name="adj" fmla="val -40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27</xdr:row>
      <xdr:rowOff>47625</xdr:rowOff>
    </xdr:from>
    <xdr:to>
      <xdr:col>18</xdr:col>
      <xdr:colOff>409575</xdr:colOff>
      <xdr:row>28</xdr:row>
      <xdr:rowOff>180975</xdr:rowOff>
    </xdr:to>
    <xdr:sp>
      <xdr:nvSpPr>
        <xdr:cNvPr id="25" name="AutoShape 22"/>
        <xdr:cNvSpPr>
          <a:spLocks/>
        </xdr:cNvSpPr>
      </xdr:nvSpPr>
      <xdr:spPr>
        <a:xfrm>
          <a:off x="18745200" y="6057900"/>
          <a:ext cx="47625" cy="361950"/>
        </a:xfrm>
        <a:prstGeom prst="leftBrace">
          <a:avLst>
            <a:gd name="adj" fmla="val -39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10</xdr:row>
      <xdr:rowOff>28575</xdr:rowOff>
    </xdr:from>
    <xdr:to>
      <xdr:col>15</xdr:col>
      <xdr:colOff>561975</xdr:colOff>
      <xdr:row>12</xdr:row>
      <xdr:rowOff>19050</xdr:rowOff>
    </xdr:to>
    <xdr:sp>
      <xdr:nvSpPr>
        <xdr:cNvPr id="26" name="AutoShape 9"/>
        <xdr:cNvSpPr>
          <a:spLocks/>
        </xdr:cNvSpPr>
      </xdr:nvSpPr>
      <xdr:spPr>
        <a:xfrm>
          <a:off x="17087850" y="234315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16</xdr:row>
      <xdr:rowOff>28575</xdr:rowOff>
    </xdr:from>
    <xdr:to>
      <xdr:col>11</xdr:col>
      <xdr:colOff>495300</xdr:colOff>
      <xdr:row>18</xdr:row>
      <xdr:rowOff>95250</xdr:rowOff>
    </xdr:to>
    <xdr:sp>
      <xdr:nvSpPr>
        <xdr:cNvPr id="27" name="AutoShape 7"/>
        <xdr:cNvSpPr>
          <a:spLocks/>
        </xdr:cNvSpPr>
      </xdr:nvSpPr>
      <xdr:spPr>
        <a:xfrm>
          <a:off x="14363700" y="4048125"/>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19</xdr:row>
      <xdr:rowOff>38100</xdr:rowOff>
    </xdr:from>
    <xdr:to>
      <xdr:col>11</xdr:col>
      <xdr:colOff>514350</xdr:colOff>
      <xdr:row>22</xdr:row>
      <xdr:rowOff>133350</xdr:rowOff>
    </xdr:to>
    <xdr:sp>
      <xdr:nvSpPr>
        <xdr:cNvPr id="28" name="AutoShape 8"/>
        <xdr:cNvSpPr>
          <a:spLocks/>
        </xdr:cNvSpPr>
      </xdr:nvSpPr>
      <xdr:spPr>
        <a:xfrm>
          <a:off x="14363700" y="46005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16</xdr:row>
      <xdr:rowOff>38100</xdr:rowOff>
    </xdr:from>
    <xdr:to>
      <xdr:col>14</xdr:col>
      <xdr:colOff>400050</xdr:colOff>
      <xdr:row>18</xdr:row>
      <xdr:rowOff>104775</xdr:rowOff>
    </xdr:to>
    <xdr:sp>
      <xdr:nvSpPr>
        <xdr:cNvPr id="29" name="AutoShape 10"/>
        <xdr:cNvSpPr>
          <a:spLocks/>
        </xdr:cNvSpPr>
      </xdr:nvSpPr>
      <xdr:spPr>
        <a:xfrm>
          <a:off x="16030575" y="4057650"/>
          <a:ext cx="38100" cy="428625"/>
        </a:xfrm>
        <a:prstGeom prst="leftBrace">
          <a:avLst>
            <a:gd name="adj" fmla="val -414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16</xdr:row>
      <xdr:rowOff>57150</xdr:rowOff>
    </xdr:from>
    <xdr:to>
      <xdr:col>15</xdr:col>
      <xdr:colOff>523875</xdr:colOff>
      <xdr:row>18</xdr:row>
      <xdr:rowOff>123825</xdr:rowOff>
    </xdr:to>
    <xdr:sp>
      <xdr:nvSpPr>
        <xdr:cNvPr id="30" name="AutoShape 11"/>
        <xdr:cNvSpPr>
          <a:spLocks/>
        </xdr:cNvSpPr>
      </xdr:nvSpPr>
      <xdr:spPr>
        <a:xfrm>
          <a:off x="17106900" y="4076700"/>
          <a:ext cx="38100" cy="428625"/>
        </a:xfrm>
        <a:prstGeom prst="leftBrace">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19</xdr:row>
      <xdr:rowOff>9525</xdr:rowOff>
    </xdr:from>
    <xdr:to>
      <xdr:col>14</xdr:col>
      <xdr:colOff>428625</xdr:colOff>
      <xdr:row>22</xdr:row>
      <xdr:rowOff>104775</xdr:rowOff>
    </xdr:to>
    <xdr:sp>
      <xdr:nvSpPr>
        <xdr:cNvPr id="31" name="AutoShape 12"/>
        <xdr:cNvSpPr>
          <a:spLocks/>
        </xdr:cNvSpPr>
      </xdr:nvSpPr>
      <xdr:spPr>
        <a:xfrm>
          <a:off x="16040100" y="4572000"/>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485775</xdr:colOff>
      <xdr:row>19</xdr:row>
      <xdr:rowOff>0</xdr:rowOff>
    </xdr:from>
    <xdr:to>
      <xdr:col>15</xdr:col>
      <xdr:colOff>542925</xdr:colOff>
      <xdr:row>22</xdr:row>
      <xdr:rowOff>95250</xdr:rowOff>
    </xdr:to>
    <xdr:sp>
      <xdr:nvSpPr>
        <xdr:cNvPr id="32" name="AutoShape 13"/>
        <xdr:cNvSpPr>
          <a:spLocks/>
        </xdr:cNvSpPr>
      </xdr:nvSpPr>
      <xdr:spPr>
        <a:xfrm>
          <a:off x="17106900" y="4562475"/>
          <a:ext cx="57150" cy="638175"/>
        </a:xfrm>
        <a:prstGeom prst="leftBrace">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22</xdr:row>
      <xdr:rowOff>152400</xdr:rowOff>
    </xdr:from>
    <xdr:to>
      <xdr:col>14</xdr:col>
      <xdr:colOff>428625</xdr:colOff>
      <xdr:row>26</xdr:row>
      <xdr:rowOff>171450</xdr:rowOff>
    </xdr:to>
    <xdr:sp>
      <xdr:nvSpPr>
        <xdr:cNvPr id="33" name="AutoShape 14"/>
        <xdr:cNvSpPr>
          <a:spLocks/>
        </xdr:cNvSpPr>
      </xdr:nvSpPr>
      <xdr:spPr>
        <a:xfrm>
          <a:off x="16040100" y="5257800"/>
          <a:ext cx="57150" cy="742950"/>
        </a:xfrm>
        <a:prstGeom prst="leftBrace">
          <a:avLst>
            <a:gd name="adj" fmla="val -42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23</xdr:row>
      <xdr:rowOff>9525</xdr:rowOff>
    </xdr:from>
    <xdr:to>
      <xdr:col>15</xdr:col>
      <xdr:colOff>371475</xdr:colOff>
      <xdr:row>27</xdr:row>
      <xdr:rowOff>0</xdr:rowOff>
    </xdr:to>
    <xdr:sp>
      <xdr:nvSpPr>
        <xdr:cNvPr id="34" name="AutoShape 15"/>
        <xdr:cNvSpPr>
          <a:spLocks/>
        </xdr:cNvSpPr>
      </xdr:nvSpPr>
      <xdr:spPr>
        <a:xfrm>
          <a:off x="16954500" y="5295900"/>
          <a:ext cx="38100" cy="714375"/>
        </a:xfrm>
        <a:prstGeom prst="leftBrace">
          <a:avLst>
            <a:gd name="adj" fmla="val -43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361950</xdr:colOff>
      <xdr:row>16</xdr:row>
      <xdr:rowOff>38100</xdr:rowOff>
    </xdr:from>
    <xdr:to>
      <xdr:col>18</xdr:col>
      <xdr:colOff>400050</xdr:colOff>
      <xdr:row>18</xdr:row>
      <xdr:rowOff>104775</xdr:rowOff>
    </xdr:to>
    <xdr:sp>
      <xdr:nvSpPr>
        <xdr:cNvPr id="35" name="AutoShape 22"/>
        <xdr:cNvSpPr>
          <a:spLocks/>
        </xdr:cNvSpPr>
      </xdr:nvSpPr>
      <xdr:spPr>
        <a:xfrm>
          <a:off x="18745200" y="4057650"/>
          <a:ext cx="38100" cy="42862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257175</xdr:colOff>
      <xdr:row>16</xdr:row>
      <xdr:rowOff>47625</xdr:rowOff>
    </xdr:from>
    <xdr:to>
      <xdr:col>19</xdr:col>
      <xdr:colOff>295275</xdr:colOff>
      <xdr:row>18</xdr:row>
      <xdr:rowOff>114300</xdr:rowOff>
    </xdr:to>
    <xdr:sp>
      <xdr:nvSpPr>
        <xdr:cNvPr id="36" name="AutoShape 23"/>
        <xdr:cNvSpPr>
          <a:spLocks/>
        </xdr:cNvSpPr>
      </xdr:nvSpPr>
      <xdr:spPr>
        <a:xfrm>
          <a:off x="19516725" y="4067175"/>
          <a:ext cx="38100" cy="42862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19</xdr:row>
      <xdr:rowOff>28575</xdr:rowOff>
    </xdr:from>
    <xdr:to>
      <xdr:col>18</xdr:col>
      <xdr:colOff>409575</xdr:colOff>
      <xdr:row>22</xdr:row>
      <xdr:rowOff>123825</xdr:rowOff>
    </xdr:to>
    <xdr:sp>
      <xdr:nvSpPr>
        <xdr:cNvPr id="37" name="AutoShape 24"/>
        <xdr:cNvSpPr>
          <a:spLocks/>
        </xdr:cNvSpPr>
      </xdr:nvSpPr>
      <xdr:spPr>
        <a:xfrm>
          <a:off x="18735675" y="4591050"/>
          <a:ext cx="57150" cy="638175"/>
        </a:xfrm>
        <a:prstGeom prst="leftBrace">
          <a:avLst>
            <a:gd name="adj" fmla="val -41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19</xdr:row>
      <xdr:rowOff>38100</xdr:rowOff>
    </xdr:from>
    <xdr:to>
      <xdr:col>19</xdr:col>
      <xdr:colOff>295275</xdr:colOff>
      <xdr:row>22</xdr:row>
      <xdr:rowOff>133350</xdr:rowOff>
    </xdr:to>
    <xdr:sp>
      <xdr:nvSpPr>
        <xdr:cNvPr id="38" name="AutoShape 25"/>
        <xdr:cNvSpPr>
          <a:spLocks/>
        </xdr:cNvSpPr>
      </xdr:nvSpPr>
      <xdr:spPr>
        <a:xfrm>
          <a:off x="19497675" y="4600575"/>
          <a:ext cx="57150" cy="638175"/>
        </a:xfrm>
        <a:prstGeom prst="leftBrace">
          <a:avLst>
            <a:gd name="adj" fmla="val -41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352425</xdr:colOff>
      <xdr:row>23</xdr:row>
      <xdr:rowOff>47625</xdr:rowOff>
    </xdr:from>
    <xdr:to>
      <xdr:col>18</xdr:col>
      <xdr:colOff>390525</xdr:colOff>
      <xdr:row>26</xdr:row>
      <xdr:rowOff>161925</xdr:rowOff>
    </xdr:to>
    <xdr:sp>
      <xdr:nvSpPr>
        <xdr:cNvPr id="39" name="AutoShape 26"/>
        <xdr:cNvSpPr>
          <a:spLocks/>
        </xdr:cNvSpPr>
      </xdr:nvSpPr>
      <xdr:spPr>
        <a:xfrm>
          <a:off x="18735675" y="5334000"/>
          <a:ext cx="38100" cy="657225"/>
        </a:xfrm>
        <a:prstGeom prst="leftBrace">
          <a:avLst>
            <a:gd name="adj" fmla="val -43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23</xdr:row>
      <xdr:rowOff>47625</xdr:rowOff>
    </xdr:from>
    <xdr:to>
      <xdr:col>19</xdr:col>
      <xdr:colOff>304800</xdr:colOff>
      <xdr:row>26</xdr:row>
      <xdr:rowOff>152400</xdr:rowOff>
    </xdr:to>
    <xdr:sp>
      <xdr:nvSpPr>
        <xdr:cNvPr id="40" name="AutoShape 27"/>
        <xdr:cNvSpPr>
          <a:spLocks/>
        </xdr:cNvSpPr>
      </xdr:nvSpPr>
      <xdr:spPr>
        <a:xfrm>
          <a:off x="19497675" y="5334000"/>
          <a:ext cx="66675" cy="647700"/>
        </a:xfrm>
        <a:prstGeom prst="leftBrace">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23</xdr:row>
      <xdr:rowOff>0</xdr:rowOff>
    </xdr:from>
    <xdr:to>
      <xdr:col>11</xdr:col>
      <xdr:colOff>400050</xdr:colOff>
      <xdr:row>27</xdr:row>
      <xdr:rowOff>19050</xdr:rowOff>
    </xdr:to>
    <xdr:sp>
      <xdr:nvSpPr>
        <xdr:cNvPr id="41" name="AutoShape 14"/>
        <xdr:cNvSpPr>
          <a:spLocks/>
        </xdr:cNvSpPr>
      </xdr:nvSpPr>
      <xdr:spPr>
        <a:xfrm>
          <a:off x="14249400" y="5286375"/>
          <a:ext cx="57150" cy="742950"/>
        </a:xfrm>
        <a:prstGeom prst="leftBrace">
          <a:avLst>
            <a:gd name="adj" fmla="val -42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10</xdr:row>
      <xdr:rowOff>9525</xdr:rowOff>
    </xdr:from>
    <xdr:to>
      <xdr:col>9</xdr:col>
      <xdr:colOff>295275</xdr:colOff>
      <xdr:row>11</xdr:row>
      <xdr:rowOff>152400</xdr:rowOff>
    </xdr:to>
    <xdr:sp>
      <xdr:nvSpPr>
        <xdr:cNvPr id="42" name="AutoShape 4"/>
        <xdr:cNvSpPr>
          <a:spLocks/>
        </xdr:cNvSpPr>
      </xdr:nvSpPr>
      <xdr:spPr>
        <a:xfrm>
          <a:off x="12087225" y="2324100"/>
          <a:ext cx="95250" cy="323850"/>
        </a:xfrm>
        <a:prstGeom prst="leftBrace">
          <a:avLst>
            <a:gd name="adj" fmla="val -39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10</xdr:row>
      <xdr:rowOff>28575</xdr:rowOff>
    </xdr:from>
    <xdr:to>
      <xdr:col>10</xdr:col>
      <xdr:colOff>295275</xdr:colOff>
      <xdr:row>11</xdr:row>
      <xdr:rowOff>152400</xdr:rowOff>
    </xdr:to>
    <xdr:sp>
      <xdr:nvSpPr>
        <xdr:cNvPr id="43" name="AutoShape 5"/>
        <xdr:cNvSpPr>
          <a:spLocks/>
        </xdr:cNvSpPr>
      </xdr:nvSpPr>
      <xdr:spPr>
        <a:xfrm>
          <a:off x="13106400" y="2343150"/>
          <a:ext cx="85725" cy="304800"/>
        </a:xfrm>
        <a:prstGeom prst="leftBrace">
          <a:avLst>
            <a:gd name="adj" fmla="val -40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10</xdr:row>
      <xdr:rowOff>28575</xdr:rowOff>
    </xdr:from>
    <xdr:to>
      <xdr:col>19</xdr:col>
      <xdr:colOff>304800</xdr:colOff>
      <xdr:row>11</xdr:row>
      <xdr:rowOff>161925</xdr:rowOff>
    </xdr:to>
    <xdr:sp>
      <xdr:nvSpPr>
        <xdr:cNvPr id="44" name="AutoShape 33"/>
        <xdr:cNvSpPr>
          <a:spLocks/>
        </xdr:cNvSpPr>
      </xdr:nvSpPr>
      <xdr:spPr>
        <a:xfrm>
          <a:off x="19459575" y="2343150"/>
          <a:ext cx="104775" cy="314325"/>
        </a:xfrm>
        <a:prstGeom prst="leftBrace">
          <a:avLst>
            <a:gd name="adj" fmla="val -393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10</xdr:row>
      <xdr:rowOff>9525</xdr:rowOff>
    </xdr:from>
    <xdr:to>
      <xdr:col>11</xdr:col>
      <xdr:colOff>533400</xdr:colOff>
      <xdr:row>12</xdr:row>
      <xdr:rowOff>0</xdr:rowOff>
    </xdr:to>
    <xdr:sp>
      <xdr:nvSpPr>
        <xdr:cNvPr id="45" name="AutoShape 9"/>
        <xdr:cNvSpPr>
          <a:spLocks/>
        </xdr:cNvSpPr>
      </xdr:nvSpPr>
      <xdr:spPr>
        <a:xfrm>
          <a:off x="14344650" y="2324100"/>
          <a:ext cx="95250" cy="352425"/>
        </a:xfrm>
        <a:prstGeom prst="leftBrace">
          <a:avLst>
            <a:gd name="adj" fmla="val -32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323850</xdr:colOff>
      <xdr:row>10</xdr:row>
      <xdr:rowOff>28575</xdr:rowOff>
    </xdr:from>
    <xdr:to>
      <xdr:col>18</xdr:col>
      <xdr:colOff>361950</xdr:colOff>
      <xdr:row>11</xdr:row>
      <xdr:rowOff>171450</xdr:rowOff>
    </xdr:to>
    <xdr:sp>
      <xdr:nvSpPr>
        <xdr:cNvPr id="46" name="AutoShape 22"/>
        <xdr:cNvSpPr>
          <a:spLocks/>
        </xdr:cNvSpPr>
      </xdr:nvSpPr>
      <xdr:spPr>
        <a:xfrm>
          <a:off x="18707100" y="2343150"/>
          <a:ext cx="38100" cy="323850"/>
        </a:xfrm>
        <a:prstGeom prst="leftBrace">
          <a:avLst>
            <a:gd name="adj" fmla="val -400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295275</xdr:colOff>
      <xdr:row>10</xdr:row>
      <xdr:rowOff>9525</xdr:rowOff>
    </xdr:from>
    <xdr:to>
      <xdr:col>14</xdr:col>
      <xdr:colOff>390525</xdr:colOff>
      <xdr:row>12</xdr:row>
      <xdr:rowOff>0</xdr:rowOff>
    </xdr:to>
    <xdr:sp>
      <xdr:nvSpPr>
        <xdr:cNvPr id="47" name="AutoShape 9"/>
        <xdr:cNvSpPr>
          <a:spLocks/>
        </xdr:cNvSpPr>
      </xdr:nvSpPr>
      <xdr:spPr>
        <a:xfrm>
          <a:off x="15963900" y="232410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10</xdr:row>
      <xdr:rowOff>28575</xdr:rowOff>
    </xdr:from>
    <xdr:to>
      <xdr:col>15</xdr:col>
      <xdr:colOff>571500</xdr:colOff>
      <xdr:row>12</xdr:row>
      <xdr:rowOff>19050</xdr:rowOff>
    </xdr:to>
    <xdr:sp>
      <xdr:nvSpPr>
        <xdr:cNvPr id="48" name="AutoShape 9"/>
        <xdr:cNvSpPr>
          <a:spLocks/>
        </xdr:cNvSpPr>
      </xdr:nvSpPr>
      <xdr:spPr>
        <a:xfrm>
          <a:off x="17097375" y="2343150"/>
          <a:ext cx="95250" cy="352425"/>
        </a:xfrm>
        <a:prstGeom prst="leftBrace">
          <a:avLst>
            <a:gd name="adj" fmla="val -31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9.00390625" defaultRowHeight="13.5"/>
  <cols>
    <col min="1" max="1" width="3.50390625" style="0" customWidth="1"/>
  </cols>
  <sheetData>
    <row r="1" ht="18.75">
      <c r="A1" s="32" t="s">
        <v>345</v>
      </c>
    </row>
    <row r="2" ht="18.75">
      <c r="B2" s="32" t="s">
        <v>175</v>
      </c>
    </row>
    <row r="4" spans="2:3" ht="13.5">
      <c r="B4" s="33" t="s">
        <v>167</v>
      </c>
      <c r="C4" t="s">
        <v>160</v>
      </c>
    </row>
    <row r="5" spans="2:3" ht="13.5">
      <c r="B5" s="33" t="s">
        <v>151</v>
      </c>
      <c r="C5" t="s">
        <v>256</v>
      </c>
    </row>
    <row r="6" spans="2:3" ht="13.5">
      <c r="B6" s="33" t="s">
        <v>152</v>
      </c>
      <c r="C6" t="s">
        <v>257</v>
      </c>
    </row>
    <row r="7" spans="2:3" ht="13.5">
      <c r="B7" s="33" t="s">
        <v>153</v>
      </c>
      <c r="C7" t="s">
        <v>258</v>
      </c>
    </row>
    <row r="8" spans="2:3" ht="13.5">
      <c r="B8" s="33" t="s">
        <v>157</v>
      </c>
      <c r="C8" t="s">
        <v>164</v>
      </c>
    </row>
    <row r="9" spans="2:3" ht="13.5">
      <c r="B9" s="33" t="s">
        <v>158</v>
      </c>
      <c r="C9" t="s">
        <v>165</v>
      </c>
    </row>
    <row r="10" spans="2:3" ht="13.5">
      <c r="B10" s="33" t="s">
        <v>159</v>
      </c>
      <c r="C10" t="s">
        <v>166</v>
      </c>
    </row>
    <row r="11" spans="2:3" ht="13.5">
      <c r="B11" s="33" t="s">
        <v>154</v>
      </c>
      <c r="C11" t="s">
        <v>161</v>
      </c>
    </row>
    <row r="12" spans="2:3" ht="13.5">
      <c r="B12" s="33" t="s">
        <v>155</v>
      </c>
      <c r="C12" t="s">
        <v>163</v>
      </c>
    </row>
    <row r="13" spans="2:3" ht="13.5">
      <c r="B13" s="33" t="s">
        <v>156</v>
      </c>
      <c r="C13" t="s">
        <v>162</v>
      </c>
    </row>
    <row r="14" ht="13.5">
      <c r="B14" s="33"/>
    </row>
    <row r="15" ht="13.5">
      <c r="B15" s="33"/>
    </row>
    <row r="19" ht="13.5">
      <c r="B19" s="33"/>
    </row>
  </sheetData>
  <sheetProtection/>
  <hyperlinks>
    <hyperlink ref="B4" location="'10-1'!A1" display="10-1"/>
    <hyperlink ref="B5" location="'10-2'!A1" display="10-2"/>
    <hyperlink ref="B6" location="'10-3'!A1" display="10-3"/>
    <hyperlink ref="B7" location="'10-4'!A1" display="10-4"/>
    <hyperlink ref="B8" location="'10-5(1)'!A1" display="10-5(1)"/>
    <hyperlink ref="B9" location="'10-5(2)'!A1" display="10-5(2)"/>
    <hyperlink ref="B10" location="'10-5(3)'!A1" display="10-5(3)"/>
    <hyperlink ref="B11" location="'10-6'!A1" display="10-6"/>
    <hyperlink ref="B12" location="'10-7'!A1" display="10-7"/>
    <hyperlink ref="B13" location="'10-8'!A1" display="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N43"/>
  <sheetViews>
    <sheetView showGridLines="0" view="pageBreakPreview" zoomScale="80" zoomScaleNormal="90" zoomScaleSheetLayoutView="80" zoomScalePageLayoutView="0" workbookViewId="0" topLeftCell="A1">
      <selection activeCell="A1" sqref="A1"/>
    </sheetView>
  </sheetViews>
  <sheetFormatPr defaultColWidth="9.00390625" defaultRowHeight="13.5"/>
  <cols>
    <col min="1" max="6" width="15.25390625" style="156" customWidth="1"/>
    <col min="7" max="13" width="13.125" style="156" customWidth="1"/>
    <col min="14" max="16384" width="9.00390625" style="156" customWidth="1"/>
  </cols>
  <sheetData>
    <row r="1" ht="13.5">
      <c r="A1" s="302" t="s">
        <v>168</v>
      </c>
    </row>
    <row r="2" spans="1:2" ht="13.5">
      <c r="A2" s="371" t="s">
        <v>1</v>
      </c>
      <c r="B2" s="371"/>
    </row>
    <row r="3" spans="1:13" ht="17.25">
      <c r="A3" s="486" t="s">
        <v>253</v>
      </c>
      <c r="B3" s="486"/>
      <c r="C3" s="486"/>
      <c r="D3" s="486"/>
      <c r="E3" s="486"/>
      <c r="F3" s="486"/>
      <c r="G3" s="157"/>
      <c r="H3" s="157"/>
      <c r="I3" s="157"/>
      <c r="J3" s="157"/>
      <c r="K3" s="157"/>
      <c r="L3" s="157"/>
      <c r="M3" s="157"/>
    </row>
    <row r="4" spans="1:13" s="159" customFormat="1" ht="14.25">
      <c r="A4" s="487" t="s">
        <v>337</v>
      </c>
      <c r="B4" s="487"/>
      <c r="C4" s="487"/>
      <c r="D4" s="487"/>
      <c r="E4" s="487"/>
      <c r="F4" s="487"/>
      <c r="G4" s="158"/>
      <c r="H4" s="158"/>
      <c r="I4" s="158"/>
      <c r="J4" s="158"/>
      <c r="K4" s="158"/>
      <c r="L4" s="158"/>
      <c r="M4" s="269" t="s">
        <v>255</v>
      </c>
    </row>
    <row r="5" spans="1:6" ht="6.75" customHeight="1" thickBot="1">
      <c r="A5" s="160"/>
      <c r="B5" s="160"/>
      <c r="C5" s="161"/>
      <c r="D5" s="161"/>
      <c r="E5" s="161"/>
      <c r="F5" s="161"/>
    </row>
    <row r="6" spans="1:14" ht="19.5" customHeight="1" thickTop="1">
      <c r="A6" s="488"/>
      <c r="B6" s="490" t="s">
        <v>133</v>
      </c>
      <c r="C6" s="493" t="s">
        <v>132</v>
      </c>
      <c r="D6" s="494"/>
      <c r="E6" s="493" t="s">
        <v>131</v>
      </c>
      <c r="F6" s="494"/>
      <c r="G6" s="494" t="s">
        <v>268</v>
      </c>
      <c r="H6" s="495"/>
      <c r="I6" s="493" t="s">
        <v>130</v>
      </c>
      <c r="J6" s="494"/>
      <c r="K6" s="493" t="s">
        <v>129</v>
      </c>
      <c r="L6" s="494"/>
      <c r="M6" s="496" t="s">
        <v>128</v>
      </c>
      <c r="N6" s="161"/>
    </row>
    <row r="7" spans="1:14" ht="19.5" customHeight="1">
      <c r="A7" s="489"/>
      <c r="B7" s="491"/>
      <c r="C7" s="162" t="s">
        <v>174</v>
      </c>
      <c r="D7" s="163" t="s">
        <v>127</v>
      </c>
      <c r="E7" s="162" t="s">
        <v>174</v>
      </c>
      <c r="F7" s="164" t="s">
        <v>127</v>
      </c>
      <c r="G7" s="268" t="s">
        <v>174</v>
      </c>
      <c r="H7" s="163" t="s">
        <v>127</v>
      </c>
      <c r="I7" s="162" t="s">
        <v>174</v>
      </c>
      <c r="J7" s="164" t="s">
        <v>127</v>
      </c>
      <c r="K7" s="162" t="s">
        <v>174</v>
      </c>
      <c r="L7" s="164" t="s">
        <v>127</v>
      </c>
      <c r="M7" s="497"/>
      <c r="N7" s="161"/>
    </row>
    <row r="8" spans="1:13" s="168" customFormat="1" ht="24" customHeight="1">
      <c r="A8" s="276" t="s">
        <v>287</v>
      </c>
      <c r="B8" s="169">
        <v>777009</v>
      </c>
      <c r="C8" s="166">
        <v>15</v>
      </c>
      <c r="D8" s="166">
        <v>697044</v>
      </c>
      <c r="E8" s="166">
        <v>115</v>
      </c>
      <c r="F8" s="166">
        <v>51513</v>
      </c>
      <c r="G8" s="166">
        <v>28</v>
      </c>
      <c r="H8" s="166">
        <v>915</v>
      </c>
      <c r="I8" s="166">
        <v>44</v>
      </c>
      <c r="J8" s="166">
        <v>1170</v>
      </c>
      <c r="K8" s="166">
        <v>202</v>
      </c>
      <c r="L8" s="166">
        <v>750642</v>
      </c>
      <c r="M8" s="167">
        <v>96.60660301232032</v>
      </c>
    </row>
    <row r="9" spans="1:13" s="168" customFormat="1" ht="24" customHeight="1">
      <c r="A9" s="289">
        <v>2</v>
      </c>
      <c r="B9" s="169">
        <v>771466</v>
      </c>
      <c r="C9" s="166">
        <v>15</v>
      </c>
      <c r="D9" s="166">
        <v>693022</v>
      </c>
      <c r="E9" s="166">
        <v>114</v>
      </c>
      <c r="F9" s="166">
        <v>50625</v>
      </c>
      <c r="G9" s="166">
        <v>28</v>
      </c>
      <c r="H9" s="166">
        <v>935</v>
      </c>
      <c r="I9" s="166">
        <v>44</v>
      </c>
      <c r="J9" s="166">
        <v>1143</v>
      </c>
      <c r="K9" s="166">
        <v>201</v>
      </c>
      <c r="L9" s="166">
        <v>745725</v>
      </c>
      <c r="M9" s="167">
        <v>96.66336559226201</v>
      </c>
    </row>
    <row r="10" spans="1:13" s="170" customFormat="1" ht="24" customHeight="1">
      <c r="A10" s="300">
        <v>3</v>
      </c>
      <c r="B10" s="200">
        <v>763524</v>
      </c>
      <c r="C10" s="201">
        <v>15</v>
      </c>
      <c r="D10" s="201">
        <v>686999</v>
      </c>
      <c r="E10" s="201">
        <v>113</v>
      </c>
      <c r="F10" s="201">
        <v>46016</v>
      </c>
      <c r="G10" s="201">
        <v>27</v>
      </c>
      <c r="H10" s="201">
        <v>939</v>
      </c>
      <c r="I10" s="201">
        <v>44</v>
      </c>
      <c r="J10" s="201">
        <v>1097</v>
      </c>
      <c r="K10" s="201">
        <v>199</v>
      </c>
      <c r="L10" s="201">
        <v>735051</v>
      </c>
      <c r="M10" s="202">
        <f>L10/B10*100</f>
        <v>96.27084413849467</v>
      </c>
    </row>
    <row r="11" spans="1:13" s="170" customFormat="1" ht="24" customHeight="1">
      <c r="A11" s="171"/>
      <c r="B11" s="169"/>
      <c r="C11" s="166"/>
      <c r="D11" s="166"/>
      <c r="E11" s="166"/>
      <c r="F11" s="166"/>
      <c r="G11" s="166"/>
      <c r="H11" s="166"/>
      <c r="I11" s="166"/>
      <c r="J11" s="166"/>
      <c r="K11" s="166"/>
      <c r="L11" s="166"/>
      <c r="M11" s="167"/>
    </row>
    <row r="12" spans="1:13" ht="24" customHeight="1">
      <c r="A12" s="165" t="s">
        <v>126</v>
      </c>
      <c r="B12" s="169">
        <v>258198</v>
      </c>
      <c r="C12" s="198">
        <v>1</v>
      </c>
      <c r="D12" s="198">
        <v>252644</v>
      </c>
      <c r="E12" s="166">
        <v>29</v>
      </c>
      <c r="F12" s="166">
        <v>4451</v>
      </c>
      <c r="G12" s="166">
        <v>5</v>
      </c>
      <c r="H12" s="166">
        <v>332</v>
      </c>
      <c r="I12" s="166">
        <v>23</v>
      </c>
      <c r="J12" s="166">
        <v>444</v>
      </c>
      <c r="K12" s="166">
        <v>58</v>
      </c>
      <c r="L12" s="166">
        <v>257871</v>
      </c>
      <c r="M12" s="167">
        <v>99.87335300815653</v>
      </c>
    </row>
    <row r="13" spans="1:13" ht="24" customHeight="1">
      <c r="A13" s="165" t="s">
        <v>125</v>
      </c>
      <c r="B13" s="169">
        <v>63852</v>
      </c>
      <c r="C13" s="166">
        <v>1</v>
      </c>
      <c r="D13" s="198">
        <v>62548</v>
      </c>
      <c r="E13" s="166">
        <v>0</v>
      </c>
      <c r="F13" s="166">
        <v>0</v>
      </c>
      <c r="G13" s="166">
        <v>8</v>
      </c>
      <c r="H13" s="166">
        <v>110</v>
      </c>
      <c r="I13" s="166">
        <v>0</v>
      </c>
      <c r="J13" s="166">
        <v>0</v>
      </c>
      <c r="K13" s="166">
        <v>9</v>
      </c>
      <c r="L13" s="166">
        <v>62658</v>
      </c>
      <c r="M13" s="167">
        <v>98.13005074234167</v>
      </c>
    </row>
    <row r="14" spans="1:13" ht="24" customHeight="1">
      <c r="A14" s="165" t="s">
        <v>124</v>
      </c>
      <c r="B14" s="169">
        <v>28428</v>
      </c>
      <c r="C14" s="166">
        <v>1</v>
      </c>
      <c r="D14" s="198">
        <v>23685</v>
      </c>
      <c r="E14" s="166">
        <v>14</v>
      </c>
      <c r="F14" s="166">
        <v>3967</v>
      </c>
      <c r="G14" s="166">
        <v>0</v>
      </c>
      <c r="H14" s="166">
        <v>0</v>
      </c>
      <c r="I14" s="166">
        <v>3</v>
      </c>
      <c r="J14" s="166">
        <v>133</v>
      </c>
      <c r="K14" s="166">
        <v>18</v>
      </c>
      <c r="L14" s="166">
        <v>27785</v>
      </c>
      <c r="M14" s="167">
        <v>97.73814549036162</v>
      </c>
    </row>
    <row r="15" spans="1:13" ht="24" customHeight="1">
      <c r="A15" s="165" t="s">
        <v>123</v>
      </c>
      <c r="B15" s="169">
        <v>31358</v>
      </c>
      <c r="C15" s="166">
        <v>1</v>
      </c>
      <c r="D15" s="198">
        <v>4544</v>
      </c>
      <c r="E15" s="166">
        <v>36</v>
      </c>
      <c r="F15" s="166">
        <v>7079</v>
      </c>
      <c r="G15" s="166">
        <v>2</v>
      </c>
      <c r="H15" s="166">
        <v>0</v>
      </c>
      <c r="I15" s="166">
        <v>6</v>
      </c>
      <c r="J15" s="166">
        <v>248</v>
      </c>
      <c r="K15" s="166">
        <v>45</v>
      </c>
      <c r="L15" s="166">
        <v>11871</v>
      </c>
      <c r="M15" s="167">
        <v>37.856368390841254</v>
      </c>
    </row>
    <row r="16" spans="1:13" ht="24" customHeight="1">
      <c r="A16" s="165" t="s">
        <v>122</v>
      </c>
      <c r="B16" s="169">
        <v>22018</v>
      </c>
      <c r="C16" s="166">
        <v>1</v>
      </c>
      <c r="D16" s="198">
        <v>21113</v>
      </c>
      <c r="E16" s="166">
        <v>0</v>
      </c>
      <c r="F16" s="166">
        <v>0</v>
      </c>
      <c r="G16" s="166">
        <v>3</v>
      </c>
      <c r="H16" s="166">
        <v>135</v>
      </c>
      <c r="I16" s="166">
        <v>0</v>
      </c>
      <c r="J16" s="166">
        <v>0</v>
      </c>
      <c r="K16" s="166">
        <v>4</v>
      </c>
      <c r="L16" s="166">
        <v>21248</v>
      </c>
      <c r="M16" s="167">
        <v>96.50286129530384</v>
      </c>
    </row>
    <row r="17" spans="1:13" ht="24" customHeight="1">
      <c r="A17" s="165" t="s">
        <v>187</v>
      </c>
      <c r="B17" s="169">
        <v>69289</v>
      </c>
      <c r="C17" s="166">
        <v>1</v>
      </c>
      <c r="D17" s="198">
        <v>69289</v>
      </c>
      <c r="E17" s="166">
        <v>0</v>
      </c>
      <c r="F17" s="166">
        <v>0</v>
      </c>
      <c r="G17" s="166">
        <v>0</v>
      </c>
      <c r="H17" s="166">
        <v>0</v>
      </c>
      <c r="I17" s="166">
        <v>0</v>
      </c>
      <c r="J17" s="166">
        <v>0</v>
      </c>
      <c r="K17" s="166">
        <v>1</v>
      </c>
      <c r="L17" s="166">
        <v>69289</v>
      </c>
      <c r="M17" s="167">
        <v>100</v>
      </c>
    </row>
    <row r="18" spans="1:13" ht="24" customHeight="1">
      <c r="A18" s="165" t="s">
        <v>121</v>
      </c>
      <c r="B18" s="169">
        <v>27084</v>
      </c>
      <c r="C18" s="166">
        <v>1</v>
      </c>
      <c r="D18" s="198">
        <v>24403</v>
      </c>
      <c r="E18" s="247">
        <v>1</v>
      </c>
      <c r="F18" s="198">
        <v>2626</v>
      </c>
      <c r="G18" s="166">
        <v>2</v>
      </c>
      <c r="H18" s="166">
        <v>34</v>
      </c>
      <c r="I18" s="166">
        <v>0</v>
      </c>
      <c r="J18" s="166">
        <v>0</v>
      </c>
      <c r="K18" s="166">
        <v>4</v>
      </c>
      <c r="L18" s="166">
        <v>27063</v>
      </c>
      <c r="M18" s="167">
        <v>99.92246344705362</v>
      </c>
    </row>
    <row r="19" spans="1:13" ht="24" customHeight="1">
      <c r="A19" s="165" t="s">
        <v>120</v>
      </c>
      <c r="B19" s="169">
        <v>81799</v>
      </c>
      <c r="C19" s="166">
        <v>1</v>
      </c>
      <c r="D19" s="198">
        <v>80007</v>
      </c>
      <c r="E19" s="166">
        <v>1</v>
      </c>
      <c r="F19" s="166">
        <v>282</v>
      </c>
      <c r="G19" s="166">
        <v>0</v>
      </c>
      <c r="H19" s="166">
        <v>0</v>
      </c>
      <c r="I19" s="166">
        <v>0</v>
      </c>
      <c r="J19" s="166">
        <v>0</v>
      </c>
      <c r="K19" s="166">
        <v>2</v>
      </c>
      <c r="L19" s="166">
        <v>80289</v>
      </c>
      <c r="M19" s="167">
        <v>98.15401166273426</v>
      </c>
    </row>
    <row r="20" spans="1:13" ht="24" customHeight="1">
      <c r="A20" s="165" t="s">
        <v>119</v>
      </c>
      <c r="B20" s="169">
        <v>89565</v>
      </c>
      <c r="C20" s="166">
        <v>1</v>
      </c>
      <c r="D20" s="198">
        <v>89519</v>
      </c>
      <c r="E20" s="166">
        <v>0</v>
      </c>
      <c r="F20" s="166">
        <v>0</v>
      </c>
      <c r="G20" s="166">
        <v>1</v>
      </c>
      <c r="H20" s="166">
        <v>0</v>
      </c>
      <c r="I20" s="166">
        <v>0</v>
      </c>
      <c r="J20" s="166">
        <v>0</v>
      </c>
      <c r="K20" s="166">
        <v>2</v>
      </c>
      <c r="L20" s="166">
        <v>89519</v>
      </c>
      <c r="M20" s="167">
        <v>99.94864065204042</v>
      </c>
    </row>
    <row r="21" spans="1:13" ht="24" customHeight="1">
      <c r="A21" s="165"/>
      <c r="B21" s="169"/>
      <c r="C21" s="166"/>
      <c r="D21" s="166"/>
      <c r="E21" s="166"/>
      <c r="F21" s="166"/>
      <c r="G21" s="166"/>
      <c r="H21" s="166"/>
      <c r="I21" s="166"/>
      <c r="J21" s="166"/>
      <c r="K21" s="166"/>
      <c r="L21" s="166"/>
      <c r="M21" s="167"/>
    </row>
    <row r="22" spans="1:13" s="170" customFormat="1" ht="24" customHeight="1">
      <c r="A22" s="492" t="s">
        <v>118</v>
      </c>
      <c r="B22" s="201">
        <f aca="true" t="shared" si="0" ref="B22:L22">SUM(B12:B21)</f>
        <v>671591</v>
      </c>
      <c r="C22" s="201">
        <f t="shared" si="0"/>
        <v>9</v>
      </c>
      <c r="D22" s="201">
        <f t="shared" si="0"/>
        <v>627752</v>
      </c>
      <c r="E22" s="201">
        <f t="shared" si="0"/>
        <v>81</v>
      </c>
      <c r="F22" s="201">
        <f t="shared" si="0"/>
        <v>18405</v>
      </c>
      <c r="G22" s="201">
        <f t="shared" si="0"/>
        <v>21</v>
      </c>
      <c r="H22" s="201">
        <f t="shared" si="0"/>
        <v>611</v>
      </c>
      <c r="I22" s="201">
        <f t="shared" si="0"/>
        <v>32</v>
      </c>
      <c r="J22" s="201">
        <f t="shared" si="0"/>
        <v>825</v>
      </c>
      <c r="K22" s="201">
        <f t="shared" si="0"/>
        <v>143</v>
      </c>
      <c r="L22" s="201">
        <f t="shared" si="0"/>
        <v>647593</v>
      </c>
      <c r="M22" s="202">
        <f>L22/B22*100</f>
        <v>96.42669422312092</v>
      </c>
    </row>
    <row r="23" spans="1:13" s="170" customFormat="1" ht="24" customHeight="1">
      <c r="A23" s="172"/>
      <c r="B23" s="169"/>
      <c r="C23" s="166"/>
      <c r="D23" s="166"/>
      <c r="E23" s="166"/>
      <c r="F23" s="166"/>
      <c r="G23" s="166"/>
      <c r="H23" s="166"/>
      <c r="I23" s="166"/>
      <c r="J23" s="166"/>
      <c r="K23" s="166"/>
      <c r="L23" s="166"/>
      <c r="M23" s="167"/>
    </row>
    <row r="24" spans="1:13" ht="24" customHeight="1">
      <c r="A24" s="165" t="s">
        <v>117</v>
      </c>
      <c r="B24" s="169">
        <v>18057</v>
      </c>
      <c r="C24" s="166">
        <v>1</v>
      </c>
      <c r="D24" s="198">
        <v>17983</v>
      </c>
      <c r="E24" s="166">
        <v>0</v>
      </c>
      <c r="F24" s="166">
        <v>0</v>
      </c>
      <c r="G24" s="166">
        <v>0</v>
      </c>
      <c r="H24" s="166">
        <v>0</v>
      </c>
      <c r="I24" s="166">
        <v>0</v>
      </c>
      <c r="J24" s="166">
        <v>0</v>
      </c>
      <c r="K24" s="166">
        <v>1</v>
      </c>
      <c r="L24" s="166">
        <v>17983</v>
      </c>
      <c r="M24" s="167">
        <v>99.59018663122335</v>
      </c>
    </row>
    <row r="25" spans="1:13" ht="24" customHeight="1">
      <c r="A25" s="165" t="s">
        <v>116</v>
      </c>
      <c r="B25" s="169">
        <v>2375</v>
      </c>
      <c r="C25" s="166">
        <v>0</v>
      </c>
      <c r="D25" s="166">
        <v>0</v>
      </c>
      <c r="E25" s="166">
        <v>1</v>
      </c>
      <c r="F25" s="166">
        <v>2146</v>
      </c>
      <c r="G25" s="166">
        <v>0</v>
      </c>
      <c r="H25" s="166">
        <v>0</v>
      </c>
      <c r="I25" s="166">
        <v>0</v>
      </c>
      <c r="J25" s="166">
        <v>0</v>
      </c>
      <c r="K25" s="166">
        <v>1</v>
      </c>
      <c r="L25" s="166">
        <v>2146</v>
      </c>
      <c r="M25" s="167">
        <v>90.3578947368421</v>
      </c>
    </row>
    <row r="26" spans="1:13" ht="24" customHeight="1">
      <c r="A26" s="165" t="s">
        <v>115</v>
      </c>
      <c r="B26" s="169">
        <v>10012</v>
      </c>
      <c r="C26" s="166">
        <v>1</v>
      </c>
      <c r="D26" s="198">
        <v>9735</v>
      </c>
      <c r="E26" s="166">
        <v>0</v>
      </c>
      <c r="F26" s="166">
        <v>0</v>
      </c>
      <c r="G26" s="166">
        <v>1</v>
      </c>
      <c r="H26" s="166">
        <v>0</v>
      </c>
      <c r="I26" s="166">
        <v>1</v>
      </c>
      <c r="J26" s="166">
        <v>1</v>
      </c>
      <c r="K26" s="166">
        <v>3</v>
      </c>
      <c r="L26" s="166">
        <v>9736</v>
      </c>
      <c r="M26" s="167">
        <v>97.24330803036356</v>
      </c>
    </row>
    <row r="27" spans="1:13" ht="24" customHeight="1">
      <c r="A27" s="165" t="s">
        <v>114</v>
      </c>
      <c r="B27" s="169">
        <v>20464</v>
      </c>
      <c r="C27" s="166">
        <v>1</v>
      </c>
      <c r="D27" s="198">
        <v>9700</v>
      </c>
      <c r="E27" s="166">
        <v>6</v>
      </c>
      <c r="F27" s="166">
        <v>7205</v>
      </c>
      <c r="G27" s="166">
        <v>0</v>
      </c>
      <c r="H27" s="166">
        <v>0</v>
      </c>
      <c r="I27" s="166">
        <v>1</v>
      </c>
      <c r="J27" s="166">
        <v>18</v>
      </c>
      <c r="K27" s="166">
        <v>8</v>
      </c>
      <c r="L27" s="166">
        <v>16923</v>
      </c>
      <c r="M27" s="167">
        <v>82.69644253322909</v>
      </c>
    </row>
    <row r="28" spans="1:13" ht="24" customHeight="1">
      <c r="A28" s="165" t="s">
        <v>113</v>
      </c>
      <c r="B28" s="169">
        <v>9071</v>
      </c>
      <c r="C28" s="166">
        <v>1</v>
      </c>
      <c r="D28" s="198">
        <v>6072</v>
      </c>
      <c r="E28" s="166">
        <v>4</v>
      </c>
      <c r="F28" s="166">
        <v>2615</v>
      </c>
      <c r="G28" s="166">
        <v>2</v>
      </c>
      <c r="H28" s="166">
        <v>298</v>
      </c>
      <c r="I28" s="166">
        <v>4</v>
      </c>
      <c r="J28" s="166">
        <v>64</v>
      </c>
      <c r="K28" s="166">
        <v>11</v>
      </c>
      <c r="L28" s="166">
        <v>9049</v>
      </c>
      <c r="M28" s="167">
        <v>99.75746885679638</v>
      </c>
    </row>
    <row r="29" spans="1:13" ht="24" customHeight="1">
      <c r="A29" s="165" t="s">
        <v>112</v>
      </c>
      <c r="B29" s="169">
        <v>9934</v>
      </c>
      <c r="C29" s="166">
        <v>1</v>
      </c>
      <c r="D29" s="198">
        <v>9509</v>
      </c>
      <c r="E29" s="166">
        <v>4</v>
      </c>
      <c r="F29" s="166">
        <v>319</v>
      </c>
      <c r="G29" s="166">
        <v>1</v>
      </c>
      <c r="H29" s="166">
        <v>0</v>
      </c>
      <c r="I29" s="166">
        <v>2</v>
      </c>
      <c r="J29" s="166">
        <v>101</v>
      </c>
      <c r="K29" s="166">
        <v>8</v>
      </c>
      <c r="L29" s="166">
        <v>9929</v>
      </c>
      <c r="M29" s="167">
        <v>99.94966780752969</v>
      </c>
    </row>
    <row r="30" spans="1:13" ht="24" customHeight="1">
      <c r="A30" s="165" t="s">
        <v>111</v>
      </c>
      <c r="B30" s="169">
        <v>8040</v>
      </c>
      <c r="C30" s="166">
        <v>0</v>
      </c>
      <c r="D30" s="166">
        <v>0</v>
      </c>
      <c r="E30" s="166">
        <v>5</v>
      </c>
      <c r="F30" s="166">
        <v>7880</v>
      </c>
      <c r="G30" s="166">
        <v>2</v>
      </c>
      <c r="H30" s="166">
        <v>30</v>
      </c>
      <c r="I30" s="166">
        <v>4</v>
      </c>
      <c r="J30" s="166">
        <v>88</v>
      </c>
      <c r="K30" s="166">
        <v>11</v>
      </c>
      <c r="L30" s="166">
        <v>7998</v>
      </c>
      <c r="M30" s="167">
        <v>99.4776119402985</v>
      </c>
    </row>
    <row r="31" spans="1:13" ht="24" customHeight="1">
      <c r="A31" s="165" t="s">
        <v>110</v>
      </c>
      <c r="B31" s="169">
        <v>13980</v>
      </c>
      <c r="C31" s="166">
        <v>1</v>
      </c>
      <c r="D31" s="198">
        <v>6248</v>
      </c>
      <c r="E31" s="166">
        <v>12</v>
      </c>
      <c r="F31" s="166">
        <v>7446</v>
      </c>
      <c r="G31" s="166">
        <v>0</v>
      </c>
      <c r="H31" s="166">
        <v>0</v>
      </c>
      <c r="I31" s="166">
        <v>0</v>
      </c>
      <c r="J31" s="166">
        <v>0</v>
      </c>
      <c r="K31" s="166">
        <v>13</v>
      </c>
      <c r="L31" s="166">
        <v>13694</v>
      </c>
      <c r="M31" s="167">
        <v>97.95422031473534</v>
      </c>
    </row>
    <row r="32" spans="1:13" ht="24" customHeight="1">
      <c r="A32" s="165"/>
      <c r="B32" s="169"/>
      <c r="C32" s="166"/>
      <c r="D32" s="166"/>
      <c r="E32" s="166"/>
      <c r="F32" s="166"/>
      <c r="G32" s="166"/>
      <c r="H32" s="166"/>
      <c r="I32" s="166"/>
      <c r="J32" s="166"/>
      <c r="K32" s="166"/>
      <c r="L32" s="166"/>
      <c r="M32" s="203"/>
    </row>
    <row r="33" spans="1:13" s="170" customFormat="1" ht="24" customHeight="1">
      <c r="A33" s="173" t="s">
        <v>109</v>
      </c>
      <c r="B33" s="204">
        <f>SUM(B24:B32)</f>
        <v>91933</v>
      </c>
      <c r="C33" s="205">
        <f aca="true" t="shared" si="1" ref="C33:L33">SUM(C24:C32)</f>
        <v>6</v>
      </c>
      <c r="D33" s="205">
        <f t="shared" si="1"/>
        <v>59247</v>
      </c>
      <c r="E33" s="205">
        <f t="shared" si="1"/>
        <v>32</v>
      </c>
      <c r="F33" s="205">
        <f t="shared" si="1"/>
        <v>27611</v>
      </c>
      <c r="G33" s="205">
        <f t="shared" si="1"/>
        <v>6</v>
      </c>
      <c r="H33" s="205">
        <f t="shared" si="1"/>
        <v>328</v>
      </c>
      <c r="I33" s="205">
        <f t="shared" si="1"/>
        <v>12</v>
      </c>
      <c r="J33" s="205">
        <f t="shared" si="1"/>
        <v>272</v>
      </c>
      <c r="K33" s="205">
        <f t="shared" si="1"/>
        <v>56</v>
      </c>
      <c r="L33" s="205">
        <f t="shared" si="1"/>
        <v>87458</v>
      </c>
      <c r="M33" s="206">
        <f>L33/B33*100</f>
        <v>95.132324627718</v>
      </c>
    </row>
    <row r="34" spans="1:13" s="170" customFormat="1" ht="14.25" customHeight="1">
      <c r="A34" s="174" t="s">
        <v>339</v>
      </c>
      <c r="B34" s="175"/>
      <c r="C34" s="175"/>
      <c r="D34" s="175"/>
      <c r="E34" s="175"/>
      <c r="F34" s="175"/>
      <c r="G34" s="176"/>
      <c r="H34" s="176"/>
      <c r="I34" s="176"/>
      <c r="J34" s="176"/>
      <c r="K34" s="176"/>
      <c r="L34" s="176"/>
      <c r="M34" s="176"/>
    </row>
    <row r="35" spans="1:13" s="168" customFormat="1" ht="14.25" customHeight="1">
      <c r="A35" s="177" t="s">
        <v>340</v>
      </c>
      <c r="B35" s="178"/>
      <c r="C35" s="178"/>
      <c r="D35" s="178"/>
      <c r="E35" s="161"/>
      <c r="F35" s="161"/>
      <c r="G35" s="161"/>
      <c r="H35" s="161"/>
      <c r="I35" s="161"/>
      <c r="J35" s="161"/>
      <c r="K35" s="161"/>
      <c r="L35" s="161"/>
      <c r="M35" s="161"/>
    </row>
    <row r="36" spans="1:13" s="168" customFormat="1" ht="14.25" customHeight="1">
      <c r="A36" s="177" t="s">
        <v>234</v>
      </c>
      <c r="B36" s="179"/>
      <c r="C36" s="179"/>
      <c r="D36" s="179"/>
      <c r="E36" s="180"/>
      <c r="F36" s="180"/>
      <c r="G36" s="181"/>
      <c r="H36" s="181"/>
      <c r="I36" s="181"/>
      <c r="J36" s="181"/>
      <c r="K36" s="181"/>
      <c r="L36" s="181"/>
      <c r="M36" s="181"/>
    </row>
    <row r="37" spans="1:13" ht="22.5" customHeight="1">
      <c r="A37" s="182" t="s">
        <v>338</v>
      </c>
      <c r="B37" s="178"/>
      <c r="C37" s="178"/>
      <c r="D37" s="178"/>
      <c r="E37" s="178"/>
      <c r="F37" s="178"/>
      <c r="G37" s="168"/>
      <c r="H37" s="168"/>
      <c r="I37" s="168"/>
      <c r="J37" s="168"/>
      <c r="K37" s="168"/>
      <c r="L37" s="168"/>
      <c r="M37" s="168"/>
    </row>
    <row r="38" spans="1:13" ht="13.5">
      <c r="A38" s="183"/>
      <c r="B38" s="168"/>
      <c r="C38" s="168"/>
      <c r="D38" s="168"/>
      <c r="E38" s="168"/>
      <c r="F38" s="168"/>
      <c r="G38" s="168"/>
      <c r="H38" s="168"/>
      <c r="I38" s="168"/>
      <c r="J38" s="168"/>
      <c r="K38" s="168"/>
      <c r="L38" s="168"/>
      <c r="M38" s="168"/>
    </row>
    <row r="39" spans="1:13" ht="13.5">
      <c r="A39" s="183"/>
      <c r="B39" s="184"/>
      <c r="C39" s="184"/>
      <c r="D39" s="184"/>
      <c r="E39" s="184"/>
      <c r="F39" s="184"/>
      <c r="G39" s="184"/>
      <c r="H39" s="184"/>
      <c r="I39" s="184"/>
      <c r="J39" s="184"/>
      <c r="K39" s="184"/>
      <c r="L39" s="184"/>
      <c r="M39" s="184"/>
    </row>
    <row r="40" spans="1:13" ht="13.5">
      <c r="A40" s="183"/>
      <c r="B40" s="168"/>
      <c r="C40" s="168"/>
      <c r="D40" s="168"/>
      <c r="E40" s="168"/>
      <c r="F40" s="168"/>
      <c r="G40" s="168"/>
      <c r="H40" s="168"/>
      <c r="I40" s="168"/>
      <c r="J40" s="168"/>
      <c r="K40" s="168"/>
      <c r="L40" s="168"/>
      <c r="M40" s="168"/>
    </row>
    <row r="41" spans="1:13" ht="13.5">
      <c r="A41" s="168"/>
      <c r="B41" s="168"/>
      <c r="C41" s="168"/>
      <c r="D41" s="168"/>
      <c r="E41" s="168"/>
      <c r="F41" s="168"/>
      <c r="G41" s="168"/>
      <c r="H41" s="168"/>
      <c r="I41" s="168"/>
      <c r="J41" s="168"/>
      <c r="K41" s="168"/>
      <c r="L41" s="168"/>
      <c r="M41" s="168"/>
    </row>
    <row r="42" spans="1:13" ht="13.5">
      <c r="A42" s="168"/>
      <c r="B42" s="168"/>
      <c r="C42" s="168"/>
      <c r="D42" s="168"/>
      <c r="E42" s="168"/>
      <c r="F42" s="168"/>
      <c r="G42" s="168"/>
      <c r="H42" s="168"/>
      <c r="I42" s="168"/>
      <c r="J42" s="168"/>
      <c r="K42" s="168"/>
      <c r="L42" s="168"/>
      <c r="M42" s="168"/>
    </row>
    <row r="43" spans="1:13" ht="13.5">
      <c r="A43" s="168"/>
      <c r="B43" s="168"/>
      <c r="C43" s="168"/>
      <c r="D43" s="168"/>
      <c r="E43" s="168"/>
      <c r="F43" s="168"/>
      <c r="G43" s="168"/>
      <c r="H43" s="168"/>
      <c r="I43" s="168"/>
      <c r="J43" s="168"/>
      <c r="K43" s="168"/>
      <c r="L43" s="168"/>
      <c r="M43" s="168"/>
    </row>
  </sheetData>
  <sheetProtection/>
  <hyperlinks>
    <hyperlink ref="A1" location="'10電気・ガス・水道目次'!A1" display="10　電気・ガス・水道目次へ＜＜"/>
  </hyperlinks>
  <printOptions/>
  <pageMargins left="0.5905511811023623" right="0.5905511811023623" top="0.5905511811023623" bottom="0.3937007874015748" header="0.3937007874015748" footer="0.5118110236220472"/>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J38"/>
  <sheetViews>
    <sheetView showGridLines="0" tabSelected="1" view="pageBreakPreview" zoomScaleSheetLayoutView="100" zoomScalePageLayoutView="0" workbookViewId="0" topLeftCell="A1">
      <pane ySplit="7" topLeftCell="A8" activePane="bottomLeft" state="frozen"/>
      <selection pane="topLeft" activeCell="C6" sqref="C6:C7"/>
      <selection pane="bottomLeft" activeCell="A1" sqref="A1"/>
    </sheetView>
  </sheetViews>
  <sheetFormatPr defaultColWidth="9.00390625" defaultRowHeight="13.5"/>
  <cols>
    <col min="1" max="1" width="11.625" style="119" customWidth="1"/>
    <col min="2" max="2" width="8.375" style="119" customWidth="1"/>
    <col min="3" max="3" width="12.00390625" style="119" bestFit="1" customWidth="1"/>
    <col min="4" max="9" width="9.875" style="119" customWidth="1"/>
    <col min="10" max="16384" width="9.00390625" style="119" customWidth="1"/>
  </cols>
  <sheetData>
    <row r="1" ht="13.5">
      <c r="A1" s="118" t="s">
        <v>168</v>
      </c>
    </row>
    <row r="2" spans="1:3" ht="13.5">
      <c r="A2" s="120" t="s">
        <v>1</v>
      </c>
      <c r="B2" s="120"/>
      <c r="C2" s="121"/>
    </row>
    <row r="3" spans="1:9" ht="17.25">
      <c r="A3" s="502" t="s">
        <v>254</v>
      </c>
      <c r="B3" s="502"/>
      <c r="C3" s="502"/>
      <c r="D3" s="502"/>
      <c r="E3" s="502"/>
      <c r="F3" s="502"/>
      <c r="G3" s="502"/>
      <c r="H3" s="502"/>
      <c r="I3" s="502"/>
    </row>
    <row r="4" spans="1:9" s="122" customFormat="1" ht="12">
      <c r="A4" s="503" t="s">
        <v>343</v>
      </c>
      <c r="B4" s="503"/>
      <c r="C4" s="503"/>
      <c r="D4" s="503"/>
      <c r="E4" s="503"/>
      <c r="F4" s="503"/>
      <c r="G4" s="503"/>
      <c r="H4" s="503"/>
      <c r="I4" s="503"/>
    </row>
    <row r="5" ht="6" customHeight="1" thickBot="1"/>
    <row r="6" spans="1:10" s="122" customFormat="1" ht="21" customHeight="1" thickTop="1">
      <c r="A6" s="123"/>
      <c r="B6" s="124" t="s">
        <v>108</v>
      </c>
      <c r="C6" s="372" t="s">
        <v>107</v>
      </c>
      <c r="D6" s="124" t="s">
        <v>106</v>
      </c>
      <c r="E6" s="499" t="s">
        <v>105</v>
      </c>
      <c r="F6" s="500"/>
      <c r="G6" s="501"/>
      <c r="H6" s="499" t="s">
        <v>104</v>
      </c>
      <c r="I6" s="500"/>
      <c r="J6" s="125"/>
    </row>
    <row r="7" spans="1:10" s="122" customFormat="1" ht="21" customHeight="1">
      <c r="A7" s="126"/>
      <c r="B7" s="498"/>
      <c r="C7" s="373"/>
      <c r="D7" s="373" t="s">
        <v>103</v>
      </c>
      <c r="E7" s="127" t="s">
        <v>101</v>
      </c>
      <c r="F7" s="127" t="s">
        <v>100</v>
      </c>
      <c r="G7" s="127" t="s">
        <v>102</v>
      </c>
      <c r="H7" s="128" t="s">
        <v>101</v>
      </c>
      <c r="I7" s="129" t="s">
        <v>100</v>
      </c>
      <c r="J7" s="125"/>
    </row>
    <row r="8" spans="1:10" s="135" customFormat="1" ht="13.5">
      <c r="A8" s="130"/>
      <c r="B8" s="131"/>
      <c r="C8" s="132" t="s">
        <v>99</v>
      </c>
      <c r="D8" s="133" t="s">
        <v>185</v>
      </c>
      <c r="E8" s="132" t="s">
        <v>204</v>
      </c>
      <c r="F8" s="132" t="s">
        <v>204</v>
      </c>
      <c r="G8" s="132" t="s">
        <v>186</v>
      </c>
      <c r="H8" s="132" t="s">
        <v>204</v>
      </c>
      <c r="I8" s="132" t="s">
        <v>204</v>
      </c>
      <c r="J8" s="134"/>
    </row>
    <row r="9" spans="1:9" s="141" customFormat="1" ht="29.25" customHeight="1">
      <c r="A9" s="136" t="s">
        <v>287</v>
      </c>
      <c r="B9" s="137">
        <v>15</v>
      </c>
      <c r="C9" s="138">
        <v>697044</v>
      </c>
      <c r="D9" s="138">
        <v>576</v>
      </c>
      <c r="E9" s="138">
        <v>96809</v>
      </c>
      <c r="F9" s="138">
        <v>85704</v>
      </c>
      <c r="G9" s="139">
        <v>88.52895908438265</v>
      </c>
      <c r="H9" s="140">
        <v>265.2301369863014</v>
      </c>
      <c r="I9" s="140">
        <v>234.80547945205478</v>
      </c>
    </row>
    <row r="10" spans="1:9" s="141" customFormat="1" ht="29.25" customHeight="1">
      <c r="A10" s="290" t="s">
        <v>341</v>
      </c>
      <c r="B10" s="137">
        <v>15</v>
      </c>
      <c r="C10" s="138">
        <v>693022</v>
      </c>
      <c r="D10" s="138">
        <v>577</v>
      </c>
      <c r="E10" s="138">
        <v>95448</v>
      </c>
      <c r="F10" s="138">
        <v>84390</v>
      </c>
      <c r="G10" s="139">
        <v>88.4</v>
      </c>
      <c r="H10" s="140">
        <v>261.5</v>
      </c>
      <c r="I10" s="140">
        <v>231.8</v>
      </c>
    </row>
    <row r="11" spans="1:9" s="142" customFormat="1" ht="29.25" customHeight="1">
      <c r="A11" s="301" t="s">
        <v>342</v>
      </c>
      <c r="B11" s="193">
        <v>15</v>
      </c>
      <c r="C11" s="194">
        <v>686999</v>
      </c>
      <c r="D11" s="194">
        <v>581</v>
      </c>
      <c r="E11" s="194">
        <v>93333</v>
      </c>
      <c r="F11" s="194">
        <v>83337</v>
      </c>
      <c r="G11" s="195">
        <v>89.3</v>
      </c>
      <c r="H11" s="196">
        <v>258</v>
      </c>
      <c r="I11" s="196">
        <v>233.8</v>
      </c>
    </row>
    <row r="12" spans="1:9" s="142" customFormat="1" ht="29.25" customHeight="1">
      <c r="A12" s="143"/>
      <c r="B12" s="193"/>
      <c r="C12" s="194"/>
      <c r="D12" s="194"/>
      <c r="E12" s="194"/>
      <c r="F12" s="194"/>
      <c r="G12" s="195"/>
      <c r="H12" s="196"/>
      <c r="I12" s="196"/>
    </row>
    <row r="13" spans="1:9" s="144" customFormat="1" ht="29.25" customHeight="1">
      <c r="A13" s="136" t="s">
        <v>288</v>
      </c>
      <c r="B13" s="137">
        <v>1</v>
      </c>
      <c r="C13" s="138">
        <v>252644</v>
      </c>
      <c r="D13" s="138">
        <v>487</v>
      </c>
      <c r="E13" s="138">
        <v>33611</v>
      </c>
      <c r="F13" s="138">
        <v>30135</v>
      </c>
      <c r="G13" s="139">
        <v>89.7</v>
      </c>
      <c r="H13" s="140">
        <v>92.1</v>
      </c>
      <c r="I13" s="140">
        <v>82.6</v>
      </c>
    </row>
    <row r="14" spans="1:9" s="144" customFormat="1" ht="29.25" customHeight="1">
      <c r="A14" s="136" t="s">
        <v>289</v>
      </c>
      <c r="B14" s="137">
        <v>1</v>
      </c>
      <c r="C14" s="138">
        <v>62548</v>
      </c>
      <c r="D14" s="138">
        <v>802</v>
      </c>
      <c r="E14" s="138">
        <v>10508</v>
      </c>
      <c r="F14" s="138">
        <v>9670</v>
      </c>
      <c r="G14" s="139">
        <v>92</v>
      </c>
      <c r="H14" s="140">
        <v>28.8</v>
      </c>
      <c r="I14" s="140">
        <v>26.5</v>
      </c>
    </row>
    <row r="15" spans="1:9" s="144" customFormat="1" ht="29.25" customHeight="1">
      <c r="A15" s="136" t="s">
        <v>290</v>
      </c>
      <c r="B15" s="137">
        <v>1</v>
      </c>
      <c r="C15" s="138">
        <v>23685</v>
      </c>
      <c r="D15" s="138">
        <v>625</v>
      </c>
      <c r="E15" s="138">
        <v>3181</v>
      </c>
      <c r="F15" s="138">
        <v>2833</v>
      </c>
      <c r="G15" s="139">
        <v>89.1</v>
      </c>
      <c r="H15" s="140">
        <v>8.7</v>
      </c>
      <c r="I15" s="140">
        <v>7.8</v>
      </c>
    </row>
    <row r="16" spans="1:9" s="144" customFormat="1" ht="29.25" customHeight="1">
      <c r="A16" s="136" t="s">
        <v>291</v>
      </c>
      <c r="B16" s="137">
        <v>1</v>
      </c>
      <c r="C16" s="138">
        <v>4544</v>
      </c>
      <c r="D16" s="138">
        <v>479</v>
      </c>
      <c r="E16" s="138">
        <v>609</v>
      </c>
      <c r="F16" s="138">
        <v>370</v>
      </c>
      <c r="G16" s="139">
        <v>60.8</v>
      </c>
      <c r="H16" s="140">
        <v>1.7</v>
      </c>
      <c r="I16" s="140">
        <v>1</v>
      </c>
    </row>
    <row r="17" spans="1:9" s="144" customFormat="1" ht="29.25" customHeight="1">
      <c r="A17" s="136" t="s">
        <v>292</v>
      </c>
      <c r="B17" s="137">
        <v>1</v>
      </c>
      <c r="C17" s="138">
        <v>21113</v>
      </c>
      <c r="D17" s="138">
        <v>726</v>
      </c>
      <c r="E17" s="138">
        <v>2704</v>
      </c>
      <c r="F17" s="138">
        <v>2217</v>
      </c>
      <c r="G17" s="139">
        <v>82</v>
      </c>
      <c r="H17" s="140">
        <v>7.4</v>
      </c>
      <c r="I17" s="140">
        <v>6.1</v>
      </c>
    </row>
    <row r="18" spans="1:9" s="144" customFormat="1" ht="29.25" customHeight="1">
      <c r="A18" s="136" t="s">
        <v>293</v>
      </c>
      <c r="B18" s="137">
        <v>1</v>
      </c>
      <c r="C18" s="138">
        <v>69289</v>
      </c>
      <c r="D18" s="138">
        <v>753</v>
      </c>
      <c r="E18" s="138">
        <v>8472</v>
      </c>
      <c r="F18" s="138">
        <v>7742</v>
      </c>
      <c r="G18" s="139">
        <v>91.4</v>
      </c>
      <c r="H18" s="140">
        <v>23.2</v>
      </c>
      <c r="I18" s="140">
        <v>21.2</v>
      </c>
    </row>
    <row r="19" spans="1:9" s="144" customFormat="1" ht="29.25" customHeight="1">
      <c r="A19" s="136" t="s">
        <v>294</v>
      </c>
      <c r="B19" s="137">
        <v>1</v>
      </c>
      <c r="C19" s="138">
        <v>24403</v>
      </c>
      <c r="D19" s="138">
        <v>627</v>
      </c>
      <c r="E19" s="138">
        <v>3906</v>
      </c>
      <c r="F19" s="138">
        <v>3152</v>
      </c>
      <c r="G19" s="139">
        <v>80.7</v>
      </c>
      <c r="H19" s="140">
        <v>10.7</v>
      </c>
      <c r="I19" s="140">
        <v>8.6</v>
      </c>
    </row>
    <row r="20" spans="1:9" s="144" customFormat="1" ht="29.25" customHeight="1">
      <c r="A20" s="136" t="s">
        <v>295</v>
      </c>
      <c r="B20" s="137">
        <v>1</v>
      </c>
      <c r="C20" s="138">
        <v>80007</v>
      </c>
      <c r="D20" s="138">
        <v>497</v>
      </c>
      <c r="E20" s="138">
        <v>9105</v>
      </c>
      <c r="F20" s="138">
        <v>8667</v>
      </c>
      <c r="G20" s="139">
        <v>95.2</v>
      </c>
      <c r="H20" s="140">
        <v>24.9</v>
      </c>
      <c r="I20" s="140">
        <v>23.7</v>
      </c>
    </row>
    <row r="21" spans="1:9" s="144" customFormat="1" ht="29.25" customHeight="1">
      <c r="A21" s="136" t="s">
        <v>296</v>
      </c>
      <c r="B21" s="137">
        <v>1</v>
      </c>
      <c r="C21" s="138">
        <v>89519</v>
      </c>
      <c r="D21" s="138">
        <v>544</v>
      </c>
      <c r="E21" s="138">
        <v>11809</v>
      </c>
      <c r="F21" s="138">
        <v>10789</v>
      </c>
      <c r="G21" s="139">
        <v>91.4</v>
      </c>
      <c r="H21" s="140">
        <v>32.4</v>
      </c>
      <c r="I21" s="140">
        <v>29.6</v>
      </c>
    </row>
    <row r="22" spans="1:9" s="144" customFormat="1" ht="29.25" customHeight="1">
      <c r="A22" s="136" t="s">
        <v>297</v>
      </c>
      <c r="B22" s="137">
        <v>1</v>
      </c>
      <c r="C22" s="138">
        <v>17983</v>
      </c>
      <c r="D22" s="138">
        <v>738</v>
      </c>
      <c r="E22" s="138">
        <v>2829</v>
      </c>
      <c r="F22" s="138">
        <v>2330</v>
      </c>
      <c r="G22" s="139">
        <v>82.4</v>
      </c>
      <c r="H22" s="140">
        <v>7.8</v>
      </c>
      <c r="I22" s="140">
        <v>6.4</v>
      </c>
    </row>
    <row r="23" spans="1:9" s="144" customFormat="1" ht="29.25" customHeight="1">
      <c r="A23" s="136" t="s">
        <v>298</v>
      </c>
      <c r="B23" s="197">
        <v>0</v>
      </c>
      <c r="C23" s="198">
        <v>0</v>
      </c>
      <c r="D23" s="198">
        <v>0</v>
      </c>
      <c r="E23" s="198">
        <v>0</v>
      </c>
      <c r="F23" s="198">
        <v>0</v>
      </c>
      <c r="G23" s="198">
        <v>0</v>
      </c>
      <c r="H23" s="198">
        <v>0</v>
      </c>
      <c r="I23" s="198">
        <v>0</v>
      </c>
    </row>
    <row r="24" spans="1:9" s="144" customFormat="1" ht="29.25" customHeight="1">
      <c r="A24" s="136" t="s">
        <v>299</v>
      </c>
      <c r="B24" s="137">
        <v>1</v>
      </c>
      <c r="C24" s="138">
        <v>9735</v>
      </c>
      <c r="D24" s="138">
        <v>462</v>
      </c>
      <c r="E24" s="138">
        <v>1357</v>
      </c>
      <c r="F24" s="138">
        <v>1065</v>
      </c>
      <c r="G24" s="139">
        <v>78.5</v>
      </c>
      <c r="H24" s="140">
        <v>3.7</v>
      </c>
      <c r="I24" s="140">
        <v>2.9</v>
      </c>
    </row>
    <row r="25" spans="1:9" s="144" customFormat="1" ht="29.25" customHeight="1">
      <c r="A25" s="136" t="s">
        <v>300</v>
      </c>
      <c r="B25" s="137">
        <v>1</v>
      </c>
      <c r="C25" s="138">
        <v>9700</v>
      </c>
      <c r="D25" s="138">
        <v>482</v>
      </c>
      <c r="E25" s="138">
        <v>1470</v>
      </c>
      <c r="F25" s="138">
        <v>1072</v>
      </c>
      <c r="G25" s="139">
        <v>72.9</v>
      </c>
      <c r="H25" s="140">
        <v>4</v>
      </c>
      <c r="I25" s="140">
        <v>2.9</v>
      </c>
    </row>
    <row r="26" spans="1:9" s="144" customFormat="1" ht="29.25" customHeight="1">
      <c r="A26" s="136" t="s">
        <v>301</v>
      </c>
      <c r="B26" s="137">
        <v>1</v>
      </c>
      <c r="C26" s="138">
        <v>6072</v>
      </c>
      <c r="D26" s="138">
        <v>532</v>
      </c>
      <c r="E26" s="138">
        <v>948</v>
      </c>
      <c r="F26" s="138">
        <v>796</v>
      </c>
      <c r="G26" s="139">
        <v>84</v>
      </c>
      <c r="H26" s="140">
        <v>2.6</v>
      </c>
      <c r="I26" s="140">
        <v>2.2</v>
      </c>
    </row>
    <row r="27" spans="1:9" s="144" customFormat="1" ht="29.25" customHeight="1">
      <c r="A27" s="136" t="s">
        <v>302</v>
      </c>
      <c r="B27" s="137">
        <v>1</v>
      </c>
      <c r="C27" s="138">
        <v>9509</v>
      </c>
      <c r="D27" s="138">
        <v>760</v>
      </c>
      <c r="E27" s="138">
        <v>1813</v>
      </c>
      <c r="F27" s="138">
        <v>1705</v>
      </c>
      <c r="G27" s="139">
        <v>94</v>
      </c>
      <c r="H27" s="140">
        <v>5</v>
      </c>
      <c r="I27" s="140">
        <v>4.7</v>
      </c>
    </row>
    <row r="28" spans="1:9" s="144" customFormat="1" ht="29.25" customHeight="1">
      <c r="A28" s="136" t="s">
        <v>303</v>
      </c>
      <c r="B28" s="197">
        <v>0</v>
      </c>
      <c r="C28" s="198">
        <v>0</v>
      </c>
      <c r="D28" s="198">
        <v>0</v>
      </c>
      <c r="E28" s="198">
        <v>0</v>
      </c>
      <c r="F28" s="198">
        <v>0</v>
      </c>
      <c r="G28" s="198">
        <v>0</v>
      </c>
      <c r="H28" s="198">
        <v>0</v>
      </c>
      <c r="I28" s="198">
        <v>0</v>
      </c>
    </row>
    <row r="29" spans="1:9" s="144" customFormat="1" ht="29.25" customHeight="1">
      <c r="A29" s="145" t="s">
        <v>304</v>
      </c>
      <c r="B29" s="137">
        <v>1</v>
      </c>
      <c r="C29" s="199">
        <v>6248</v>
      </c>
      <c r="D29" s="199">
        <v>644</v>
      </c>
      <c r="E29" s="199">
        <v>1011</v>
      </c>
      <c r="F29" s="199">
        <v>794</v>
      </c>
      <c r="G29" s="139">
        <v>78.5</v>
      </c>
      <c r="H29" s="140">
        <v>2.8</v>
      </c>
      <c r="I29" s="140">
        <v>2.2</v>
      </c>
    </row>
    <row r="30" spans="1:9" s="141" customFormat="1" ht="17.25" customHeight="1">
      <c r="A30" s="148" t="s">
        <v>344</v>
      </c>
      <c r="B30" s="146"/>
      <c r="C30" s="146"/>
      <c r="D30" s="147"/>
      <c r="E30" s="147"/>
      <c r="F30" s="147"/>
      <c r="G30" s="147"/>
      <c r="H30" s="147"/>
      <c r="I30" s="147"/>
    </row>
    <row r="31" spans="2:9" s="141" customFormat="1" ht="17.25" customHeight="1">
      <c r="B31" s="149"/>
      <c r="C31" s="149"/>
      <c r="D31" s="150"/>
      <c r="E31" s="151"/>
      <c r="F31" s="152"/>
      <c r="G31" s="151"/>
      <c r="H31" s="150"/>
      <c r="I31" s="150"/>
    </row>
    <row r="32" spans="1:9" ht="5.25" customHeight="1">
      <c r="A32" s="153"/>
      <c r="B32" s="154"/>
      <c r="C32" s="154"/>
      <c r="D32" s="154"/>
      <c r="E32" s="154"/>
      <c r="F32" s="154"/>
      <c r="G32" s="154"/>
      <c r="H32" s="154"/>
      <c r="I32" s="154"/>
    </row>
    <row r="33" spans="1:9" ht="13.5">
      <c r="A33" s="153"/>
      <c r="B33" s="154"/>
      <c r="C33" s="155"/>
      <c r="D33" s="154"/>
      <c r="E33" s="154"/>
      <c r="F33" s="154"/>
      <c r="G33" s="154"/>
      <c r="H33" s="154"/>
      <c r="I33" s="154"/>
    </row>
    <row r="34" spans="1:9" ht="13.5">
      <c r="A34" s="153"/>
      <c r="B34" s="155"/>
      <c r="C34" s="155"/>
      <c r="D34" s="155"/>
      <c r="E34" s="155"/>
      <c r="F34" s="155"/>
      <c r="G34" s="155"/>
      <c r="H34" s="155"/>
      <c r="I34" s="155"/>
    </row>
    <row r="35" spans="1:9" ht="13.5">
      <c r="A35" s="153"/>
      <c r="B35" s="154"/>
      <c r="C35" s="154"/>
      <c r="D35" s="154"/>
      <c r="E35" s="154"/>
      <c r="F35" s="154"/>
      <c r="G35" s="154"/>
      <c r="H35" s="154"/>
      <c r="I35" s="154"/>
    </row>
    <row r="36" spans="1:9" ht="13.5">
      <c r="A36" s="154"/>
      <c r="B36" s="154"/>
      <c r="C36" s="154"/>
      <c r="D36" s="154"/>
      <c r="E36" s="154"/>
      <c r="F36" s="154"/>
      <c r="G36" s="154"/>
      <c r="H36" s="154"/>
      <c r="I36" s="154"/>
    </row>
    <row r="37" spans="1:9" ht="13.5">
      <c r="A37" s="154"/>
      <c r="B37" s="154"/>
      <c r="C37" s="154"/>
      <c r="D37" s="154"/>
      <c r="E37" s="154"/>
      <c r="F37" s="154"/>
      <c r="G37" s="154"/>
      <c r="H37" s="154"/>
      <c r="I37" s="154"/>
    </row>
    <row r="38" spans="1:9" ht="13.5">
      <c r="A38" s="154"/>
      <c r="B38" s="154"/>
      <c r="C38" s="154"/>
      <c r="D38" s="154"/>
      <c r="E38" s="154"/>
      <c r="F38" s="154"/>
      <c r="G38" s="154"/>
      <c r="H38" s="154"/>
      <c r="I38" s="154"/>
    </row>
  </sheetData>
  <sheetProtection/>
  <hyperlinks>
    <hyperlink ref="A1" location="'10電気・ガス・水道目次'!A1" display="10　電気・ガス・水道目次へ＜＜"/>
  </hyperlinks>
  <printOptions/>
  <pageMargins left="0.5905511811023623" right="0.5905511811023623" top="0.5905511811023623" bottom="0.3937007874015748" header="0.5118110236220472" footer="0.196850393700787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V38"/>
  <sheetViews>
    <sheetView showGridLines="0" view="pageBreakPreview" zoomScale="85" zoomScaleNormal="85" zoomScaleSheetLayoutView="85" zoomScalePageLayoutView="0" workbookViewId="0" topLeftCell="A1">
      <pane xSplit="2" ySplit="8" topLeftCell="C16" activePane="bottomRight" state="frozen"/>
      <selection pane="topLeft" activeCell="A65" sqref="A65"/>
      <selection pane="topRight" activeCell="A65" sqref="A65"/>
      <selection pane="bottomLeft" activeCell="A65" sqref="A65"/>
      <selection pane="bottomRight" activeCell="A1" sqref="A1"/>
    </sheetView>
  </sheetViews>
  <sheetFormatPr defaultColWidth="9.00390625" defaultRowHeight="13.5"/>
  <cols>
    <col min="1" max="1" width="32.25390625" style="108" customWidth="1"/>
    <col min="2" max="2" width="11.50390625" style="108" customWidth="1"/>
    <col min="3" max="3" width="48.75390625" style="108" customWidth="1"/>
    <col min="4" max="4" width="9.125" style="108" customWidth="1"/>
    <col min="5" max="5" width="15.625" style="108" customWidth="1"/>
    <col min="6" max="7" width="9.125" style="108" customWidth="1"/>
    <col min="8" max="9" width="10.25390625" style="108" customWidth="1"/>
    <col min="10" max="11" width="13.25390625" style="108" customWidth="1"/>
    <col min="12" max="12" width="16.25390625" style="108" customWidth="1"/>
    <col min="13" max="13" width="2.625" style="108" customWidth="1"/>
    <col min="14" max="14" width="4.25390625" style="108" customWidth="1"/>
    <col min="15" max="15" width="12.50390625" style="108" customWidth="1"/>
    <col min="16" max="16" width="16.25390625" style="108" customWidth="1"/>
    <col min="17" max="17" width="2.625" style="108" customWidth="1"/>
    <col min="18" max="18" width="4.25390625" style="108" customWidth="1"/>
    <col min="19" max="19" width="11.50390625" style="108" customWidth="1"/>
    <col min="20" max="20" width="4.25390625" style="108" customWidth="1"/>
    <col min="21" max="21" width="13.50390625" style="108" customWidth="1"/>
    <col min="22" max="16384" width="9.00390625" style="108" customWidth="1"/>
  </cols>
  <sheetData>
    <row r="1" ht="13.5">
      <c r="A1" s="107" t="s">
        <v>168</v>
      </c>
    </row>
    <row r="2" spans="1:3" ht="26.25" customHeight="1">
      <c r="A2" s="6" t="s">
        <v>1</v>
      </c>
      <c r="B2" s="6"/>
      <c r="C2" s="8"/>
    </row>
    <row r="3" spans="1:3" ht="26.25" customHeight="1">
      <c r="A3" s="6"/>
      <c r="B3" s="6"/>
      <c r="C3" s="292" t="s">
        <v>175</v>
      </c>
    </row>
    <row r="4" spans="1:21" ht="24.75" customHeight="1">
      <c r="A4" s="348"/>
      <c r="B4" s="348"/>
      <c r="C4" s="348" t="s">
        <v>311</v>
      </c>
      <c r="D4" s="348"/>
      <c r="E4" s="348"/>
      <c r="F4" s="348"/>
      <c r="G4" s="348"/>
      <c r="H4" s="9"/>
      <c r="I4" s="9"/>
      <c r="J4" s="9"/>
      <c r="K4" s="9"/>
      <c r="L4" s="9"/>
      <c r="M4" s="9"/>
      <c r="N4" s="9"/>
      <c r="O4" s="9"/>
      <c r="P4" s="9"/>
      <c r="Q4" s="9"/>
      <c r="R4" s="9"/>
      <c r="S4" s="9"/>
      <c r="T4" s="9"/>
      <c r="U4" s="9"/>
    </row>
    <row r="5" spans="1:21" s="10" customFormat="1" ht="14.25" customHeight="1">
      <c r="A5" s="7"/>
      <c r="B5" s="7"/>
      <c r="C5" s="303" t="s">
        <v>310</v>
      </c>
      <c r="D5" s="7"/>
      <c r="E5" s="7"/>
      <c r="F5" s="7"/>
      <c r="G5" s="7"/>
      <c r="H5" s="7"/>
      <c r="I5" s="7"/>
      <c r="J5" s="7"/>
      <c r="K5" s="7"/>
      <c r="L5" s="7"/>
      <c r="M5" s="7"/>
      <c r="N5" s="7"/>
      <c r="O5" s="7"/>
      <c r="P5" s="7"/>
      <c r="Q5" s="7"/>
      <c r="R5" s="7"/>
      <c r="S5" s="7"/>
      <c r="T5" s="7"/>
      <c r="U5" s="7"/>
    </row>
    <row r="6" spans="1:21" ht="9" customHeight="1" thickBot="1">
      <c r="A6" s="375"/>
      <c r="B6" s="375"/>
      <c r="C6" s="375"/>
      <c r="D6" s="375"/>
      <c r="E6" s="375"/>
      <c r="F6" s="375"/>
      <c r="G6" s="375"/>
      <c r="H6" s="11"/>
      <c r="I6" s="11"/>
      <c r="J6" s="11"/>
      <c r="K6" s="11"/>
      <c r="L6" s="11"/>
      <c r="M6" s="11"/>
      <c r="N6" s="11"/>
      <c r="O6" s="11"/>
      <c r="P6" s="11"/>
      <c r="Q6" s="11"/>
      <c r="R6" s="11"/>
      <c r="S6" s="11"/>
      <c r="T6" s="11"/>
      <c r="U6" s="11"/>
    </row>
    <row r="7" spans="1:22" s="4" customFormat="1" ht="14.25" thickTop="1">
      <c r="A7" s="388"/>
      <c r="B7" s="389"/>
      <c r="C7" s="390"/>
      <c r="D7" s="391"/>
      <c r="E7" s="390"/>
      <c r="F7" s="393" t="s">
        <v>7</v>
      </c>
      <c r="G7" s="394"/>
      <c r="H7" s="394" t="s">
        <v>8</v>
      </c>
      <c r="I7" s="395"/>
      <c r="J7" s="394" t="s">
        <v>9</v>
      </c>
      <c r="K7" s="394"/>
      <c r="L7" s="393" t="s">
        <v>10</v>
      </c>
      <c r="M7" s="394"/>
      <c r="N7" s="394"/>
      <c r="O7" s="395"/>
      <c r="P7" s="393" t="s">
        <v>11</v>
      </c>
      <c r="Q7" s="394"/>
      <c r="R7" s="394"/>
      <c r="S7" s="395"/>
      <c r="T7" s="396" t="s">
        <v>12</v>
      </c>
      <c r="U7" s="397"/>
      <c r="V7" s="12"/>
    </row>
    <row r="8" spans="1:22" s="4" customFormat="1" ht="13.5" customHeight="1">
      <c r="A8" s="392" t="s">
        <v>2</v>
      </c>
      <c r="B8" s="349" t="s">
        <v>3</v>
      </c>
      <c r="C8" s="81" t="s">
        <v>4</v>
      </c>
      <c r="D8" s="350" t="s">
        <v>5</v>
      </c>
      <c r="E8" s="81" t="s">
        <v>6</v>
      </c>
      <c r="F8" s="13" t="s">
        <v>13</v>
      </c>
      <c r="G8" s="13" t="s">
        <v>14</v>
      </c>
      <c r="H8" s="14" t="s">
        <v>13</v>
      </c>
      <c r="I8" s="13" t="s">
        <v>14</v>
      </c>
      <c r="J8" s="15" t="s">
        <v>13</v>
      </c>
      <c r="K8" s="13" t="s">
        <v>14</v>
      </c>
      <c r="L8" s="400" t="s">
        <v>15</v>
      </c>
      <c r="M8" s="401"/>
      <c r="N8" s="402"/>
      <c r="O8" s="16" t="s">
        <v>16</v>
      </c>
      <c r="P8" s="400" t="s">
        <v>15</v>
      </c>
      <c r="Q8" s="401"/>
      <c r="R8" s="402"/>
      <c r="S8" s="16" t="s">
        <v>17</v>
      </c>
      <c r="T8" s="398" t="s">
        <v>18</v>
      </c>
      <c r="U8" s="399"/>
      <c r="V8" s="12"/>
    </row>
    <row r="9" spans="1:22" s="297" customFormat="1" ht="14.25" customHeight="1">
      <c r="A9" s="109"/>
      <c r="B9" s="110"/>
      <c r="C9" s="111"/>
      <c r="D9" s="112"/>
      <c r="E9" s="111"/>
      <c r="F9" s="113" t="s">
        <v>19</v>
      </c>
      <c r="G9" s="113" t="s">
        <v>19</v>
      </c>
      <c r="H9" s="115" t="s">
        <v>191</v>
      </c>
      <c r="I9" s="116" t="s">
        <v>191</v>
      </c>
      <c r="J9" s="116" t="s">
        <v>20</v>
      </c>
      <c r="K9" s="116" t="s">
        <v>20</v>
      </c>
      <c r="L9" s="404"/>
      <c r="M9" s="405"/>
      <c r="N9" s="351" t="s">
        <v>20</v>
      </c>
      <c r="O9" s="113" t="s">
        <v>188</v>
      </c>
      <c r="P9" s="404"/>
      <c r="Q9" s="405"/>
      <c r="R9" s="351" t="s">
        <v>21</v>
      </c>
      <c r="S9" s="113" t="s">
        <v>22</v>
      </c>
      <c r="T9" s="113"/>
      <c r="U9" s="117"/>
      <c r="V9" s="296"/>
    </row>
    <row r="10" spans="1:22" s="4" customFormat="1" ht="26.25" customHeight="1">
      <c r="A10" s="304" t="s">
        <v>23</v>
      </c>
      <c r="B10" s="221" t="s">
        <v>31</v>
      </c>
      <c r="C10" s="210" t="s">
        <v>189</v>
      </c>
      <c r="D10" s="337" t="s">
        <v>32</v>
      </c>
      <c r="E10" s="209" t="s">
        <v>68</v>
      </c>
      <c r="F10" s="338" t="s">
        <v>69</v>
      </c>
      <c r="G10" s="339" t="s">
        <v>69</v>
      </c>
      <c r="H10" s="340" t="s">
        <v>69</v>
      </c>
      <c r="I10" s="338" t="s">
        <v>69</v>
      </c>
      <c r="J10" s="327">
        <v>250000</v>
      </c>
      <c r="K10" s="328">
        <v>250000</v>
      </c>
      <c r="L10" s="328">
        <v>250000</v>
      </c>
      <c r="M10" s="329" t="s">
        <v>25</v>
      </c>
      <c r="N10" s="336" t="s">
        <v>26</v>
      </c>
      <c r="O10" s="328">
        <v>3600</v>
      </c>
      <c r="P10" s="328">
        <v>280000</v>
      </c>
      <c r="Q10" s="329" t="s">
        <v>25</v>
      </c>
      <c r="R10" s="336" t="s">
        <v>26</v>
      </c>
      <c r="S10" s="192">
        <v>19</v>
      </c>
      <c r="T10" s="192"/>
      <c r="U10" s="330" t="s">
        <v>33</v>
      </c>
      <c r="V10" s="12"/>
    </row>
    <row r="11" spans="1:22" s="4" customFormat="1" ht="14.25" customHeight="1">
      <c r="A11" s="374"/>
      <c r="B11" s="221" t="s">
        <v>34</v>
      </c>
      <c r="C11" s="384" t="s">
        <v>190</v>
      </c>
      <c r="D11" s="270" t="s">
        <v>27</v>
      </c>
      <c r="E11" s="270" t="s">
        <v>68</v>
      </c>
      <c r="F11" s="323" t="s">
        <v>69</v>
      </c>
      <c r="G11" s="326" t="s">
        <v>69</v>
      </c>
      <c r="H11" s="325" t="s">
        <v>69</v>
      </c>
      <c r="I11" s="323" t="s">
        <v>69</v>
      </c>
      <c r="J11" s="327">
        <v>500000</v>
      </c>
      <c r="K11" s="328">
        <v>500000</v>
      </c>
      <c r="L11" s="328">
        <v>500000</v>
      </c>
      <c r="M11" s="329" t="s">
        <v>25</v>
      </c>
      <c r="N11" s="336" t="s">
        <v>26</v>
      </c>
      <c r="O11" s="327">
        <v>3600</v>
      </c>
      <c r="P11" s="328">
        <v>556000</v>
      </c>
      <c r="Q11" s="329" t="s">
        <v>25</v>
      </c>
      <c r="R11" s="336" t="s">
        <v>26</v>
      </c>
      <c r="S11" s="222">
        <v>20</v>
      </c>
      <c r="T11" s="192"/>
      <c r="U11" s="330" t="s">
        <v>35</v>
      </c>
      <c r="V11" s="12"/>
    </row>
    <row r="12" spans="1:22" s="4" customFormat="1" ht="14.25" customHeight="1">
      <c r="A12" s="374"/>
      <c r="B12" s="347"/>
      <c r="C12" s="347"/>
      <c r="D12" s="347"/>
      <c r="E12" s="347"/>
      <c r="F12" s="323"/>
      <c r="G12" s="326"/>
      <c r="H12" s="325"/>
      <c r="I12" s="323"/>
      <c r="J12" s="327">
        <v>700000</v>
      </c>
      <c r="K12" s="328">
        <v>700000</v>
      </c>
      <c r="L12" s="328">
        <v>700000</v>
      </c>
      <c r="M12" s="329" t="s">
        <v>25</v>
      </c>
      <c r="N12" s="336" t="s">
        <v>26</v>
      </c>
      <c r="O12" s="327">
        <v>3600</v>
      </c>
      <c r="P12" s="328">
        <v>780000</v>
      </c>
      <c r="Q12" s="329" t="s">
        <v>25</v>
      </c>
      <c r="R12" s="336" t="s">
        <v>26</v>
      </c>
      <c r="S12" s="222">
        <v>25</v>
      </c>
      <c r="T12" s="192"/>
      <c r="U12" s="330" t="s">
        <v>36</v>
      </c>
      <c r="V12" s="12"/>
    </row>
    <row r="13" spans="1:22" s="4" customFormat="1" ht="26.25" customHeight="1">
      <c r="A13" s="322"/>
      <c r="B13" s="221" t="s">
        <v>180</v>
      </c>
      <c r="C13" s="210" t="s">
        <v>189</v>
      </c>
      <c r="D13" s="24" t="s">
        <v>181</v>
      </c>
      <c r="E13" s="209" t="s">
        <v>68</v>
      </c>
      <c r="F13" s="338" t="s">
        <v>69</v>
      </c>
      <c r="G13" s="339" t="s">
        <v>69</v>
      </c>
      <c r="H13" s="340" t="s">
        <v>69</v>
      </c>
      <c r="I13" s="338" t="s">
        <v>69</v>
      </c>
      <c r="J13" s="327">
        <v>1000</v>
      </c>
      <c r="K13" s="328" t="s">
        <v>184</v>
      </c>
      <c r="L13" s="346"/>
      <c r="M13" s="406"/>
      <c r="N13" s="508" t="s">
        <v>182</v>
      </c>
      <c r="O13" s="328" t="s">
        <v>184</v>
      </c>
      <c r="P13" s="344" t="s">
        <v>68</v>
      </c>
      <c r="Q13" s="24"/>
      <c r="R13" s="345"/>
      <c r="S13" s="328" t="s">
        <v>184</v>
      </c>
      <c r="T13" s="192"/>
      <c r="U13" s="330" t="s">
        <v>183</v>
      </c>
      <c r="V13" s="12"/>
    </row>
    <row r="14" spans="1:22" s="295" customFormat="1" ht="26.25" customHeight="1">
      <c r="A14" s="304" t="s">
        <v>37</v>
      </c>
      <c r="B14" s="305" t="s">
        <v>38</v>
      </c>
      <c r="C14" s="306" t="s">
        <v>346</v>
      </c>
      <c r="D14" s="307" t="s">
        <v>279</v>
      </c>
      <c r="E14" s="308" t="s">
        <v>280</v>
      </c>
      <c r="F14" s="309">
        <v>62.5</v>
      </c>
      <c r="G14" s="310">
        <v>63.26</v>
      </c>
      <c r="H14" s="311">
        <v>0.278</v>
      </c>
      <c r="I14" s="312">
        <v>0.146</v>
      </c>
      <c r="J14" s="354">
        <v>130</v>
      </c>
      <c r="K14" s="509">
        <v>61</v>
      </c>
      <c r="L14" s="313">
        <v>136</v>
      </c>
      <c r="M14" s="307" t="s">
        <v>195</v>
      </c>
      <c r="N14" s="307">
        <v>1</v>
      </c>
      <c r="O14" s="315">
        <v>1200</v>
      </c>
      <c r="P14" s="313">
        <v>160</v>
      </c>
      <c r="Q14" s="307" t="s">
        <v>195</v>
      </c>
      <c r="R14" s="307">
        <v>1</v>
      </c>
      <c r="S14" s="313">
        <v>0.4</v>
      </c>
      <c r="T14" s="313"/>
      <c r="U14" s="314" t="s">
        <v>281</v>
      </c>
      <c r="V14" s="12"/>
    </row>
    <row r="15" spans="1:22" s="295" customFormat="1" ht="27">
      <c r="A15" s="304"/>
      <c r="B15" s="305" t="s">
        <v>39</v>
      </c>
      <c r="C15" s="306" t="s">
        <v>347</v>
      </c>
      <c r="D15" s="307" t="s">
        <v>282</v>
      </c>
      <c r="E15" s="308" t="s">
        <v>283</v>
      </c>
      <c r="F15" s="309">
        <v>45.4</v>
      </c>
      <c r="G15" s="310">
        <v>45.95</v>
      </c>
      <c r="H15" s="510">
        <v>3.5</v>
      </c>
      <c r="I15" s="310">
        <v>1.32</v>
      </c>
      <c r="J15" s="356">
        <v>1300</v>
      </c>
      <c r="K15" s="356">
        <v>400</v>
      </c>
      <c r="L15" s="315">
        <v>1350</v>
      </c>
      <c r="M15" s="307" t="s">
        <v>195</v>
      </c>
      <c r="N15" s="307">
        <v>1</v>
      </c>
      <c r="O15" s="313">
        <v>600</v>
      </c>
      <c r="P15" s="315">
        <v>1500</v>
      </c>
      <c r="Q15" s="307" t="s">
        <v>195</v>
      </c>
      <c r="R15" s="307">
        <v>1</v>
      </c>
      <c r="S15" s="313">
        <v>3.3</v>
      </c>
      <c r="T15" s="313"/>
      <c r="U15" s="316" t="s">
        <v>284</v>
      </c>
      <c r="V15" s="12"/>
    </row>
    <row r="16" spans="1:22" s="295" customFormat="1" ht="26.25" customHeight="1">
      <c r="A16" s="304"/>
      <c r="B16" s="305" t="s">
        <v>40</v>
      </c>
      <c r="C16" s="306" t="s">
        <v>307</v>
      </c>
      <c r="D16" s="307" t="s">
        <v>282</v>
      </c>
      <c r="E16" s="308" t="s">
        <v>285</v>
      </c>
      <c r="F16" s="309">
        <v>69</v>
      </c>
      <c r="G16" s="310">
        <v>69.77</v>
      </c>
      <c r="H16" s="510">
        <v>80</v>
      </c>
      <c r="I16" s="310">
        <v>25.8</v>
      </c>
      <c r="J16" s="356">
        <v>47700</v>
      </c>
      <c r="K16" s="356">
        <v>14500</v>
      </c>
      <c r="L16" s="315">
        <v>24590</v>
      </c>
      <c r="M16" s="307" t="s">
        <v>195</v>
      </c>
      <c r="N16" s="307">
        <v>2</v>
      </c>
      <c r="O16" s="313">
        <v>200</v>
      </c>
      <c r="P16" s="315">
        <v>30000</v>
      </c>
      <c r="Q16" s="307" t="s">
        <v>195</v>
      </c>
      <c r="R16" s="307">
        <v>2</v>
      </c>
      <c r="S16" s="313">
        <v>11</v>
      </c>
      <c r="T16" s="313"/>
      <c r="U16" s="314" t="s">
        <v>286</v>
      </c>
      <c r="V16" s="12"/>
    </row>
    <row r="17" spans="1:22" s="295" customFormat="1" ht="14.25" customHeight="1">
      <c r="A17" s="403"/>
      <c r="B17" s="305"/>
      <c r="C17" s="306"/>
      <c r="D17" s="307"/>
      <c r="E17" s="308"/>
      <c r="F17" s="309"/>
      <c r="G17" s="310"/>
      <c r="H17" s="510"/>
      <c r="I17" s="310"/>
      <c r="J17" s="356"/>
      <c r="K17" s="356"/>
      <c r="L17" s="317">
        <v>340000</v>
      </c>
      <c r="M17" s="318" t="s">
        <v>25</v>
      </c>
      <c r="N17" s="319" t="s">
        <v>26</v>
      </c>
      <c r="O17" s="317">
        <v>1800</v>
      </c>
      <c r="P17" s="317">
        <v>400000</v>
      </c>
      <c r="Q17" s="318" t="s">
        <v>25</v>
      </c>
      <c r="R17" s="319" t="s">
        <v>26</v>
      </c>
      <c r="S17" s="320">
        <v>17</v>
      </c>
      <c r="T17" s="320"/>
      <c r="U17" s="321" t="s">
        <v>265</v>
      </c>
      <c r="V17" s="12"/>
    </row>
    <row r="18" spans="1:22" s="295" customFormat="1" ht="14.25" customHeight="1">
      <c r="A18" s="403"/>
      <c r="B18" s="305" t="s">
        <v>41</v>
      </c>
      <c r="C18" s="376" t="s">
        <v>42</v>
      </c>
      <c r="D18" s="355" t="s">
        <v>0</v>
      </c>
      <c r="E18" s="355" t="s">
        <v>68</v>
      </c>
      <c r="F18" s="377" t="s">
        <v>69</v>
      </c>
      <c r="G18" s="380" t="s">
        <v>69</v>
      </c>
      <c r="H18" s="381" t="s">
        <v>69</v>
      </c>
      <c r="I18" s="353" t="s">
        <v>69</v>
      </c>
      <c r="J18" s="356">
        <v>1666000</v>
      </c>
      <c r="K18" s="356">
        <v>1666000</v>
      </c>
      <c r="L18" s="317">
        <v>500000</v>
      </c>
      <c r="M18" s="318" t="s">
        <v>25</v>
      </c>
      <c r="N18" s="319" t="s">
        <v>26</v>
      </c>
      <c r="O18" s="317">
        <v>1800</v>
      </c>
      <c r="P18" s="317">
        <v>560000</v>
      </c>
      <c r="Q18" s="318" t="s">
        <v>25</v>
      </c>
      <c r="R18" s="319" t="s">
        <v>26</v>
      </c>
      <c r="S18" s="320">
        <v>17</v>
      </c>
      <c r="T18" s="320"/>
      <c r="U18" s="321" t="s">
        <v>266</v>
      </c>
      <c r="V18" s="12"/>
    </row>
    <row r="19" spans="1:22" s="295" customFormat="1" ht="14.25" customHeight="1">
      <c r="A19" s="403"/>
      <c r="B19" s="354"/>
      <c r="C19" s="354"/>
      <c r="D19" s="378"/>
      <c r="E19" s="378"/>
      <c r="F19" s="378"/>
      <c r="G19" s="382"/>
      <c r="H19" s="383"/>
      <c r="I19" s="354"/>
      <c r="J19" s="354"/>
      <c r="K19" s="354"/>
      <c r="L19" s="317">
        <v>826000</v>
      </c>
      <c r="M19" s="318" t="s">
        <v>25</v>
      </c>
      <c r="N19" s="319" t="s">
        <v>26</v>
      </c>
      <c r="O19" s="317">
        <v>1800</v>
      </c>
      <c r="P19" s="317">
        <v>920000</v>
      </c>
      <c r="Q19" s="318" t="s">
        <v>25</v>
      </c>
      <c r="R19" s="319" t="s">
        <v>26</v>
      </c>
      <c r="S19" s="320">
        <v>22</v>
      </c>
      <c r="T19" s="320"/>
      <c r="U19" s="321" t="s">
        <v>43</v>
      </c>
      <c r="V19" s="12"/>
    </row>
    <row r="20" spans="1:22" s="295" customFormat="1" ht="14.25" customHeight="1">
      <c r="A20" s="403"/>
      <c r="B20" s="305"/>
      <c r="C20" s="306"/>
      <c r="D20" s="307"/>
      <c r="E20" s="378"/>
      <c r="F20" s="379"/>
      <c r="G20" s="511"/>
      <c r="H20" s="512"/>
      <c r="I20" s="310"/>
      <c r="J20" s="356"/>
      <c r="K20" s="356"/>
      <c r="L20" s="317">
        <v>826000</v>
      </c>
      <c r="M20" s="318" t="s">
        <v>25</v>
      </c>
      <c r="N20" s="319" t="s">
        <v>26</v>
      </c>
      <c r="O20" s="317">
        <v>1800</v>
      </c>
      <c r="P20" s="317">
        <v>920000</v>
      </c>
      <c r="Q20" s="318" t="s">
        <v>25</v>
      </c>
      <c r="R20" s="319" t="s">
        <v>26</v>
      </c>
      <c r="S20" s="320">
        <v>22</v>
      </c>
      <c r="T20" s="320"/>
      <c r="U20" s="321" t="s">
        <v>46</v>
      </c>
      <c r="V20" s="12"/>
    </row>
    <row r="21" spans="1:22" s="295" customFormat="1" ht="14.25" customHeight="1">
      <c r="A21" s="403"/>
      <c r="B21" s="305" t="s">
        <v>44</v>
      </c>
      <c r="C21" s="376" t="s">
        <v>45</v>
      </c>
      <c r="D21" s="355" t="s">
        <v>27</v>
      </c>
      <c r="E21" s="355" t="s">
        <v>68</v>
      </c>
      <c r="F21" s="377" t="s">
        <v>69</v>
      </c>
      <c r="G21" s="380" t="s">
        <v>70</v>
      </c>
      <c r="H21" s="381" t="s">
        <v>70</v>
      </c>
      <c r="I21" s="353" t="s">
        <v>70</v>
      </c>
      <c r="J21" s="356">
        <v>3392000</v>
      </c>
      <c r="K21" s="356">
        <v>3392000</v>
      </c>
      <c r="L21" s="317">
        <v>826000</v>
      </c>
      <c r="M21" s="318" t="s">
        <v>25</v>
      </c>
      <c r="N21" s="319" t="s">
        <v>26</v>
      </c>
      <c r="O21" s="317">
        <v>1800</v>
      </c>
      <c r="P21" s="317">
        <v>920000</v>
      </c>
      <c r="Q21" s="318" t="s">
        <v>25</v>
      </c>
      <c r="R21" s="319" t="s">
        <v>26</v>
      </c>
      <c r="S21" s="320">
        <v>22</v>
      </c>
      <c r="T21" s="320"/>
      <c r="U21" s="321" t="s">
        <v>47</v>
      </c>
      <c r="V21" s="12"/>
    </row>
    <row r="22" spans="1:22" s="295" customFormat="1" ht="14.25" customHeight="1">
      <c r="A22" s="403"/>
      <c r="B22" s="354"/>
      <c r="C22" s="354"/>
      <c r="D22" s="378"/>
      <c r="E22" s="378"/>
      <c r="F22" s="378"/>
      <c r="G22" s="382"/>
      <c r="H22" s="383"/>
      <c r="I22" s="354"/>
      <c r="J22" s="354"/>
      <c r="K22" s="354"/>
      <c r="L22" s="317">
        <v>870000</v>
      </c>
      <c r="M22" s="318" t="s">
        <v>25</v>
      </c>
      <c r="N22" s="319" t="s">
        <v>26</v>
      </c>
      <c r="O22" s="317">
        <v>1800</v>
      </c>
      <c r="P22" s="317">
        <v>970000</v>
      </c>
      <c r="Q22" s="318" t="s">
        <v>25</v>
      </c>
      <c r="R22" s="319" t="s">
        <v>26</v>
      </c>
      <c r="S22" s="320">
        <v>23</v>
      </c>
      <c r="T22" s="320"/>
      <c r="U22" s="321" t="s">
        <v>48</v>
      </c>
      <c r="V22" s="12"/>
    </row>
    <row r="23" spans="1:22" s="295" customFormat="1" ht="14.25" customHeight="1">
      <c r="A23" s="403"/>
      <c r="B23" s="354"/>
      <c r="C23" s="354"/>
      <c r="D23" s="378"/>
      <c r="E23" s="378"/>
      <c r="F23" s="378"/>
      <c r="G23" s="382"/>
      <c r="H23" s="383"/>
      <c r="I23" s="354"/>
      <c r="J23" s="354"/>
      <c r="K23" s="354"/>
      <c r="L23" s="317">
        <v>870000</v>
      </c>
      <c r="M23" s="318" t="s">
        <v>25</v>
      </c>
      <c r="N23" s="319" t="s">
        <v>26</v>
      </c>
      <c r="O23" s="317">
        <v>1800</v>
      </c>
      <c r="P23" s="317">
        <v>970000</v>
      </c>
      <c r="Q23" s="318" t="s">
        <v>25</v>
      </c>
      <c r="R23" s="319" t="s">
        <v>26</v>
      </c>
      <c r="S23" s="320">
        <v>23</v>
      </c>
      <c r="T23" s="320"/>
      <c r="U23" s="321" t="s">
        <v>49</v>
      </c>
      <c r="V23" s="12"/>
    </row>
    <row r="24" spans="1:22" s="295" customFormat="1" ht="14.25" customHeight="1">
      <c r="A24" s="403"/>
      <c r="B24" s="305"/>
      <c r="C24" s="306"/>
      <c r="D24" s="307"/>
      <c r="E24" s="378"/>
      <c r="F24" s="379"/>
      <c r="G24" s="511"/>
      <c r="H24" s="512"/>
      <c r="I24" s="310"/>
      <c r="J24" s="356"/>
      <c r="K24" s="356"/>
      <c r="L24" s="317">
        <v>1175000</v>
      </c>
      <c r="M24" s="318" t="s">
        <v>25</v>
      </c>
      <c r="N24" s="319" t="s">
        <v>26</v>
      </c>
      <c r="O24" s="317">
        <v>1800</v>
      </c>
      <c r="P24" s="317">
        <v>1300000</v>
      </c>
      <c r="Q24" s="318" t="s">
        <v>25</v>
      </c>
      <c r="R24" s="319" t="s">
        <v>26</v>
      </c>
      <c r="S24" s="320">
        <v>24</v>
      </c>
      <c r="T24" s="320"/>
      <c r="U24" s="321" t="s">
        <v>259</v>
      </c>
      <c r="V24" s="12"/>
    </row>
    <row r="25" spans="1:22" s="295" customFormat="1" ht="14.25" customHeight="1">
      <c r="A25" s="403"/>
      <c r="B25" s="305" t="s">
        <v>50</v>
      </c>
      <c r="C25" s="376" t="s">
        <v>51</v>
      </c>
      <c r="D25" s="355" t="s">
        <v>27</v>
      </c>
      <c r="E25" s="355" t="s">
        <v>68</v>
      </c>
      <c r="F25" s="377" t="s">
        <v>70</v>
      </c>
      <c r="G25" s="380" t="s">
        <v>70</v>
      </c>
      <c r="H25" s="381" t="s">
        <v>70</v>
      </c>
      <c r="I25" s="353" t="s">
        <v>70</v>
      </c>
      <c r="J25" s="356">
        <v>4710000</v>
      </c>
      <c r="K25" s="356">
        <v>4710000</v>
      </c>
      <c r="L25" s="317">
        <v>1175000</v>
      </c>
      <c r="M25" s="318" t="s">
        <v>25</v>
      </c>
      <c r="N25" s="319" t="s">
        <v>26</v>
      </c>
      <c r="O25" s="317">
        <v>1800</v>
      </c>
      <c r="P25" s="317">
        <v>1300000</v>
      </c>
      <c r="Q25" s="318" t="s">
        <v>25</v>
      </c>
      <c r="R25" s="319" t="s">
        <v>26</v>
      </c>
      <c r="S25" s="320">
        <v>24</v>
      </c>
      <c r="T25" s="320"/>
      <c r="U25" s="321" t="s">
        <v>260</v>
      </c>
      <c r="V25" s="12"/>
    </row>
    <row r="26" spans="1:22" s="295" customFormat="1" ht="14.25" customHeight="1">
      <c r="A26" s="403"/>
      <c r="B26" s="354"/>
      <c r="C26" s="354"/>
      <c r="D26" s="354"/>
      <c r="E26" s="376"/>
      <c r="F26" s="354"/>
      <c r="G26" s="313"/>
      <c r="H26" s="357"/>
      <c r="I26" s="354"/>
      <c r="J26" s="354"/>
      <c r="K26" s="354"/>
      <c r="L26" s="317">
        <v>1180000</v>
      </c>
      <c r="M26" s="318" t="s">
        <v>25</v>
      </c>
      <c r="N26" s="319" t="s">
        <v>26</v>
      </c>
      <c r="O26" s="317">
        <v>1800</v>
      </c>
      <c r="P26" s="317">
        <v>1310000</v>
      </c>
      <c r="Q26" s="318" t="s">
        <v>25</v>
      </c>
      <c r="R26" s="319" t="s">
        <v>26</v>
      </c>
      <c r="S26" s="320">
        <v>24</v>
      </c>
      <c r="T26" s="320"/>
      <c r="U26" s="321" t="s">
        <v>52</v>
      </c>
      <c r="V26" s="12"/>
    </row>
    <row r="27" spans="1:22" s="295" customFormat="1" ht="14.25" customHeight="1">
      <c r="A27" s="403"/>
      <c r="B27" s="354"/>
      <c r="C27" s="354"/>
      <c r="D27" s="354"/>
      <c r="E27" s="376"/>
      <c r="F27" s="354"/>
      <c r="G27" s="313"/>
      <c r="H27" s="357"/>
      <c r="I27" s="354"/>
      <c r="J27" s="354"/>
      <c r="K27" s="354"/>
      <c r="L27" s="317">
        <v>1180000</v>
      </c>
      <c r="M27" s="318" t="s">
        <v>25</v>
      </c>
      <c r="N27" s="319" t="s">
        <v>26</v>
      </c>
      <c r="O27" s="317">
        <v>1800</v>
      </c>
      <c r="P27" s="317">
        <v>1310000</v>
      </c>
      <c r="Q27" s="318" t="s">
        <v>25</v>
      </c>
      <c r="R27" s="319" t="s">
        <v>26</v>
      </c>
      <c r="S27" s="320">
        <v>24</v>
      </c>
      <c r="T27" s="320"/>
      <c r="U27" s="321" t="s">
        <v>53</v>
      </c>
      <c r="V27" s="12"/>
    </row>
    <row r="28" spans="1:22" s="4" customFormat="1" ht="18" customHeight="1">
      <c r="A28" s="304" t="s">
        <v>54</v>
      </c>
      <c r="B28" s="305" t="s">
        <v>55</v>
      </c>
      <c r="C28" s="384" t="s">
        <v>56</v>
      </c>
      <c r="D28" s="270" t="s">
        <v>0</v>
      </c>
      <c r="E28" s="270" t="s">
        <v>68</v>
      </c>
      <c r="F28" s="385" t="s">
        <v>70</v>
      </c>
      <c r="G28" s="386" t="s">
        <v>70</v>
      </c>
      <c r="H28" s="387" t="s">
        <v>70</v>
      </c>
      <c r="I28" s="385" t="s">
        <v>70</v>
      </c>
      <c r="J28" s="208">
        <v>1517000</v>
      </c>
      <c r="K28" s="208">
        <v>1517000</v>
      </c>
      <c r="L28" s="189">
        <v>357000</v>
      </c>
      <c r="M28" s="190" t="s">
        <v>25</v>
      </c>
      <c r="N28" s="191" t="s">
        <v>26</v>
      </c>
      <c r="O28" s="189">
        <v>1800</v>
      </c>
      <c r="P28" s="189">
        <v>420000</v>
      </c>
      <c r="Q28" s="190" t="s">
        <v>25</v>
      </c>
      <c r="R28" s="191" t="s">
        <v>26</v>
      </c>
      <c r="S28" s="192">
        <v>22</v>
      </c>
      <c r="T28" s="192"/>
      <c r="U28" s="3" t="s">
        <v>267</v>
      </c>
      <c r="V28" s="12"/>
    </row>
    <row r="29" spans="1:22" s="4" customFormat="1" ht="18" customHeight="1">
      <c r="A29" s="352"/>
      <c r="B29" s="347"/>
      <c r="C29" s="347"/>
      <c r="D29" s="347"/>
      <c r="E29" s="347"/>
      <c r="F29" s="347"/>
      <c r="G29" s="212"/>
      <c r="H29" s="352"/>
      <c r="I29" s="347"/>
      <c r="J29" s="347"/>
      <c r="K29" s="347"/>
      <c r="L29" s="189">
        <v>1160000</v>
      </c>
      <c r="M29" s="190" t="s">
        <v>25</v>
      </c>
      <c r="N29" s="191" t="s">
        <v>26</v>
      </c>
      <c r="O29" s="189">
        <v>1800</v>
      </c>
      <c r="P29" s="189">
        <v>1300000</v>
      </c>
      <c r="Q29" s="190" t="s">
        <v>25</v>
      </c>
      <c r="R29" s="191" t="s">
        <v>26</v>
      </c>
      <c r="S29" s="192">
        <v>24</v>
      </c>
      <c r="T29" s="192"/>
      <c r="U29" s="3" t="s">
        <v>57</v>
      </c>
      <c r="V29" s="12"/>
    </row>
    <row r="30" spans="1:22" s="295" customFormat="1" ht="26.25" customHeight="1">
      <c r="A30" s="114" t="s">
        <v>58</v>
      </c>
      <c r="B30" s="221" t="s">
        <v>59</v>
      </c>
      <c r="C30" s="210" t="s">
        <v>72</v>
      </c>
      <c r="D30" s="191" t="s">
        <v>24</v>
      </c>
      <c r="E30" s="209" t="s">
        <v>30</v>
      </c>
      <c r="F30" s="211">
        <v>97.5</v>
      </c>
      <c r="G30" s="211">
        <v>88.93</v>
      </c>
      <c r="H30" s="207">
        <v>266</v>
      </c>
      <c r="I30" s="211">
        <v>20.49</v>
      </c>
      <c r="J30" s="208">
        <v>220000</v>
      </c>
      <c r="K30" s="189">
        <v>8000</v>
      </c>
      <c r="L30" s="189">
        <v>113000</v>
      </c>
      <c r="M30" s="190" t="s">
        <v>25</v>
      </c>
      <c r="N30" s="191" t="s">
        <v>28</v>
      </c>
      <c r="O30" s="189">
        <v>150</v>
      </c>
      <c r="P30" s="189">
        <v>120000</v>
      </c>
      <c r="Q30" s="190" t="s">
        <v>25</v>
      </c>
      <c r="R30" s="191" t="s">
        <v>28</v>
      </c>
      <c r="S30" s="192">
        <v>16.5</v>
      </c>
      <c r="T30" s="192"/>
      <c r="U30" s="3" t="s">
        <v>60</v>
      </c>
      <c r="V30" s="12"/>
    </row>
    <row r="31" spans="1:22" s="295" customFormat="1" ht="26.25" customHeight="1">
      <c r="A31" s="114"/>
      <c r="B31" s="221" t="s">
        <v>61</v>
      </c>
      <c r="C31" s="210" t="s">
        <v>62</v>
      </c>
      <c r="D31" s="191" t="s">
        <v>27</v>
      </c>
      <c r="E31" s="209" t="s">
        <v>27</v>
      </c>
      <c r="F31" s="211">
        <v>120.1</v>
      </c>
      <c r="G31" s="211">
        <v>120.55</v>
      </c>
      <c r="H31" s="207">
        <v>53</v>
      </c>
      <c r="I31" s="211">
        <v>21.43</v>
      </c>
      <c r="J31" s="208">
        <v>54000</v>
      </c>
      <c r="K31" s="189">
        <v>18300</v>
      </c>
      <c r="L31" s="189">
        <v>58100</v>
      </c>
      <c r="M31" s="190" t="s">
        <v>25</v>
      </c>
      <c r="N31" s="191" t="s">
        <v>26</v>
      </c>
      <c r="O31" s="189">
        <v>257</v>
      </c>
      <c r="P31" s="189">
        <v>60000</v>
      </c>
      <c r="Q31" s="190" t="s">
        <v>25</v>
      </c>
      <c r="R31" s="191" t="s">
        <v>26</v>
      </c>
      <c r="S31" s="192">
        <v>11</v>
      </c>
      <c r="T31" s="192"/>
      <c r="U31" s="3" t="s">
        <v>63</v>
      </c>
      <c r="V31" s="12"/>
    </row>
    <row r="32" spans="1:22" s="4" customFormat="1" ht="26.25" customHeight="1">
      <c r="A32" s="114" t="s">
        <v>192</v>
      </c>
      <c r="B32" s="221" t="s">
        <v>193</v>
      </c>
      <c r="C32" s="210" t="s">
        <v>194</v>
      </c>
      <c r="D32" s="191" t="s">
        <v>197</v>
      </c>
      <c r="E32" s="209" t="s">
        <v>173</v>
      </c>
      <c r="F32" s="224" t="s">
        <v>203</v>
      </c>
      <c r="G32" s="513" t="s">
        <v>69</v>
      </c>
      <c r="H32" s="514" t="s">
        <v>69</v>
      </c>
      <c r="I32" s="224" t="s">
        <v>69</v>
      </c>
      <c r="J32" s="208">
        <v>20000</v>
      </c>
      <c r="K32" s="189" t="s">
        <v>184</v>
      </c>
      <c r="L32" s="189">
        <v>2000</v>
      </c>
      <c r="M32" s="190" t="s">
        <v>195</v>
      </c>
      <c r="N32" s="274">
        <v>10</v>
      </c>
      <c r="O32" s="189" t="s">
        <v>184</v>
      </c>
      <c r="P32" s="189">
        <v>2281</v>
      </c>
      <c r="Q32" s="190" t="s">
        <v>195</v>
      </c>
      <c r="R32" s="274">
        <v>10</v>
      </c>
      <c r="S32" s="223">
        <v>0.66</v>
      </c>
      <c r="T32" s="192"/>
      <c r="U32" s="3" t="s">
        <v>196</v>
      </c>
      <c r="V32" s="12"/>
    </row>
    <row r="33" spans="1:22" s="4" customFormat="1" ht="21.75" customHeight="1">
      <c r="A33" s="322" t="s">
        <v>64</v>
      </c>
      <c r="B33" s="221" t="s">
        <v>65</v>
      </c>
      <c r="C33" s="272" t="s">
        <v>66</v>
      </c>
      <c r="D33" s="270" t="s">
        <v>24</v>
      </c>
      <c r="E33" s="322" t="s">
        <v>67</v>
      </c>
      <c r="F33" s="323">
        <v>97.1</v>
      </c>
      <c r="G33" s="324">
        <v>100.2</v>
      </c>
      <c r="H33" s="325">
        <v>6.3</v>
      </c>
      <c r="I33" s="326">
        <v>1.89</v>
      </c>
      <c r="J33" s="327">
        <v>5200</v>
      </c>
      <c r="K33" s="328">
        <v>1000</v>
      </c>
      <c r="L33" s="328">
        <v>5370</v>
      </c>
      <c r="M33" s="329" t="s">
        <v>25</v>
      </c>
      <c r="N33" s="2" t="s">
        <v>26</v>
      </c>
      <c r="O33" s="328">
        <v>600</v>
      </c>
      <c r="P33" s="328">
        <v>5500</v>
      </c>
      <c r="Q33" s="329" t="s">
        <v>25</v>
      </c>
      <c r="R33" s="2" t="s">
        <v>26</v>
      </c>
      <c r="S33" s="192">
        <v>6.6</v>
      </c>
      <c r="T33" s="192"/>
      <c r="U33" s="330" t="s">
        <v>71</v>
      </c>
      <c r="V33" s="12"/>
    </row>
    <row r="34" spans="1:22" s="4" customFormat="1" ht="21.75" customHeight="1">
      <c r="A34" s="273"/>
      <c r="B34" s="273" t="s">
        <v>261</v>
      </c>
      <c r="C34" s="275" t="s">
        <v>262</v>
      </c>
      <c r="D34" s="236" t="s">
        <v>197</v>
      </c>
      <c r="E34" s="273" t="s">
        <v>173</v>
      </c>
      <c r="F34" s="331" t="s">
        <v>69</v>
      </c>
      <c r="G34" s="515" t="s">
        <v>69</v>
      </c>
      <c r="H34" s="516" t="s">
        <v>69</v>
      </c>
      <c r="I34" s="331" t="s">
        <v>69</v>
      </c>
      <c r="J34" s="332">
        <v>8000</v>
      </c>
      <c r="K34" s="332" t="s">
        <v>184</v>
      </c>
      <c r="L34" s="333">
        <v>2000</v>
      </c>
      <c r="M34" s="334" t="s">
        <v>195</v>
      </c>
      <c r="N34" s="335">
        <v>4</v>
      </c>
      <c r="O34" s="332" t="s">
        <v>184</v>
      </c>
      <c r="P34" s="333">
        <v>2090</v>
      </c>
      <c r="Q34" s="334" t="s">
        <v>195</v>
      </c>
      <c r="R34" s="335">
        <v>4</v>
      </c>
      <c r="S34" s="291">
        <v>0.69</v>
      </c>
      <c r="T34" s="185"/>
      <c r="U34" s="186" t="s">
        <v>263</v>
      </c>
      <c r="V34" s="12"/>
    </row>
    <row r="35" spans="1:22" s="4" customFormat="1" ht="13.5" customHeight="1">
      <c r="A35" s="78" t="s">
        <v>264</v>
      </c>
      <c r="B35" s="100"/>
      <c r="C35" s="100"/>
      <c r="D35" s="100"/>
      <c r="V35" s="12"/>
    </row>
    <row r="36" spans="1:22" s="4" customFormat="1" ht="13.5" customHeight="1">
      <c r="A36" s="4" t="s">
        <v>309</v>
      </c>
      <c r="B36" s="100"/>
      <c r="C36" s="100"/>
      <c r="D36" s="100"/>
      <c r="V36" s="12"/>
    </row>
    <row r="37" spans="1:22" s="4" customFormat="1" ht="15" customHeight="1">
      <c r="A37" s="42" t="s">
        <v>308</v>
      </c>
      <c r="B37" s="42"/>
      <c r="C37" s="42"/>
      <c r="D37" s="42"/>
      <c r="E37" s="17"/>
      <c r="F37" s="17"/>
      <c r="G37" s="17"/>
      <c r="H37" s="17"/>
      <c r="I37" s="17"/>
      <c r="J37" s="17"/>
      <c r="K37" s="17"/>
      <c r="L37" s="17"/>
      <c r="M37" s="17"/>
      <c r="N37" s="17"/>
      <c r="O37" s="17"/>
      <c r="P37" s="17"/>
      <c r="Q37" s="17"/>
      <c r="R37" s="17"/>
      <c r="S37" s="17"/>
      <c r="T37" s="17"/>
      <c r="U37" s="17"/>
      <c r="V37" s="12"/>
    </row>
    <row r="38" spans="1:21" ht="13.5">
      <c r="A38" s="4"/>
      <c r="B38" s="4"/>
      <c r="C38" s="4"/>
      <c r="D38" s="4"/>
      <c r="E38" s="4"/>
      <c r="F38" s="4"/>
      <c r="G38" s="4"/>
      <c r="H38" s="4"/>
      <c r="I38" s="4"/>
      <c r="J38" s="4"/>
      <c r="K38" s="4"/>
      <c r="L38" s="4"/>
      <c r="M38" s="4"/>
      <c r="N38" s="4"/>
      <c r="O38" s="4"/>
      <c r="P38" s="4"/>
      <c r="Q38" s="4"/>
      <c r="R38" s="4"/>
      <c r="S38" s="4"/>
      <c r="T38" s="4"/>
      <c r="U38" s="4"/>
    </row>
  </sheetData>
  <sheetProtection/>
  <hyperlinks>
    <hyperlink ref="A1" location="'10電気・ガス・水道目次'!A1" display="10　電気・ガス・水道目次へ＜＜"/>
  </hyperlinks>
  <printOptions/>
  <pageMargins left="0.5905511811023623" right="0.5905511811023623" top="0.5905511811023623" bottom="0.3937007874015748" header="0.11811023622047245" footer="0.5511811023622047"/>
  <pageSetup blackAndWhite="1" fitToWidth="0" horizontalDpi="600" verticalDpi="600" orientation="portrait" paperSize="9" scale="62" r:id="rId2"/>
  <ignoredErrors>
    <ignoredError sqref="L28:N31 P28:R31"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AK52"/>
  <sheetViews>
    <sheetView showGridLines="0" view="pageBreakPreview" zoomScale="85" zoomScaleNormal="85" zoomScaleSheetLayoutView="85" zoomScalePageLayoutView="0" workbookViewId="0" topLeftCell="A1">
      <selection activeCell="A1" sqref="A1"/>
    </sheetView>
  </sheetViews>
  <sheetFormatPr defaultColWidth="8.625" defaultRowHeight="13.5"/>
  <cols>
    <col min="1" max="11" width="14.75390625" style="1" customWidth="1"/>
    <col min="12" max="12" width="14.75390625" style="248" customWidth="1"/>
    <col min="13" max="16384" width="8.625" style="1" customWidth="1"/>
  </cols>
  <sheetData>
    <row r="1" ht="13.5">
      <c r="A1" s="262" t="s">
        <v>168</v>
      </c>
    </row>
    <row r="2" spans="1:2" ht="13.5">
      <c r="A2" s="92" t="s">
        <v>1</v>
      </c>
      <c r="B2" s="92"/>
    </row>
    <row r="3" spans="1:11" ht="17.25">
      <c r="A3" s="416" t="s">
        <v>249</v>
      </c>
      <c r="B3" s="416"/>
      <c r="C3" s="416"/>
      <c r="D3" s="416"/>
      <c r="E3" s="416"/>
      <c r="F3" s="416"/>
      <c r="G3" s="9"/>
      <c r="H3" s="9"/>
      <c r="I3" s="9"/>
      <c r="J3" s="9"/>
      <c r="K3" s="9"/>
    </row>
    <row r="4" spans="1:12" s="10" customFormat="1" ht="14.25">
      <c r="A4" s="28"/>
      <c r="B4" s="28"/>
      <c r="C4" s="28"/>
      <c r="D4" s="28"/>
      <c r="E4" s="27"/>
      <c r="F4" s="27"/>
      <c r="K4" s="267"/>
      <c r="L4" s="248" t="s">
        <v>247</v>
      </c>
    </row>
    <row r="5" spans="1:12" ht="6" customHeight="1" thickBot="1">
      <c r="A5" s="254"/>
      <c r="B5" s="12"/>
      <c r="C5" s="12"/>
      <c r="D5" s="12"/>
      <c r="E5" s="12"/>
      <c r="F5" s="12"/>
      <c r="G5" s="18"/>
      <c r="H5" s="18"/>
      <c r="I5" s="18"/>
      <c r="J5" s="18"/>
      <c r="K5" s="18"/>
      <c r="L5" s="250"/>
    </row>
    <row r="6" spans="1:12" s="248" customFormat="1" ht="20.25" customHeight="1" thickTop="1">
      <c r="A6" s="424"/>
      <c r="B6" s="422"/>
      <c r="C6" s="422"/>
      <c r="D6" s="422"/>
      <c r="E6" s="417" t="s">
        <v>238</v>
      </c>
      <c r="F6" s="418"/>
      <c r="G6" s="418" t="s">
        <v>319</v>
      </c>
      <c r="H6" s="418"/>
      <c r="I6" s="418"/>
      <c r="J6" s="419"/>
      <c r="K6" s="420"/>
      <c r="L6" s="420"/>
    </row>
    <row r="7" spans="1:12" s="248" customFormat="1" ht="20.25" customHeight="1">
      <c r="A7" s="425"/>
      <c r="B7" s="423" t="s">
        <v>235</v>
      </c>
      <c r="C7" s="423" t="s">
        <v>236</v>
      </c>
      <c r="D7" s="423" t="s">
        <v>237</v>
      </c>
      <c r="E7" s="263" t="s">
        <v>241</v>
      </c>
      <c r="F7" s="263" t="s">
        <v>242</v>
      </c>
      <c r="G7" s="264" t="s">
        <v>243</v>
      </c>
      <c r="H7" s="264" t="s">
        <v>250</v>
      </c>
      <c r="I7" s="265" t="s">
        <v>244</v>
      </c>
      <c r="J7" s="265" t="s">
        <v>245</v>
      </c>
      <c r="K7" s="421" t="s">
        <v>239</v>
      </c>
      <c r="L7" s="421" t="s">
        <v>240</v>
      </c>
    </row>
    <row r="8" spans="1:12" s="248" customFormat="1" ht="20.25" customHeight="1">
      <c r="A8" s="426"/>
      <c r="B8" s="265" t="s">
        <v>246</v>
      </c>
      <c r="C8" s="265" t="s">
        <v>246</v>
      </c>
      <c r="D8" s="265" t="s">
        <v>246</v>
      </c>
      <c r="E8" s="263" t="s">
        <v>246</v>
      </c>
      <c r="F8" s="263" t="s">
        <v>246</v>
      </c>
      <c r="G8" s="264" t="s">
        <v>246</v>
      </c>
      <c r="H8" s="264" t="s">
        <v>246</v>
      </c>
      <c r="I8" s="265" t="s">
        <v>246</v>
      </c>
      <c r="J8" s="265" t="s">
        <v>246</v>
      </c>
      <c r="K8" s="263" t="s">
        <v>246</v>
      </c>
      <c r="L8" s="263" t="s">
        <v>246</v>
      </c>
    </row>
    <row r="9" spans="1:37" s="19" customFormat="1" ht="16.5" customHeight="1">
      <c r="A9" s="21" t="s">
        <v>269</v>
      </c>
      <c r="B9" s="99">
        <v>1637591.25</v>
      </c>
      <c r="C9" s="98">
        <v>7253118</v>
      </c>
      <c r="D9" s="98">
        <v>26717218.1</v>
      </c>
      <c r="E9" s="98">
        <v>31784.68</v>
      </c>
      <c r="F9" s="98">
        <v>24371.678</v>
      </c>
      <c r="G9" s="98" t="s">
        <v>173</v>
      </c>
      <c r="H9" s="98">
        <v>269708</v>
      </c>
      <c r="I9" s="98" t="s">
        <v>173</v>
      </c>
      <c r="J9" s="98">
        <v>56156.358</v>
      </c>
      <c r="K9" s="98" t="s">
        <v>173</v>
      </c>
      <c r="L9" s="98">
        <v>35664083.708</v>
      </c>
      <c r="M9" s="20"/>
      <c r="N9" s="20"/>
      <c r="O9" s="20"/>
      <c r="P9" s="20"/>
      <c r="Q9" s="20"/>
      <c r="R9" s="20"/>
      <c r="S9" s="20"/>
      <c r="T9" s="20"/>
      <c r="U9" s="20"/>
      <c r="V9" s="20"/>
      <c r="W9" s="20"/>
      <c r="X9" s="20"/>
      <c r="Y9" s="20"/>
      <c r="Z9" s="20"/>
      <c r="AA9" s="20"/>
      <c r="AB9" s="20"/>
      <c r="AC9" s="20"/>
      <c r="AD9" s="20"/>
      <c r="AE9" s="20"/>
      <c r="AF9" s="20"/>
      <c r="AG9" s="20"/>
      <c r="AH9" s="20"/>
      <c r="AI9" s="20"/>
      <c r="AJ9" s="20"/>
      <c r="AK9" s="20"/>
    </row>
    <row r="10" spans="1:37" s="19" customFormat="1" ht="16.5" customHeight="1">
      <c r="A10" s="21" t="s">
        <v>28</v>
      </c>
      <c r="B10" s="99">
        <v>1676165.604</v>
      </c>
      <c r="C10" s="98">
        <v>7876795.1</v>
      </c>
      <c r="D10" s="98">
        <v>15335041.702999998</v>
      </c>
      <c r="E10" s="98">
        <v>42244.86</v>
      </c>
      <c r="F10" s="98">
        <v>29479.051000000003</v>
      </c>
      <c r="G10" s="98">
        <v>0</v>
      </c>
      <c r="H10" s="257">
        <v>263185.1</v>
      </c>
      <c r="I10" s="98">
        <v>0</v>
      </c>
      <c r="J10" s="98">
        <v>71723.91100000001</v>
      </c>
      <c r="K10" s="98">
        <v>0</v>
      </c>
      <c r="L10" s="98">
        <v>24959726.317999996</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s="22" customFormat="1" ht="16.5" customHeight="1">
      <c r="A11" s="293">
        <v>3</v>
      </c>
      <c r="B11" s="249">
        <v>1713393.4719999998</v>
      </c>
      <c r="C11" s="187">
        <v>9248012.500000002</v>
      </c>
      <c r="D11" s="187">
        <v>33553426.980000004</v>
      </c>
      <c r="E11" s="187">
        <v>41580.14</v>
      </c>
      <c r="F11" s="187">
        <v>36474.766</v>
      </c>
      <c r="G11" s="341">
        <v>0</v>
      </c>
      <c r="H11" s="256">
        <v>290274.5</v>
      </c>
      <c r="I11" s="341">
        <v>0</v>
      </c>
      <c r="J11" s="187">
        <v>78054.90600000002</v>
      </c>
      <c r="K11" s="341">
        <v>0</v>
      </c>
      <c r="L11" s="187">
        <v>44592887.85800001</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s="19" customFormat="1" ht="16.5" customHeight="1">
      <c r="A12" s="2" t="s">
        <v>251</v>
      </c>
      <c r="B12" s="99"/>
      <c r="C12" s="98"/>
      <c r="D12" s="98"/>
      <c r="E12" s="98"/>
      <c r="F12" s="98"/>
      <c r="G12" s="341"/>
      <c r="H12" s="257"/>
      <c r="I12" s="341"/>
      <c r="J12" s="98"/>
      <c r="K12" s="341"/>
      <c r="L12" s="255"/>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row>
    <row r="13" spans="1:37" s="19" customFormat="1" ht="16.5" customHeight="1">
      <c r="A13" s="76" t="s">
        <v>317</v>
      </c>
      <c r="B13" s="99">
        <v>201119.71099999998</v>
      </c>
      <c r="C13" s="98">
        <v>564186.4</v>
      </c>
      <c r="D13" s="98">
        <v>1751327.359</v>
      </c>
      <c r="E13" s="98">
        <v>4828.1</v>
      </c>
      <c r="F13" s="98">
        <v>3423.958</v>
      </c>
      <c r="G13" s="341">
        <v>0</v>
      </c>
      <c r="H13" s="257">
        <v>23220.4</v>
      </c>
      <c r="I13" s="341">
        <v>0</v>
      </c>
      <c r="J13" s="98">
        <v>8252.058</v>
      </c>
      <c r="K13" s="341">
        <v>0</v>
      </c>
      <c r="L13" s="260">
        <v>2524885.528</v>
      </c>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37" s="19" customFormat="1" ht="16.5" customHeight="1">
      <c r="A14" s="60" t="s">
        <v>306</v>
      </c>
      <c r="B14" s="99">
        <v>200296.676</v>
      </c>
      <c r="C14" s="98">
        <v>452121</v>
      </c>
      <c r="D14" s="98">
        <v>2177408.978</v>
      </c>
      <c r="E14" s="98">
        <v>3704.96</v>
      </c>
      <c r="F14" s="98">
        <v>2924.101</v>
      </c>
      <c r="G14" s="341">
        <v>0</v>
      </c>
      <c r="H14" s="257">
        <v>500</v>
      </c>
      <c r="I14" s="341">
        <v>0</v>
      </c>
      <c r="J14" s="98">
        <v>6629.061</v>
      </c>
      <c r="K14" s="341">
        <v>0</v>
      </c>
      <c r="L14" s="260">
        <v>2836455.7150000003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1:37" s="19" customFormat="1" ht="16.5" customHeight="1">
      <c r="A15" s="60" t="s">
        <v>80</v>
      </c>
      <c r="B15" s="99">
        <v>152166.03199999998</v>
      </c>
      <c r="C15" s="98">
        <v>509502.2</v>
      </c>
      <c r="D15" s="98">
        <v>2087075.135</v>
      </c>
      <c r="E15" s="98">
        <v>1406.62</v>
      </c>
      <c r="F15" s="98">
        <v>3938.498</v>
      </c>
      <c r="G15" s="341">
        <v>0</v>
      </c>
      <c r="H15" s="257">
        <v>20960.2</v>
      </c>
      <c r="I15" s="341">
        <v>0</v>
      </c>
      <c r="J15" s="98">
        <v>5345.118</v>
      </c>
      <c r="K15" s="341">
        <v>0</v>
      </c>
      <c r="L15" s="260">
        <v>2754088.485</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spans="1:37" s="19" customFormat="1" ht="16.5" customHeight="1">
      <c r="A16" s="60" t="s">
        <v>79</v>
      </c>
      <c r="B16" s="99">
        <v>168025.19700000001</v>
      </c>
      <c r="C16" s="98">
        <v>753706</v>
      </c>
      <c r="D16" s="98">
        <v>3390752.6</v>
      </c>
      <c r="E16" s="98">
        <v>983.28</v>
      </c>
      <c r="F16" s="98">
        <v>3768.828</v>
      </c>
      <c r="G16" s="341">
        <v>0</v>
      </c>
      <c r="H16" s="257">
        <v>27982</v>
      </c>
      <c r="I16" s="341">
        <v>0</v>
      </c>
      <c r="J16" s="98">
        <v>4752.108</v>
      </c>
      <c r="K16" s="341">
        <v>0</v>
      </c>
      <c r="L16" s="260">
        <v>4317235.905</v>
      </c>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1:37" s="19" customFormat="1" ht="16.5" customHeight="1">
      <c r="A17" s="60" t="s">
        <v>78</v>
      </c>
      <c r="B17" s="99">
        <v>191786.469</v>
      </c>
      <c r="C17" s="98">
        <v>836071.9</v>
      </c>
      <c r="D17" s="98">
        <v>3527711.3</v>
      </c>
      <c r="E17" s="98">
        <v>1966.42</v>
      </c>
      <c r="F17" s="98">
        <v>3021.6380000000004</v>
      </c>
      <c r="G17" s="341">
        <v>0</v>
      </c>
      <c r="H17" s="257">
        <v>27806.9</v>
      </c>
      <c r="I17" s="341">
        <v>0</v>
      </c>
      <c r="J17" s="98">
        <v>4988.058000000001</v>
      </c>
      <c r="K17" s="341">
        <v>0</v>
      </c>
      <c r="L17" s="260">
        <v>4560557.727</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1:37" s="19" customFormat="1" ht="16.5" customHeight="1">
      <c r="A18" s="60" t="s">
        <v>77</v>
      </c>
      <c r="B18" s="99">
        <v>144519.56699999998</v>
      </c>
      <c r="C18" s="98">
        <v>829227.2</v>
      </c>
      <c r="D18" s="98">
        <v>3476851.655</v>
      </c>
      <c r="E18" s="98">
        <v>2355.96</v>
      </c>
      <c r="F18" s="98">
        <v>2964.6270000000004</v>
      </c>
      <c r="G18" s="341">
        <v>0</v>
      </c>
      <c r="H18" s="257">
        <v>27107.2</v>
      </c>
      <c r="I18" s="341">
        <v>0</v>
      </c>
      <c r="J18" s="98">
        <v>5320.587</v>
      </c>
      <c r="K18" s="341">
        <v>0</v>
      </c>
      <c r="L18" s="260">
        <v>4455919.009000001</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s="19" customFormat="1" ht="16.5" customHeight="1">
      <c r="A19" s="60" t="s">
        <v>170</v>
      </c>
      <c r="B19" s="99">
        <v>47355.204000000005</v>
      </c>
      <c r="C19" s="98">
        <v>835972.4</v>
      </c>
      <c r="D19" s="98">
        <v>3450656.983</v>
      </c>
      <c r="E19" s="98">
        <v>3622.1400000000003</v>
      </c>
      <c r="F19" s="98">
        <v>2981.084</v>
      </c>
      <c r="G19" s="341">
        <v>0</v>
      </c>
      <c r="H19" s="257">
        <v>27960.4</v>
      </c>
      <c r="I19" s="341">
        <v>0</v>
      </c>
      <c r="J19" s="98">
        <v>6603.224</v>
      </c>
      <c r="K19" s="341">
        <v>0</v>
      </c>
      <c r="L19" s="260">
        <v>4340587.811000001</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1:37" s="19" customFormat="1" ht="16.5" customHeight="1">
      <c r="A20" s="60" t="s">
        <v>171</v>
      </c>
      <c r="B20" s="99">
        <v>29190.747</v>
      </c>
      <c r="C20" s="98">
        <v>868901.2</v>
      </c>
      <c r="D20" s="98">
        <v>2953589.803</v>
      </c>
      <c r="E20" s="98">
        <v>3741.2200000000003</v>
      </c>
      <c r="F20" s="98">
        <v>1865.016</v>
      </c>
      <c r="G20" s="341">
        <v>0</v>
      </c>
      <c r="H20" s="257">
        <v>27170.2</v>
      </c>
      <c r="I20" s="341">
        <v>0</v>
      </c>
      <c r="J20" s="98">
        <v>5606.236000000001</v>
      </c>
      <c r="K20" s="341">
        <v>0</v>
      </c>
      <c r="L20" s="260">
        <v>3857287.986</v>
      </c>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1:37" s="19" customFormat="1" ht="16.5" customHeight="1">
      <c r="A21" s="60" t="s">
        <v>172</v>
      </c>
      <c r="B21" s="99">
        <v>191499.721</v>
      </c>
      <c r="C21" s="98">
        <v>897927.4</v>
      </c>
      <c r="D21" s="98">
        <v>3066220.6319999998</v>
      </c>
      <c r="E21" s="98">
        <v>5762.8</v>
      </c>
      <c r="F21" s="98">
        <v>1118.426</v>
      </c>
      <c r="G21" s="341">
        <v>0</v>
      </c>
      <c r="H21" s="257">
        <v>27752.4</v>
      </c>
      <c r="I21" s="341">
        <v>0</v>
      </c>
      <c r="J21" s="98">
        <v>6881.226000000001</v>
      </c>
      <c r="K21" s="341">
        <v>0</v>
      </c>
      <c r="L21" s="260">
        <v>4162528.9789999994</v>
      </c>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1:37" s="19" customFormat="1" ht="16.5" customHeight="1">
      <c r="A22" s="76" t="s">
        <v>318</v>
      </c>
      <c r="B22" s="99">
        <v>140006.021</v>
      </c>
      <c r="C22" s="98">
        <v>930473.3</v>
      </c>
      <c r="D22" s="98">
        <v>3074354.782</v>
      </c>
      <c r="E22" s="98">
        <v>4555.74</v>
      </c>
      <c r="F22" s="98">
        <v>1338.662</v>
      </c>
      <c r="G22" s="341">
        <v>0</v>
      </c>
      <c r="H22" s="257">
        <v>27057.3</v>
      </c>
      <c r="I22" s="341">
        <v>0</v>
      </c>
      <c r="J22" s="98">
        <v>5894.402</v>
      </c>
      <c r="K22" s="341">
        <v>0</v>
      </c>
      <c r="L22" s="260">
        <v>4150728.505</v>
      </c>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1:37" s="19" customFormat="1" ht="16.5" customHeight="1">
      <c r="A23" s="60" t="s">
        <v>74</v>
      </c>
      <c r="B23" s="99">
        <v>86789.18800000001</v>
      </c>
      <c r="C23" s="98">
        <v>890423.4</v>
      </c>
      <c r="D23" s="98">
        <v>2777941.464</v>
      </c>
      <c r="E23" s="98">
        <v>4800.4</v>
      </c>
      <c r="F23" s="98">
        <v>3234.2740000000003</v>
      </c>
      <c r="G23" s="341">
        <v>0</v>
      </c>
      <c r="H23" s="257">
        <v>25061.4</v>
      </c>
      <c r="I23" s="341">
        <v>0</v>
      </c>
      <c r="J23" s="98">
        <v>8034.674</v>
      </c>
      <c r="K23" s="341">
        <v>0</v>
      </c>
      <c r="L23" s="260">
        <v>3763188.7260000003</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1:37" s="19" customFormat="1" ht="16.5" customHeight="1">
      <c r="A24" s="103" t="s">
        <v>73</v>
      </c>
      <c r="B24" s="188">
        <v>160638.93899999998</v>
      </c>
      <c r="C24" s="225">
        <v>879500.1</v>
      </c>
      <c r="D24" s="225">
        <v>1819536.2889999999</v>
      </c>
      <c r="E24" s="225">
        <v>3852.5</v>
      </c>
      <c r="F24" s="225">
        <v>5895.654</v>
      </c>
      <c r="G24" s="342">
        <v>0</v>
      </c>
      <c r="H24" s="258">
        <v>27696.1</v>
      </c>
      <c r="I24" s="342">
        <v>0</v>
      </c>
      <c r="J24" s="225">
        <v>9748.154</v>
      </c>
      <c r="K24" s="342">
        <v>0</v>
      </c>
      <c r="L24" s="261">
        <v>2869423.482</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12" s="38" customFormat="1" ht="13.5" customHeight="1">
      <c r="A25" s="266" t="s">
        <v>320</v>
      </c>
      <c r="G25" s="101" t="s">
        <v>270</v>
      </c>
      <c r="L25" s="255"/>
    </row>
    <row r="26" spans="7:12" s="38" customFormat="1" ht="13.5" customHeight="1">
      <c r="G26" s="102" t="s">
        <v>271</v>
      </c>
      <c r="L26" s="255"/>
    </row>
    <row r="27" spans="1:12" s="38" customFormat="1" ht="13.5" customHeight="1">
      <c r="A27" s="266"/>
      <c r="G27" s="266" t="s">
        <v>272</v>
      </c>
      <c r="L27" s="255"/>
    </row>
    <row r="28" spans="1:12" s="38" customFormat="1" ht="13.5" customHeight="1">
      <c r="A28" s="102" t="s">
        <v>252</v>
      </c>
      <c r="L28" s="255"/>
    </row>
    <row r="29" ht="13.5">
      <c r="L29" s="255"/>
    </row>
    <row r="30" ht="13.5">
      <c r="L30" s="255"/>
    </row>
    <row r="31" ht="13.5">
      <c r="L31" s="255"/>
    </row>
    <row r="32" ht="13.5">
      <c r="L32" s="255"/>
    </row>
    <row r="33" ht="13.5">
      <c r="L33" s="255"/>
    </row>
    <row r="34" ht="13.5">
      <c r="L34" s="255"/>
    </row>
    <row r="35" ht="13.5">
      <c r="L35" s="255"/>
    </row>
    <row r="36" ht="13.5">
      <c r="L36" s="255"/>
    </row>
    <row r="37" ht="13.5">
      <c r="L37" s="255"/>
    </row>
    <row r="38" ht="13.5">
      <c r="L38" s="255"/>
    </row>
    <row r="39" ht="13.5">
      <c r="L39" s="255"/>
    </row>
    <row r="40" ht="13.5">
      <c r="L40" s="255"/>
    </row>
    <row r="41" ht="13.5">
      <c r="L41" s="255"/>
    </row>
    <row r="42" ht="13.5">
      <c r="L42" s="255"/>
    </row>
    <row r="43" ht="13.5">
      <c r="L43" s="255"/>
    </row>
    <row r="44" ht="13.5">
      <c r="L44" s="255"/>
    </row>
    <row r="45" ht="13.5">
      <c r="L45" s="255"/>
    </row>
    <row r="46" ht="13.5">
      <c r="L46" s="255"/>
    </row>
    <row r="47" ht="13.5">
      <c r="L47" s="255"/>
    </row>
    <row r="48" ht="13.5">
      <c r="L48" s="255"/>
    </row>
    <row r="49" ht="13.5">
      <c r="L49" s="251"/>
    </row>
    <row r="50" ht="13.5">
      <c r="L50" s="252"/>
    </row>
    <row r="51" ht="13.5">
      <c r="L51" s="253"/>
    </row>
    <row r="52" ht="13.5">
      <c r="L52" s="253"/>
    </row>
  </sheetData>
  <sheetProtection/>
  <hyperlinks>
    <hyperlink ref="A1" location="'10電気・ガス・水道目次'!A1" display="10　電気・ガス・水道目次へ＜＜"/>
  </hyperlinks>
  <printOptions/>
  <pageMargins left="0.5905511811023623" right="0.5905511811023623" top="0.5905511811023623" bottom="0.3937007874015748" header="0.5118110236220472" footer="0.5118110236220472"/>
  <pageSetup blackAndWhite="1" fitToHeight="0" fitToWidth="2"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AH28"/>
  <sheetViews>
    <sheetView showGridLines="0" view="pageBreakPreview" zoomScaleSheetLayoutView="100" zoomScalePageLayoutView="0" workbookViewId="0" topLeftCell="A1">
      <selection activeCell="A1" sqref="A1"/>
    </sheetView>
  </sheetViews>
  <sheetFormatPr defaultColWidth="9.00390625" defaultRowHeight="13.5"/>
  <cols>
    <col min="1" max="1" width="13.75390625" style="1" customWidth="1"/>
    <col min="2" max="5" width="15.375" style="1" customWidth="1"/>
    <col min="6" max="7" width="19.375" style="1" customWidth="1"/>
    <col min="8" max="9" width="15.375" style="1" customWidth="1"/>
    <col min="10" max="11" width="19.375" style="1" customWidth="1"/>
    <col min="12" max="14" width="18.50390625" style="1" customWidth="1"/>
    <col min="15" max="16384" width="9.00390625" style="1" customWidth="1"/>
  </cols>
  <sheetData>
    <row r="1" ht="13.5">
      <c r="A1" s="235" t="s">
        <v>168</v>
      </c>
    </row>
    <row r="2" spans="1:11" ht="13.5">
      <c r="A2" s="92" t="s">
        <v>1</v>
      </c>
      <c r="B2" s="92"/>
      <c r="F2" s="6"/>
      <c r="G2" s="6"/>
      <c r="J2" s="92"/>
      <c r="K2" s="6"/>
    </row>
    <row r="3" spans="1:14" ht="17.25">
      <c r="A3" s="408" t="s">
        <v>205</v>
      </c>
      <c r="B3" s="408"/>
      <c r="C3" s="408"/>
      <c r="D3" s="408"/>
      <c r="E3" s="9"/>
      <c r="F3" s="240"/>
      <c r="G3" s="240"/>
      <c r="H3" s="9"/>
      <c r="I3" s="9"/>
      <c r="J3" s="240"/>
      <c r="K3" s="240"/>
      <c r="L3" s="9"/>
      <c r="M3" s="9"/>
      <c r="N3" s="9"/>
    </row>
    <row r="4" spans="1:14" s="10" customFormat="1" ht="14.25">
      <c r="A4" s="7"/>
      <c r="B4" s="7"/>
      <c r="D4" s="7"/>
      <c r="E4" s="7"/>
      <c r="F4" s="7"/>
      <c r="G4" s="7"/>
      <c r="H4" s="7"/>
      <c r="I4" s="7"/>
      <c r="J4" s="7"/>
      <c r="K4" s="68" t="s">
        <v>206</v>
      </c>
      <c r="L4" s="7"/>
      <c r="M4" s="7"/>
      <c r="N4" s="7"/>
    </row>
    <row r="5" spans="1:12" ht="6" customHeight="1" thickBot="1">
      <c r="A5" s="26"/>
      <c r="F5" s="25"/>
      <c r="G5" s="12"/>
      <c r="H5" s="12"/>
      <c r="I5" s="12"/>
      <c r="J5" s="25"/>
      <c r="K5" s="25"/>
      <c r="L5" s="18"/>
    </row>
    <row r="6" spans="1:12" s="105" customFormat="1" ht="12.75" customHeight="1" thickTop="1">
      <c r="A6" s="106"/>
      <c r="B6" s="449" t="s">
        <v>179</v>
      </c>
      <c r="C6" s="450"/>
      <c r="D6" s="450"/>
      <c r="E6" s="450"/>
      <c r="F6" s="450"/>
      <c r="G6" s="450" t="s">
        <v>326</v>
      </c>
      <c r="H6" s="450"/>
      <c r="I6" s="451"/>
      <c r="J6" s="441" t="s">
        <v>129</v>
      </c>
      <c r="K6" s="442"/>
      <c r="L6" s="104"/>
    </row>
    <row r="7" spans="1:14" s="50" customFormat="1" ht="15" customHeight="1">
      <c r="A7" s="430"/>
      <c r="B7" s="445" t="s">
        <v>209</v>
      </c>
      <c r="C7" s="446"/>
      <c r="D7" s="447" t="s">
        <v>208</v>
      </c>
      <c r="E7" s="448"/>
      <c r="F7" s="365" t="s">
        <v>207</v>
      </c>
      <c r="G7" s="443" t="s">
        <v>325</v>
      </c>
      <c r="H7" s="443"/>
      <c r="I7" s="444"/>
      <c r="J7" s="437"/>
      <c r="K7" s="440"/>
      <c r="L7" s="49"/>
      <c r="M7" s="49"/>
      <c r="N7" s="72"/>
    </row>
    <row r="8" spans="1:14" s="50" customFormat="1" ht="15" customHeight="1">
      <c r="A8" s="430"/>
      <c r="B8" s="428"/>
      <c r="C8" s="429"/>
      <c r="D8" s="428"/>
      <c r="E8" s="435"/>
      <c r="F8" s="427"/>
      <c r="G8" s="237"/>
      <c r="H8" s="238"/>
      <c r="I8" s="435"/>
      <c r="J8" s="436"/>
      <c r="K8" s="438"/>
      <c r="L8" s="49"/>
      <c r="M8" s="49"/>
      <c r="N8" s="72"/>
    </row>
    <row r="9" spans="1:13" s="50" customFormat="1" ht="39" customHeight="1">
      <c r="A9" s="431"/>
      <c r="B9" s="432" t="s">
        <v>321</v>
      </c>
      <c r="C9" s="363" t="s">
        <v>322</v>
      </c>
      <c r="D9" s="432" t="s">
        <v>321</v>
      </c>
      <c r="E9" s="439" t="s">
        <v>322</v>
      </c>
      <c r="F9" s="364" t="s">
        <v>323</v>
      </c>
      <c r="G9" s="433" t="s">
        <v>212</v>
      </c>
      <c r="H9" s="434" t="s">
        <v>213</v>
      </c>
      <c r="I9" s="439" t="s">
        <v>324</v>
      </c>
      <c r="J9" s="361" t="s">
        <v>214</v>
      </c>
      <c r="K9" s="362" t="s">
        <v>210</v>
      </c>
      <c r="L9" s="72"/>
      <c r="M9" s="49"/>
    </row>
    <row r="10" spans="1:15" s="50" customFormat="1" ht="15" customHeight="1">
      <c r="A10" s="294" t="s">
        <v>273</v>
      </c>
      <c r="B10" s="271">
        <v>2124275.226</v>
      </c>
      <c r="C10" s="40">
        <v>5</v>
      </c>
      <c r="D10" s="271">
        <v>3103189.134</v>
      </c>
      <c r="E10" s="40">
        <v>49</v>
      </c>
      <c r="F10" s="40">
        <v>2514429.77</v>
      </c>
      <c r="G10" s="40">
        <v>1083594.053</v>
      </c>
      <c r="H10" s="30">
        <v>1430835.717</v>
      </c>
      <c r="I10" s="40">
        <v>63</v>
      </c>
      <c r="J10" s="30">
        <v>7741894.13</v>
      </c>
      <c r="K10" s="40">
        <v>82</v>
      </c>
      <c r="L10" s="72"/>
      <c r="M10" s="49"/>
      <c r="N10" s="63"/>
      <c r="O10" s="49"/>
    </row>
    <row r="11" spans="1:15" s="50" customFormat="1" ht="15" customHeight="1">
      <c r="A11" s="294" t="s">
        <v>316</v>
      </c>
      <c r="B11" s="271">
        <v>1925028</v>
      </c>
      <c r="C11" s="40">
        <v>6</v>
      </c>
      <c r="D11" s="271">
        <v>2913742.248</v>
      </c>
      <c r="E11" s="40">
        <v>52</v>
      </c>
      <c r="F11" s="40">
        <v>2642517.087</v>
      </c>
      <c r="G11" s="40">
        <v>955002</v>
      </c>
      <c r="H11" s="30">
        <v>1687515.087</v>
      </c>
      <c r="I11" s="40">
        <v>85</v>
      </c>
      <c r="J11" s="30">
        <v>7481287.335000001</v>
      </c>
      <c r="K11" s="40">
        <v>101</v>
      </c>
      <c r="L11" s="72"/>
      <c r="M11" s="49"/>
      <c r="N11" s="63"/>
      <c r="O11" s="49"/>
    </row>
    <row r="12" spans="1:32" s="59" customFormat="1" ht="15" customHeight="1">
      <c r="A12" s="239" t="s">
        <v>29</v>
      </c>
      <c r="B12" s="241">
        <v>2049723</v>
      </c>
      <c r="C12" s="242">
        <f>C25</f>
        <v>6</v>
      </c>
      <c r="D12" s="241">
        <v>3031679.954</v>
      </c>
      <c r="E12" s="242">
        <f>E25</f>
        <v>58</v>
      </c>
      <c r="F12" s="242">
        <v>2639114.7961</v>
      </c>
      <c r="G12" s="242">
        <v>778974</v>
      </c>
      <c r="H12" s="75">
        <v>1860140.7961000002</v>
      </c>
      <c r="I12" s="242">
        <f>I25</f>
        <v>92</v>
      </c>
      <c r="J12" s="75">
        <v>7720517.7501</v>
      </c>
      <c r="K12" s="242">
        <f>K25</f>
        <v>113</v>
      </c>
      <c r="L12" s="58"/>
      <c r="M12" s="58"/>
      <c r="N12" s="243"/>
      <c r="O12" s="58"/>
      <c r="P12" s="58"/>
      <c r="Q12" s="58"/>
      <c r="R12" s="58"/>
      <c r="S12" s="58"/>
      <c r="T12" s="58"/>
      <c r="U12" s="58"/>
      <c r="V12" s="58"/>
      <c r="W12" s="58"/>
      <c r="X12" s="58"/>
      <c r="Y12" s="58"/>
      <c r="Z12" s="58"/>
      <c r="AA12" s="58"/>
      <c r="AB12" s="58"/>
      <c r="AC12" s="58"/>
      <c r="AD12" s="58"/>
      <c r="AE12" s="58"/>
      <c r="AF12" s="58"/>
    </row>
    <row r="13" spans="1:32" s="31" customFormat="1" ht="15" customHeight="1">
      <c r="A13" s="60" t="s">
        <v>75</v>
      </c>
      <c r="B13" s="30"/>
      <c r="C13" s="30"/>
      <c r="D13" s="30"/>
      <c r="E13" s="30"/>
      <c r="F13" s="40"/>
      <c r="G13" s="40"/>
      <c r="H13" s="30"/>
      <c r="I13" s="30"/>
      <c r="J13" s="30"/>
      <c r="K13" s="30"/>
      <c r="L13" s="36"/>
      <c r="M13" s="36"/>
      <c r="N13" s="75"/>
      <c r="O13" s="36"/>
      <c r="P13" s="36"/>
      <c r="Q13" s="36"/>
      <c r="R13" s="36"/>
      <c r="S13" s="36"/>
      <c r="T13" s="36"/>
      <c r="U13" s="36"/>
      <c r="V13" s="36"/>
      <c r="W13" s="36"/>
      <c r="X13" s="36"/>
      <c r="Y13" s="36"/>
      <c r="Z13" s="36"/>
      <c r="AA13" s="36"/>
      <c r="AB13" s="36"/>
      <c r="AC13" s="36"/>
      <c r="AD13" s="36"/>
      <c r="AE13" s="36"/>
      <c r="AF13" s="36"/>
    </row>
    <row r="14" spans="1:32" s="31" customFormat="1" ht="15" customHeight="1">
      <c r="A14" s="76" t="s">
        <v>317</v>
      </c>
      <c r="B14" s="30">
        <v>164848</v>
      </c>
      <c r="C14" s="30">
        <v>7</v>
      </c>
      <c r="D14" s="30">
        <v>221696</v>
      </c>
      <c r="E14" s="30">
        <v>54</v>
      </c>
      <c r="F14" s="30">
        <v>211778.871</v>
      </c>
      <c r="G14" s="30">
        <v>66099</v>
      </c>
      <c r="H14" s="30">
        <v>145679.871</v>
      </c>
      <c r="I14" s="30">
        <v>86</v>
      </c>
      <c r="J14" s="30">
        <v>598322.871</v>
      </c>
      <c r="K14" s="30">
        <v>102</v>
      </c>
      <c r="L14" s="36"/>
      <c r="M14" s="36"/>
      <c r="N14" s="30"/>
      <c r="O14" s="36"/>
      <c r="P14" s="36"/>
      <c r="Q14" s="36"/>
      <c r="R14" s="36"/>
      <c r="S14" s="36"/>
      <c r="T14" s="36"/>
      <c r="U14" s="36"/>
      <c r="V14" s="36"/>
      <c r="W14" s="36"/>
      <c r="X14" s="36"/>
      <c r="Y14" s="36"/>
      <c r="Z14" s="36"/>
      <c r="AA14" s="36"/>
      <c r="AB14" s="36"/>
      <c r="AC14" s="36"/>
      <c r="AD14" s="36"/>
      <c r="AE14" s="36"/>
      <c r="AF14" s="36"/>
    </row>
    <row r="15" spans="1:32" s="31" customFormat="1" ht="15" customHeight="1">
      <c r="A15" s="60" t="s">
        <v>306</v>
      </c>
      <c r="B15" s="30">
        <v>164016</v>
      </c>
      <c r="C15" s="30">
        <v>7</v>
      </c>
      <c r="D15" s="30">
        <v>215516</v>
      </c>
      <c r="E15" s="30">
        <v>55</v>
      </c>
      <c r="F15" s="30">
        <v>192719.308</v>
      </c>
      <c r="G15" s="30">
        <v>60913</v>
      </c>
      <c r="H15" s="30">
        <v>131806.308</v>
      </c>
      <c r="I15" s="30">
        <v>86</v>
      </c>
      <c r="J15" s="30">
        <v>572251.308</v>
      </c>
      <c r="K15" s="30">
        <v>104</v>
      </c>
      <c r="L15" s="36"/>
      <c r="M15" s="36"/>
      <c r="N15" s="30"/>
      <c r="O15" s="36"/>
      <c r="P15" s="36"/>
      <c r="Q15" s="36"/>
      <c r="R15" s="36"/>
      <c r="S15" s="36"/>
      <c r="T15" s="36"/>
      <c r="U15" s="36"/>
      <c r="V15" s="36"/>
      <c r="W15" s="36"/>
      <c r="X15" s="36"/>
      <c r="Y15" s="36"/>
      <c r="Z15" s="36"/>
      <c r="AA15" s="36"/>
      <c r="AB15" s="36"/>
      <c r="AC15" s="36"/>
      <c r="AD15" s="36"/>
      <c r="AE15" s="36"/>
      <c r="AF15" s="36"/>
    </row>
    <row r="16" spans="1:32" s="31" customFormat="1" ht="15" customHeight="1">
      <c r="A16" s="60" t="s">
        <v>80</v>
      </c>
      <c r="B16" s="30">
        <v>180726</v>
      </c>
      <c r="C16" s="30">
        <v>7</v>
      </c>
      <c r="D16" s="30">
        <v>244885</v>
      </c>
      <c r="E16" s="30">
        <v>56</v>
      </c>
      <c r="F16" s="30">
        <v>155041.162</v>
      </c>
      <c r="G16" s="30">
        <v>51328</v>
      </c>
      <c r="H16" s="30">
        <v>103713.162</v>
      </c>
      <c r="I16" s="30">
        <v>84</v>
      </c>
      <c r="J16" s="30">
        <v>580652.162</v>
      </c>
      <c r="K16" s="30">
        <v>102</v>
      </c>
      <c r="L16" s="36"/>
      <c r="M16" s="36"/>
      <c r="N16" s="30"/>
      <c r="O16" s="36"/>
      <c r="P16" s="36"/>
      <c r="Q16" s="36"/>
      <c r="R16" s="36"/>
      <c r="S16" s="36"/>
      <c r="T16" s="36"/>
      <c r="U16" s="36"/>
      <c r="V16" s="36"/>
      <c r="W16" s="36"/>
      <c r="X16" s="36"/>
      <c r="Y16" s="36"/>
      <c r="Z16" s="36"/>
      <c r="AA16" s="36"/>
      <c r="AB16" s="36"/>
      <c r="AC16" s="36"/>
      <c r="AD16" s="36"/>
      <c r="AE16" s="36"/>
      <c r="AF16" s="36"/>
    </row>
    <row r="17" spans="1:32" s="31" customFormat="1" ht="15" customHeight="1">
      <c r="A17" s="60" t="s">
        <v>79</v>
      </c>
      <c r="B17" s="30">
        <v>187514</v>
      </c>
      <c r="C17" s="30">
        <v>6</v>
      </c>
      <c r="D17" s="30">
        <v>281213</v>
      </c>
      <c r="E17" s="30">
        <v>58</v>
      </c>
      <c r="F17" s="30">
        <v>168842</v>
      </c>
      <c r="G17" s="30">
        <v>58202</v>
      </c>
      <c r="H17" s="30">
        <v>110640</v>
      </c>
      <c r="I17" s="30">
        <v>86</v>
      </c>
      <c r="J17" s="30">
        <v>637569</v>
      </c>
      <c r="K17" s="30">
        <v>105</v>
      </c>
      <c r="L17" s="36"/>
      <c r="M17" s="36"/>
      <c r="N17" s="30"/>
      <c r="O17" s="36"/>
      <c r="P17" s="36"/>
      <c r="Q17" s="36"/>
      <c r="R17" s="36"/>
      <c r="S17" s="36"/>
      <c r="T17" s="36"/>
      <c r="U17" s="36"/>
      <c r="V17" s="36"/>
      <c r="W17" s="36"/>
      <c r="X17" s="36"/>
      <c r="Y17" s="36"/>
      <c r="Z17" s="36"/>
      <c r="AA17" s="36"/>
      <c r="AB17" s="36"/>
      <c r="AC17" s="36"/>
      <c r="AD17" s="36"/>
      <c r="AE17" s="36"/>
      <c r="AF17" s="36"/>
    </row>
    <row r="18" spans="1:32" s="31" customFormat="1" ht="15" customHeight="1">
      <c r="A18" s="60" t="s">
        <v>78</v>
      </c>
      <c r="B18" s="30">
        <v>169597</v>
      </c>
      <c r="C18" s="30">
        <v>6</v>
      </c>
      <c r="D18" s="30">
        <v>272903</v>
      </c>
      <c r="E18" s="30">
        <v>59</v>
      </c>
      <c r="F18" s="30">
        <v>205525</v>
      </c>
      <c r="G18" s="30">
        <v>72915</v>
      </c>
      <c r="H18" s="30">
        <v>132610</v>
      </c>
      <c r="I18" s="30">
        <v>89</v>
      </c>
      <c r="J18" s="30">
        <v>648025</v>
      </c>
      <c r="K18" s="30">
        <v>109</v>
      </c>
      <c r="L18" s="36"/>
      <c r="M18" s="36"/>
      <c r="N18" s="30"/>
      <c r="O18" s="36"/>
      <c r="P18" s="36"/>
      <c r="Q18" s="36"/>
      <c r="R18" s="36"/>
      <c r="S18" s="36"/>
      <c r="T18" s="36"/>
      <c r="U18" s="36"/>
      <c r="V18" s="36"/>
      <c r="W18" s="36"/>
      <c r="X18" s="36"/>
      <c r="Y18" s="36"/>
      <c r="Z18" s="36"/>
      <c r="AA18" s="36"/>
      <c r="AB18" s="36"/>
      <c r="AC18" s="36"/>
      <c r="AD18" s="36"/>
      <c r="AE18" s="36"/>
      <c r="AF18" s="36"/>
    </row>
    <row r="19" spans="1:32" s="31" customFormat="1" ht="15" customHeight="1">
      <c r="A19" s="60" t="s">
        <v>77</v>
      </c>
      <c r="B19" s="30">
        <v>173995</v>
      </c>
      <c r="C19" s="30">
        <v>6</v>
      </c>
      <c r="D19" s="30">
        <v>255534</v>
      </c>
      <c r="E19" s="30">
        <v>59</v>
      </c>
      <c r="F19" s="30">
        <v>172592</v>
      </c>
      <c r="G19" s="30">
        <v>59207</v>
      </c>
      <c r="H19" s="30">
        <v>113385</v>
      </c>
      <c r="I19" s="30">
        <v>88</v>
      </c>
      <c r="J19" s="30">
        <v>602121</v>
      </c>
      <c r="K19" s="30">
        <v>108</v>
      </c>
      <c r="L19" s="36"/>
      <c r="M19" s="36"/>
      <c r="N19" s="30"/>
      <c r="O19" s="36"/>
      <c r="P19" s="36"/>
      <c r="Q19" s="36"/>
      <c r="R19" s="36"/>
      <c r="S19" s="36"/>
      <c r="T19" s="36"/>
      <c r="U19" s="36"/>
      <c r="V19" s="36"/>
      <c r="W19" s="36"/>
      <c r="X19" s="36"/>
      <c r="Y19" s="36"/>
      <c r="Z19" s="36"/>
      <c r="AA19" s="36"/>
      <c r="AB19" s="36"/>
      <c r="AC19" s="36"/>
      <c r="AD19" s="36"/>
      <c r="AE19" s="36"/>
      <c r="AF19" s="36"/>
    </row>
    <row r="20" spans="1:32" s="31" customFormat="1" ht="15" customHeight="1">
      <c r="A20" s="60" t="s">
        <v>170</v>
      </c>
      <c r="B20" s="30">
        <v>176289</v>
      </c>
      <c r="C20" s="30">
        <v>6</v>
      </c>
      <c r="D20" s="30">
        <v>242458</v>
      </c>
      <c r="E20" s="30">
        <v>57</v>
      </c>
      <c r="F20" s="30">
        <v>161594.927</v>
      </c>
      <c r="G20" s="30">
        <v>53206</v>
      </c>
      <c r="H20" s="30">
        <v>108388.927</v>
      </c>
      <c r="I20" s="30">
        <v>87</v>
      </c>
      <c r="J20" s="30">
        <v>580341.927</v>
      </c>
      <c r="K20" s="30">
        <v>106</v>
      </c>
      <c r="L20" s="36"/>
      <c r="M20" s="36"/>
      <c r="N20" s="30"/>
      <c r="O20" s="36"/>
      <c r="P20" s="36"/>
      <c r="Q20" s="36"/>
      <c r="R20" s="36"/>
      <c r="S20" s="36"/>
      <c r="T20" s="36"/>
      <c r="U20" s="36"/>
      <c r="V20" s="36"/>
      <c r="W20" s="36"/>
      <c r="X20" s="36"/>
      <c r="Y20" s="36"/>
      <c r="Z20" s="36"/>
      <c r="AA20" s="36"/>
      <c r="AB20" s="36"/>
      <c r="AC20" s="36"/>
      <c r="AD20" s="36"/>
      <c r="AE20" s="36"/>
      <c r="AF20" s="36"/>
    </row>
    <row r="21" spans="1:32" s="31" customFormat="1" ht="15" customHeight="1">
      <c r="A21" s="60" t="s">
        <v>171</v>
      </c>
      <c r="B21" s="30">
        <v>167648</v>
      </c>
      <c r="C21" s="30">
        <v>6</v>
      </c>
      <c r="D21" s="30">
        <v>235572</v>
      </c>
      <c r="E21" s="30">
        <v>59</v>
      </c>
      <c r="F21" s="30">
        <v>183599</v>
      </c>
      <c r="G21" s="30">
        <v>54323</v>
      </c>
      <c r="H21" s="30">
        <v>129276</v>
      </c>
      <c r="I21" s="30">
        <v>90</v>
      </c>
      <c r="J21" s="30">
        <v>586819</v>
      </c>
      <c r="K21" s="30">
        <v>111</v>
      </c>
      <c r="L21" s="36"/>
      <c r="M21" s="36"/>
      <c r="N21" s="30"/>
      <c r="O21" s="36"/>
      <c r="P21" s="36"/>
      <c r="Q21" s="36"/>
      <c r="R21" s="36"/>
      <c r="S21" s="36"/>
      <c r="T21" s="36"/>
      <c r="U21" s="36"/>
      <c r="V21" s="36"/>
      <c r="W21" s="36"/>
      <c r="X21" s="36"/>
      <c r="Y21" s="36"/>
      <c r="Z21" s="36"/>
      <c r="AA21" s="36"/>
      <c r="AB21" s="36"/>
      <c r="AC21" s="36"/>
      <c r="AD21" s="36"/>
      <c r="AE21" s="36"/>
      <c r="AF21" s="36"/>
    </row>
    <row r="22" spans="1:32" s="31" customFormat="1" ht="15" customHeight="1">
      <c r="A22" s="60" t="s">
        <v>172</v>
      </c>
      <c r="B22" s="30">
        <v>169982</v>
      </c>
      <c r="C22" s="30">
        <v>6</v>
      </c>
      <c r="D22" s="30">
        <v>261097.954</v>
      </c>
      <c r="E22" s="30">
        <v>58</v>
      </c>
      <c r="F22" s="30">
        <v>237646</v>
      </c>
      <c r="G22" s="30">
        <v>64478</v>
      </c>
      <c r="H22" s="30">
        <v>173168</v>
      </c>
      <c r="I22" s="30">
        <v>93</v>
      </c>
      <c r="J22" s="30">
        <v>668725.954</v>
      </c>
      <c r="K22" s="30">
        <v>114</v>
      </c>
      <c r="L22" s="36"/>
      <c r="M22" s="36"/>
      <c r="N22" s="30"/>
      <c r="O22" s="36"/>
      <c r="P22" s="36"/>
      <c r="Q22" s="36"/>
      <c r="R22" s="36"/>
      <c r="S22" s="36"/>
      <c r="T22" s="36"/>
      <c r="U22" s="36"/>
      <c r="V22" s="36"/>
      <c r="W22" s="36"/>
      <c r="X22" s="36"/>
      <c r="Y22" s="36"/>
      <c r="Z22" s="36"/>
      <c r="AA22" s="36"/>
      <c r="AB22" s="36"/>
      <c r="AC22" s="36"/>
      <c r="AD22" s="36"/>
      <c r="AE22" s="36"/>
      <c r="AF22" s="36"/>
    </row>
    <row r="23" spans="1:32" s="31" customFormat="1" ht="15" customHeight="1">
      <c r="A23" s="76" t="s">
        <v>318</v>
      </c>
      <c r="B23" s="30">
        <v>163099</v>
      </c>
      <c r="C23" s="30">
        <v>6</v>
      </c>
      <c r="D23" s="30">
        <v>277072</v>
      </c>
      <c r="E23" s="30">
        <v>57</v>
      </c>
      <c r="F23" s="30">
        <v>346717.5281</v>
      </c>
      <c r="G23" s="30">
        <v>87579</v>
      </c>
      <c r="H23" s="30">
        <v>259138.5281</v>
      </c>
      <c r="I23" s="30">
        <v>93</v>
      </c>
      <c r="J23" s="30">
        <v>786888.5281</v>
      </c>
      <c r="K23" s="30">
        <v>113</v>
      </c>
      <c r="L23" s="36"/>
      <c r="M23" s="36"/>
      <c r="N23" s="30"/>
      <c r="O23" s="36"/>
      <c r="P23" s="36"/>
      <c r="Q23" s="36"/>
      <c r="R23" s="36"/>
      <c r="S23" s="36"/>
      <c r="T23" s="36"/>
      <c r="U23" s="36"/>
      <c r="V23" s="36"/>
      <c r="W23" s="36"/>
      <c r="X23" s="36"/>
      <c r="Y23" s="36"/>
      <c r="Z23" s="36"/>
      <c r="AA23" s="36"/>
      <c r="AB23" s="36"/>
      <c r="AC23" s="36"/>
      <c r="AD23" s="36"/>
      <c r="AE23" s="36"/>
      <c r="AF23" s="36"/>
    </row>
    <row r="24" spans="1:32" s="31" customFormat="1" ht="15" customHeight="1">
      <c r="A24" s="60" t="s">
        <v>74</v>
      </c>
      <c r="B24" s="30">
        <v>158685</v>
      </c>
      <c r="C24" s="30">
        <v>6</v>
      </c>
      <c r="D24" s="30">
        <v>264384</v>
      </c>
      <c r="E24" s="30">
        <v>58</v>
      </c>
      <c r="F24" s="30">
        <v>321393</v>
      </c>
      <c r="G24" s="30">
        <v>80222</v>
      </c>
      <c r="H24" s="30">
        <v>241171</v>
      </c>
      <c r="I24" s="30">
        <v>93</v>
      </c>
      <c r="J24" s="30">
        <v>744462</v>
      </c>
      <c r="K24" s="30">
        <v>114</v>
      </c>
      <c r="L24" s="36"/>
      <c r="M24" s="36"/>
      <c r="N24" s="30"/>
      <c r="O24" s="36"/>
      <c r="P24" s="36"/>
      <c r="Q24" s="36"/>
      <c r="R24" s="36"/>
      <c r="S24" s="36"/>
      <c r="T24" s="36"/>
      <c r="U24" s="36"/>
      <c r="V24" s="36"/>
      <c r="W24" s="36"/>
      <c r="X24" s="36"/>
      <c r="Y24" s="36"/>
      <c r="Z24" s="36"/>
      <c r="AA24" s="36"/>
      <c r="AB24" s="36"/>
      <c r="AC24" s="36"/>
      <c r="AD24" s="36"/>
      <c r="AE24" s="36"/>
      <c r="AF24" s="36"/>
    </row>
    <row r="25" spans="1:32" s="31" customFormat="1" ht="15" customHeight="1">
      <c r="A25" s="103" t="s">
        <v>73</v>
      </c>
      <c r="B25" s="244">
        <v>173324</v>
      </c>
      <c r="C25" s="244">
        <v>6</v>
      </c>
      <c r="D25" s="244">
        <v>259349</v>
      </c>
      <c r="E25" s="244">
        <v>58</v>
      </c>
      <c r="F25" s="244">
        <v>281666</v>
      </c>
      <c r="G25" s="244">
        <v>70502</v>
      </c>
      <c r="H25" s="244">
        <v>211164</v>
      </c>
      <c r="I25" s="244">
        <v>92</v>
      </c>
      <c r="J25" s="244">
        <v>714339</v>
      </c>
      <c r="K25" s="244">
        <v>113</v>
      </c>
      <c r="L25" s="36"/>
      <c r="M25" s="36"/>
      <c r="N25" s="30"/>
      <c r="O25" s="36"/>
      <c r="P25" s="36"/>
      <c r="Q25" s="36"/>
      <c r="R25" s="36"/>
      <c r="S25" s="36"/>
      <c r="T25" s="36"/>
      <c r="U25" s="36"/>
      <c r="V25" s="36"/>
      <c r="W25" s="36"/>
      <c r="X25" s="36"/>
      <c r="Y25" s="36"/>
      <c r="Z25" s="36"/>
      <c r="AA25" s="36"/>
      <c r="AB25" s="36"/>
      <c r="AC25" s="36"/>
      <c r="AD25" s="36"/>
      <c r="AE25" s="36"/>
      <c r="AF25" s="36"/>
    </row>
    <row r="26" spans="1:32" s="31" customFormat="1" ht="15" customHeight="1">
      <c r="A26" s="56" t="s">
        <v>211</v>
      </c>
      <c r="B26" s="226"/>
      <c r="C26" s="226"/>
      <c r="D26" s="226"/>
      <c r="E26" s="226"/>
      <c r="F26" s="226"/>
      <c r="G26" s="226"/>
      <c r="H26" s="226"/>
      <c r="I26" s="226"/>
      <c r="J26" s="226"/>
      <c r="K26" s="226"/>
      <c r="L26" s="36"/>
      <c r="M26" s="36"/>
      <c r="N26" s="30"/>
      <c r="O26" s="36"/>
      <c r="P26" s="36"/>
      <c r="Q26" s="36"/>
      <c r="R26" s="36"/>
      <c r="S26" s="36"/>
      <c r="T26" s="36"/>
      <c r="U26" s="36"/>
      <c r="V26" s="36"/>
      <c r="W26" s="36"/>
      <c r="X26" s="36"/>
      <c r="Y26" s="36"/>
      <c r="Z26" s="36"/>
      <c r="AA26" s="36"/>
      <c r="AB26" s="36"/>
      <c r="AC26" s="36"/>
      <c r="AD26" s="36"/>
      <c r="AE26" s="36"/>
      <c r="AF26" s="36"/>
    </row>
    <row r="27" spans="1:32" s="31" customFormat="1" ht="15" customHeight="1">
      <c r="A27" s="56" t="s">
        <v>215</v>
      </c>
      <c r="B27" s="226"/>
      <c r="C27" s="226"/>
      <c r="D27" s="226"/>
      <c r="E27" s="226"/>
      <c r="F27" s="226"/>
      <c r="G27" s="226"/>
      <c r="H27" s="226"/>
      <c r="I27" s="226"/>
      <c r="J27" s="226"/>
      <c r="K27" s="226"/>
      <c r="L27" s="36"/>
      <c r="M27" s="36"/>
      <c r="N27" s="30"/>
      <c r="O27" s="36"/>
      <c r="P27" s="36"/>
      <c r="Q27" s="36"/>
      <c r="R27" s="36"/>
      <c r="S27" s="36"/>
      <c r="T27" s="36"/>
      <c r="U27" s="36"/>
      <c r="V27" s="36"/>
      <c r="W27" s="36"/>
      <c r="X27" s="36"/>
      <c r="Y27" s="36"/>
      <c r="Z27" s="36"/>
      <c r="AA27" s="36"/>
      <c r="AB27" s="36"/>
      <c r="AC27" s="36"/>
      <c r="AD27" s="36"/>
      <c r="AE27" s="36"/>
      <c r="AF27" s="36"/>
    </row>
    <row r="28" spans="1:34" s="19" customFormat="1" ht="16.5" customHeight="1">
      <c r="A28" s="77" t="s">
        <v>327</v>
      </c>
      <c r="B28" s="29"/>
      <c r="C28" s="29"/>
      <c r="D28" s="3"/>
      <c r="E28" s="29"/>
      <c r="F28" s="56"/>
      <c r="G28" s="56"/>
      <c r="H28" s="3"/>
      <c r="I28" s="3"/>
      <c r="J28" s="56"/>
      <c r="K28" s="56"/>
      <c r="L28" s="29"/>
      <c r="M28" s="29"/>
      <c r="N28" s="29"/>
      <c r="O28" s="20"/>
      <c r="P28" s="20"/>
      <c r="Q28" s="20"/>
      <c r="R28" s="20"/>
      <c r="S28" s="20"/>
      <c r="T28" s="20"/>
      <c r="U28" s="20"/>
      <c r="V28" s="20"/>
      <c r="W28" s="20"/>
      <c r="X28" s="20"/>
      <c r="Y28" s="20"/>
      <c r="Z28" s="20"/>
      <c r="AA28" s="20"/>
      <c r="AB28" s="20"/>
      <c r="AC28" s="20"/>
      <c r="AD28" s="20"/>
      <c r="AE28" s="20"/>
      <c r="AF28" s="20"/>
      <c r="AG28" s="20"/>
      <c r="AH28" s="20"/>
    </row>
  </sheetData>
  <sheetProtection/>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600" verticalDpi="600" orientation="portrait" paperSize="9" scale="85" r:id="rId1"/>
  <colBreaks count="1" manualBreakCount="1">
    <brk id="6" min="1" max="29" man="1"/>
  </colBreaks>
</worksheet>
</file>

<file path=xl/worksheets/sheet5.xml><?xml version="1.0" encoding="utf-8"?>
<worksheet xmlns="http://schemas.openxmlformats.org/spreadsheetml/2006/main" xmlns:r="http://schemas.openxmlformats.org/officeDocument/2006/relationships">
  <sheetPr>
    <tabColor rgb="FFFF0000"/>
  </sheetPr>
  <dimension ref="A1:AL22"/>
  <sheetViews>
    <sheetView showGridLines="0" view="pageBreakPreview" zoomScale="120" zoomScaleSheetLayoutView="120" zoomScalePageLayoutView="0" workbookViewId="0" topLeftCell="A1">
      <selection activeCell="A1" sqref="A1"/>
    </sheetView>
  </sheetViews>
  <sheetFormatPr defaultColWidth="9.00390625" defaultRowHeight="13.5"/>
  <cols>
    <col min="1" max="1" width="13.50390625" style="1" customWidth="1"/>
    <col min="2" max="2" width="12.50390625" style="1" customWidth="1"/>
    <col min="3" max="15" width="11.25390625" style="1" customWidth="1"/>
    <col min="16" max="16" width="13.50390625" style="1" customWidth="1"/>
    <col min="17" max="25" width="11.375" style="1" customWidth="1"/>
    <col min="26" max="27" width="10.50390625" style="1" customWidth="1"/>
    <col min="28" max="28" width="11.25390625" style="1" customWidth="1"/>
    <col min="29" max="30" width="11.375" style="1" customWidth="1"/>
    <col min="31" max="16384" width="9.00390625" style="1" customWidth="1"/>
  </cols>
  <sheetData>
    <row r="1" spans="1:2" ht="13.5">
      <c r="A1" s="359" t="s">
        <v>1</v>
      </c>
      <c r="B1" s="359"/>
    </row>
    <row r="2" spans="1:2" ht="13.5">
      <c r="A2" s="92" t="s">
        <v>1</v>
      </c>
      <c r="B2" s="6"/>
    </row>
    <row r="3" spans="1:15" ht="17.25">
      <c r="A3" s="408" t="s">
        <v>198</v>
      </c>
      <c r="B3" s="408"/>
      <c r="C3" s="408"/>
      <c r="D3" s="408"/>
      <c r="E3" s="408"/>
      <c r="F3" s="408"/>
      <c r="G3" s="9"/>
      <c r="H3" s="9"/>
      <c r="I3" s="9"/>
      <c r="J3" s="9"/>
      <c r="K3" s="9"/>
      <c r="L3" s="9"/>
      <c r="M3" s="9"/>
      <c r="N3" s="9"/>
      <c r="O3" s="9"/>
    </row>
    <row r="4" spans="1:15" s="10" customFormat="1" ht="14.25">
      <c r="A4" s="7"/>
      <c r="B4" s="7"/>
      <c r="C4" s="7"/>
      <c r="D4" s="7"/>
      <c r="E4" s="7"/>
      <c r="F4" s="7"/>
      <c r="G4" s="7"/>
      <c r="H4" s="7"/>
      <c r="I4" s="7"/>
      <c r="J4" s="7"/>
      <c r="K4" s="7"/>
      <c r="L4" s="7"/>
      <c r="M4" s="7"/>
      <c r="N4" s="7"/>
      <c r="O4" s="68" t="s">
        <v>199</v>
      </c>
    </row>
    <row r="5" spans="1:15" ht="5.25" customHeight="1" thickBot="1">
      <c r="A5" s="26"/>
      <c r="B5" s="12"/>
      <c r="C5" s="12"/>
      <c r="D5" s="12"/>
      <c r="E5" s="12"/>
      <c r="F5" s="18"/>
      <c r="G5" s="18"/>
      <c r="H5" s="12"/>
      <c r="I5" s="12"/>
      <c r="J5" s="12"/>
      <c r="K5" s="12"/>
      <c r="L5" s="12"/>
      <c r="M5" s="12"/>
      <c r="N5" s="18"/>
      <c r="O5" s="18"/>
    </row>
    <row r="6" spans="1:15" s="24" customFormat="1" ht="13.5" customHeight="1" thickTop="1">
      <c r="A6" s="460"/>
      <c r="B6" s="472"/>
      <c r="C6" s="468"/>
      <c r="D6" s="229"/>
      <c r="E6" s="230"/>
      <c r="F6" s="230"/>
      <c r="G6" s="230"/>
      <c r="H6" s="230"/>
      <c r="I6" s="230"/>
      <c r="J6" s="230"/>
      <c r="K6" s="229"/>
      <c r="L6" s="229"/>
      <c r="M6" s="230"/>
      <c r="N6" s="230"/>
      <c r="O6" s="230"/>
    </row>
    <row r="7" spans="1:15" s="24" customFormat="1" ht="15.75" customHeight="1">
      <c r="A7" s="461"/>
      <c r="B7" s="473"/>
      <c r="C7" s="474"/>
      <c r="D7" s="475"/>
      <c r="E7" s="231"/>
      <c r="F7" s="231"/>
      <c r="G7" s="476"/>
      <c r="H7" s="231"/>
      <c r="I7" s="231"/>
      <c r="J7" s="231"/>
      <c r="K7" s="232"/>
      <c r="L7" s="232"/>
      <c r="M7" s="231"/>
      <c r="N7" s="231"/>
      <c r="O7" s="231"/>
    </row>
    <row r="8" spans="1:15" s="24" customFormat="1" ht="32.25" customHeight="1">
      <c r="A8" s="462"/>
      <c r="B8" s="367" t="s">
        <v>216</v>
      </c>
      <c r="C8" s="366" t="s">
        <v>276</v>
      </c>
      <c r="D8" s="367" t="s">
        <v>333</v>
      </c>
      <c r="E8" s="477" t="s">
        <v>202</v>
      </c>
      <c r="F8" s="477" t="s">
        <v>217</v>
      </c>
      <c r="G8" s="368" t="s">
        <v>334</v>
      </c>
      <c r="H8" s="478" t="s">
        <v>218</v>
      </c>
      <c r="I8" s="457" t="s">
        <v>219</v>
      </c>
      <c r="J8" s="457" t="s">
        <v>220</v>
      </c>
      <c r="K8" s="479" t="s">
        <v>221</v>
      </c>
      <c r="L8" s="458" t="s">
        <v>222</v>
      </c>
      <c r="M8" s="457" t="s">
        <v>223</v>
      </c>
      <c r="N8" s="480" t="s">
        <v>224</v>
      </c>
      <c r="O8" s="481" t="s">
        <v>225</v>
      </c>
    </row>
    <row r="9" spans="1:38" s="19" customFormat="1" ht="16.5" customHeight="1">
      <c r="A9" s="278" t="s">
        <v>305</v>
      </c>
      <c r="B9" s="73">
        <v>7237</v>
      </c>
      <c r="C9" s="74">
        <v>4424</v>
      </c>
      <c r="D9" s="74">
        <v>70</v>
      </c>
      <c r="E9" s="74">
        <v>23</v>
      </c>
      <c r="F9" s="74">
        <v>47</v>
      </c>
      <c r="G9" s="74">
        <v>2623</v>
      </c>
      <c r="H9" s="74">
        <v>55</v>
      </c>
      <c r="I9" s="74">
        <v>591</v>
      </c>
      <c r="J9" s="74">
        <v>62</v>
      </c>
      <c r="K9" s="74">
        <v>259</v>
      </c>
      <c r="L9" s="74">
        <v>318</v>
      </c>
      <c r="M9" s="74">
        <v>372</v>
      </c>
      <c r="N9" s="74">
        <v>908</v>
      </c>
      <c r="O9" s="74">
        <v>57</v>
      </c>
      <c r="AE9" s="20"/>
      <c r="AF9" s="20"/>
      <c r="AG9" s="20"/>
      <c r="AH9" s="20"/>
      <c r="AI9" s="20"/>
      <c r="AJ9" s="20"/>
      <c r="AK9" s="20"/>
      <c r="AL9" s="20"/>
    </row>
    <row r="10" spans="1:38" s="19" customFormat="1" ht="16.5" customHeight="1">
      <c r="A10" s="279" t="s">
        <v>329</v>
      </c>
      <c r="B10" s="39">
        <v>6762</v>
      </c>
      <c r="C10" s="30">
        <v>4406</v>
      </c>
      <c r="D10" s="30">
        <v>69</v>
      </c>
      <c r="E10" s="30">
        <v>23</v>
      </c>
      <c r="F10" s="30">
        <v>46</v>
      </c>
      <c r="G10" s="30">
        <v>2460</v>
      </c>
      <c r="H10" s="30">
        <v>55</v>
      </c>
      <c r="I10" s="30">
        <f>480+88</f>
        <v>568</v>
      </c>
      <c r="J10" s="30">
        <f>34+22</f>
        <v>56</v>
      </c>
      <c r="K10" s="30">
        <v>243</v>
      </c>
      <c r="L10" s="30">
        <f>188+127</f>
        <v>315</v>
      </c>
      <c r="M10" s="30">
        <v>380</v>
      </c>
      <c r="N10" s="30">
        <v>779</v>
      </c>
      <c r="O10" s="30">
        <v>63</v>
      </c>
      <c r="AE10" s="20"/>
      <c r="AF10" s="20"/>
      <c r="AG10" s="20"/>
      <c r="AH10" s="20"/>
      <c r="AI10" s="20"/>
      <c r="AJ10" s="20"/>
      <c r="AK10" s="20"/>
      <c r="AL10" s="20"/>
    </row>
    <row r="11" spans="1:38" s="22" customFormat="1" ht="16.5" customHeight="1">
      <c r="A11" s="280" t="s">
        <v>330</v>
      </c>
      <c r="B11" s="233">
        <v>6436</v>
      </c>
      <c r="C11" s="219">
        <v>4030</v>
      </c>
      <c r="D11" s="219">
        <v>74</v>
      </c>
      <c r="E11" s="219">
        <v>27</v>
      </c>
      <c r="F11" s="219">
        <f>2+45</f>
        <v>47</v>
      </c>
      <c r="G11" s="219">
        <v>2334</v>
      </c>
      <c r="H11" s="219">
        <v>49</v>
      </c>
      <c r="I11" s="219">
        <v>474</v>
      </c>
      <c r="J11" s="219">
        <f>34+22</f>
        <v>56</v>
      </c>
      <c r="K11" s="219">
        <v>241</v>
      </c>
      <c r="L11" s="219">
        <f>191+129</f>
        <v>320</v>
      </c>
      <c r="M11" s="219">
        <v>187</v>
      </c>
      <c r="N11" s="219">
        <v>950</v>
      </c>
      <c r="O11" s="219">
        <v>57</v>
      </c>
      <c r="AE11" s="23"/>
      <c r="AF11" s="23"/>
      <c r="AG11" s="23"/>
      <c r="AH11" s="23"/>
      <c r="AI11" s="23"/>
      <c r="AJ11" s="23"/>
      <c r="AK11" s="23"/>
      <c r="AL11" s="23"/>
    </row>
    <row r="12" spans="1:38" s="22" customFormat="1" ht="16.5" customHeight="1">
      <c r="A12" s="281"/>
      <c r="AE12" s="23"/>
      <c r="AF12" s="23"/>
      <c r="AG12" s="23"/>
      <c r="AH12" s="23"/>
      <c r="AI12" s="23"/>
      <c r="AJ12" s="23"/>
      <c r="AK12" s="23"/>
      <c r="AL12" s="23"/>
    </row>
    <row r="13" spans="1:15" ht="14.25">
      <c r="A13" s="282"/>
      <c r="B13" s="10"/>
      <c r="C13" s="68"/>
      <c r="D13" s="10"/>
      <c r="E13" s="10"/>
      <c r="F13" s="10"/>
      <c r="G13" s="10"/>
      <c r="H13" s="10"/>
      <c r="I13" s="10"/>
      <c r="J13" s="10"/>
      <c r="K13" s="10"/>
      <c r="L13" s="10"/>
      <c r="M13" s="10"/>
      <c r="N13" s="10"/>
      <c r="O13" s="10"/>
    </row>
    <row r="14" spans="1:3" ht="5.25" customHeight="1" thickBot="1">
      <c r="A14" s="283"/>
      <c r="C14" s="42"/>
    </row>
    <row r="15" spans="1:15" ht="14.25" customHeight="1" thickTop="1">
      <c r="A15" s="460"/>
      <c r="B15" s="245"/>
      <c r="C15" s="230"/>
      <c r="D15" s="230"/>
      <c r="E15" s="230"/>
      <c r="F15" s="230"/>
      <c r="G15" s="230"/>
      <c r="H15" s="230"/>
      <c r="I15" s="230"/>
      <c r="J15" s="230"/>
      <c r="K15" s="464"/>
      <c r="L15" s="466"/>
      <c r="M15" s="468"/>
      <c r="N15" s="230"/>
      <c r="O15" s="230"/>
    </row>
    <row r="16" spans="1:15" ht="15.75" customHeight="1">
      <c r="A16" s="461"/>
      <c r="B16" s="459"/>
      <c r="C16" s="246"/>
      <c r="D16" s="246"/>
      <c r="E16" s="231"/>
      <c r="F16" s="231"/>
      <c r="G16" s="231"/>
      <c r="H16" s="231"/>
      <c r="I16" s="231"/>
      <c r="J16" s="231"/>
      <c r="K16" s="465"/>
      <c r="L16" s="467"/>
      <c r="M16" s="469"/>
      <c r="N16" s="470"/>
      <c r="O16" s="471"/>
    </row>
    <row r="17" spans="1:15" ht="31.5" customHeight="1">
      <c r="A17" s="462"/>
      <c r="B17" s="463" t="s">
        <v>331</v>
      </c>
      <c r="C17" s="452" t="s">
        <v>228</v>
      </c>
      <c r="D17" s="453" t="s">
        <v>229</v>
      </c>
      <c r="E17" s="454" t="s">
        <v>230</v>
      </c>
      <c r="F17" s="452" t="s">
        <v>231</v>
      </c>
      <c r="G17" s="455" t="s">
        <v>277</v>
      </c>
      <c r="H17" s="456" t="s">
        <v>232</v>
      </c>
      <c r="I17" s="457" t="s">
        <v>233</v>
      </c>
      <c r="J17" s="458" t="s">
        <v>275</v>
      </c>
      <c r="K17" s="370" t="s">
        <v>332</v>
      </c>
      <c r="L17" s="369" t="s">
        <v>200</v>
      </c>
      <c r="M17" s="366" t="s">
        <v>226</v>
      </c>
      <c r="N17" s="370" t="s">
        <v>201</v>
      </c>
      <c r="O17" s="366" t="s">
        <v>227</v>
      </c>
    </row>
    <row r="18" spans="1:15" ht="16.5" customHeight="1">
      <c r="A18" s="278" t="s">
        <v>305</v>
      </c>
      <c r="B18" s="74">
        <v>1731</v>
      </c>
      <c r="C18" s="74">
        <v>130</v>
      </c>
      <c r="D18" s="74">
        <v>49</v>
      </c>
      <c r="E18" s="74">
        <v>493</v>
      </c>
      <c r="F18" s="74">
        <v>36</v>
      </c>
      <c r="G18" s="74">
        <v>129</v>
      </c>
      <c r="H18" s="74">
        <v>376</v>
      </c>
      <c r="I18" s="74">
        <v>351</v>
      </c>
      <c r="J18" s="74">
        <v>166</v>
      </c>
      <c r="K18" s="74">
        <v>2813</v>
      </c>
      <c r="L18" s="74">
        <v>0</v>
      </c>
      <c r="M18" s="74">
        <v>0</v>
      </c>
      <c r="N18" s="74">
        <v>0</v>
      </c>
      <c r="O18" s="74">
        <v>0</v>
      </c>
    </row>
    <row r="19" spans="1:15" ht="16.5" customHeight="1">
      <c r="A19" s="279" t="s">
        <v>329</v>
      </c>
      <c r="B19" s="30">
        <v>1877</v>
      </c>
      <c r="C19" s="30">
        <f>93+56</f>
        <v>149</v>
      </c>
      <c r="D19" s="30">
        <v>49</v>
      </c>
      <c r="E19" s="30">
        <v>484</v>
      </c>
      <c r="F19" s="30">
        <f>22+15</f>
        <v>37</v>
      </c>
      <c r="G19" s="30">
        <v>122</v>
      </c>
      <c r="H19" s="30">
        <f>232+140</f>
        <v>372</v>
      </c>
      <c r="I19" s="30">
        <f>243+246</f>
        <v>489</v>
      </c>
      <c r="J19" s="30">
        <f>13+134+29</f>
        <v>176</v>
      </c>
      <c r="K19" s="30">
        <v>2356</v>
      </c>
      <c r="L19" s="30">
        <v>0</v>
      </c>
      <c r="M19" s="30">
        <v>0</v>
      </c>
      <c r="N19" s="30">
        <v>0</v>
      </c>
      <c r="O19" s="30">
        <v>0</v>
      </c>
    </row>
    <row r="20" spans="1:15" ht="16.5" customHeight="1">
      <c r="A20" s="280" t="s">
        <v>330</v>
      </c>
      <c r="B20" s="219">
        <v>1622</v>
      </c>
      <c r="C20" s="219">
        <f>86+68</f>
        <v>154</v>
      </c>
      <c r="D20" s="219">
        <v>53</v>
      </c>
      <c r="E20" s="219">
        <v>492</v>
      </c>
      <c r="F20" s="219">
        <f>21+17</f>
        <v>38</v>
      </c>
      <c r="G20" s="219">
        <v>59</v>
      </c>
      <c r="H20" s="219">
        <f>179+118</f>
        <v>297</v>
      </c>
      <c r="I20" s="219">
        <f>119+247</f>
        <v>366</v>
      </c>
      <c r="J20" s="219">
        <f>13+130+22</f>
        <v>165</v>
      </c>
      <c r="K20" s="219">
        <v>2455</v>
      </c>
      <c r="L20" s="219">
        <v>0</v>
      </c>
      <c r="M20" s="219">
        <v>0</v>
      </c>
      <c r="N20" s="219">
        <v>0</v>
      </c>
      <c r="O20" s="219">
        <v>0</v>
      </c>
    </row>
    <row r="21" spans="1:15" ht="13.5">
      <c r="A21" s="284" t="s">
        <v>335</v>
      </c>
      <c r="B21" s="22"/>
      <c r="C21" s="234"/>
      <c r="D21" s="234"/>
      <c r="E21" s="234"/>
      <c r="F21" s="234"/>
      <c r="G21" s="234"/>
      <c r="H21" s="234"/>
      <c r="I21" s="234"/>
      <c r="J21" s="234"/>
      <c r="K21" s="234"/>
      <c r="L21" s="234"/>
      <c r="M21" s="234"/>
      <c r="N21" s="234"/>
      <c r="O21" s="23"/>
    </row>
    <row r="22" spans="1:15" ht="13.5">
      <c r="A22" s="277" t="s">
        <v>328</v>
      </c>
      <c r="B22" s="4"/>
      <c r="C22" s="77"/>
      <c r="D22" s="77"/>
      <c r="E22" s="77"/>
      <c r="F22" s="77"/>
      <c r="G22" s="61"/>
      <c r="H22" s="4"/>
      <c r="I22" s="4"/>
      <c r="J22" s="4"/>
      <c r="K22" s="4"/>
      <c r="L22" s="4"/>
      <c r="M22" s="4"/>
      <c r="N22" s="4"/>
      <c r="O22" s="4"/>
    </row>
  </sheetData>
  <sheetProtection/>
  <hyperlinks>
    <hyperlink ref="A1:B1" location="'10電気・ガス・水道目次'!A1" display="10　電気・ガス・水道"/>
  </hyperlinks>
  <printOptions/>
  <pageMargins left="0.7" right="0.7" top="0.75" bottom="0.75" header="0.3" footer="0.3"/>
  <pageSetup horizontalDpi="600" verticalDpi="600" orientation="portrait" paperSize="9" scale="96" r:id="rId1"/>
  <colBreaks count="1" manualBreakCount="1">
    <brk id="7" max="65535" man="1"/>
  </col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1:Z26"/>
  <sheetViews>
    <sheetView showGridLines="0" view="pageBreakPreview" zoomScaleSheetLayoutView="100" zoomScalePageLayoutView="0" workbookViewId="0" topLeftCell="A1">
      <pane ySplit="8" topLeftCell="A9" activePane="bottomLeft" state="frozen"/>
      <selection pane="topLeft" activeCell="H23" sqref="H23"/>
      <selection pane="bottomLeft" activeCell="A1" sqref="A1"/>
    </sheetView>
  </sheetViews>
  <sheetFormatPr defaultColWidth="9.00390625" defaultRowHeight="13.5"/>
  <cols>
    <col min="1" max="1" width="10.00390625" style="1" customWidth="1"/>
    <col min="2" max="2" width="10.25390625" style="1" customWidth="1"/>
    <col min="3" max="3" width="9.75390625" style="1" customWidth="1"/>
    <col min="4" max="4" width="11.25390625" style="1" customWidth="1"/>
    <col min="5" max="5" width="9.75390625" style="1" customWidth="1"/>
    <col min="6" max="9" width="10.25390625" style="1" customWidth="1"/>
    <col min="10" max="11" width="9.00390625" style="1" customWidth="1"/>
    <col min="12" max="16384" width="9.00390625" style="1" customWidth="1"/>
  </cols>
  <sheetData>
    <row r="1" spans="1:3" ht="13.5">
      <c r="A1" s="359" t="s">
        <v>168</v>
      </c>
      <c r="B1" s="359"/>
      <c r="C1" s="359"/>
    </row>
    <row r="2" spans="1:9" ht="13.5">
      <c r="A2" s="92" t="s">
        <v>1</v>
      </c>
      <c r="B2" s="92"/>
      <c r="C2" s="92"/>
      <c r="D2" s="6"/>
      <c r="E2" s="6"/>
      <c r="H2" s="6"/>
      <c r="I2" s="6"/>
    </row>
    <row r="3" spans="1:9" ht="17.25">
      <c r="A3" s="408" t="s">
        <v>87</v>
      </c>
      <c r="B3" s="408"/>
      <c r="C3" s="408"/>
      <c r="D3" s="408"/>
      <c r="E3" s="408"/>
      <c r="F3" s="408"/>
      <c r="G3" s="408"/>
      <c r="H3" s="408"/>
      <c r="I3" s="408"/>
    </row>
    <row r="4" spans="1:9" s="10" customFormat="1" ht="14.25">
      <c r="A4" s="28"/>
      <c r="B4" s="28"/>
      <c r="C4" s="28"/>
      <c r="D4" s="28"/>
      <c r="E4" s="28"/>
      <c r="F4" s="28"/>
      <c r="G4" s="28"/>
      <c r="H4" s="28"/>
      <c r="I4" s="28"/>
    </row>
    <row r="5" spans="1:9" ht="14.25">
      <c r="A5" s="43" t="s">
        <v>150</v>
      </c>
      <c r="B5" s="43"/>
      <c r="C5" s="43"/>
      <c r="D5" s="43"/>
      <c r="E5" s="43"/>
      <c r="F5" s="43"/>
      <c r="G5" s="43"/>
      <c r="H5" s="409" t="s">
        <v>137</v>
      </c>
      <c r="I5" s="409"/>
    </row>
    <row r="6" spans="1:9" ht="6" customHeight="1" thickBot="1">
      <c r="A6" s="44"/>
      <c r="B6" s="44"/>
      <c r="C6" s="44"/>
      <c r="D6" s="44"/>
      <c r="E6" s="44"/>
      <c r="F6" s="44"/>
      <c r="G6" s="44"/>
      <c r="H6" s="45"/>
      <c r="I6" s="45"/>
    </row>
    <row r="7" spans="1:9" s="50" customFormat="1" ht="15.75" customHeight="1" thickTop="1">
      <c r="A7" s="259"/>
      <c r="B7" s="360" t="s">
        <v>149</v>
      </c>
      <c r="C7" s="410" t="s">
        <v>148</v>
      </c>
      <c r="D7" s="411"/>
      <c r="E7" s="412"/>
      <c r="F7" s="48" t="s">
        <v>147</v>
      </c>
      <c r="G7" s="410" t="s">
        <v>146</v>
      </c>
      <c r="H7" s="411"/>
      <c r="I7" s="411"/>
    </row>
    <row r="8" spans="1:9" s="50" customFormat="1" ht="15" customHeight="1">
      <c r="A8" s="413"/>
      <c r="B8" s="54"/>
      <c r="C8" s="52" t="s">
        <v>145</v>
      </c>
      <c r="D8" s="52" t="s">
        <v>144</v>
      </c>
      <c r="E8" s="53" t="s">
        <v>143</v>
      </c>
      <c r="F8" s="54" t="s">
        <v>142</v>
      </c>
      <c r="G8" s="47" t="s">
        <v>141</v>
      </c>
      <c r="H8" s="55" t="s">
        <v>140</v>
      </c>
      <c r="I8" s="46" t="s">
        <v>81</v>
      </c>
    </row>
    <row r="9" spans="1:26" s="31" customFormat="1" ht="15.75" customHeight="1">
      <c r="A9" s="299" t="s">
        <v>274</v>
      </c>
      <c r="B9" s="79">
        <v>1001476.04</v>
      </c>
      <c r="C9" s="80">
        <v>871793</v>
      </c>
      <c r="D9" s="80">
        <v>16448393</v>
      </c>
      <c r="E9" s="80">
        <v>370101.2</v>
      </c>
      <c r="F9" s="80">
        <v>29262</v>
      </c>
      <c r="G9" s="80">
        <v>272521.80000000005</v>
      </c>
      <c r="H9" s="80">
        <v>128412.59999999999</v>
      </c>
      <c r="I9" s="80">
        <v>593792</v>
      </c>
      <c r="J9" s="36"/>
      <c r="K9" s="36"/>
      <c r="L9" s="36"/>
      <c r="M9" s="36"/>
      <c r="N9" s="36"/>
      <c r="O9" s="36"/>
      <c r="P9" s="36"/>
      <c r="Q9" s="36"/>
      <c r="R9" s="36"/>
      <c r="S9" s="36"/>
      <c r="T9" s="36"/>
      <c r="U9" s="36"/>
      <c r="V9" s="36"/>
      <c r="W9" s="36"/>
      <c r="X9" s="36"/>
      <c r="Y9" s="36"/>
      <c r="Z9" s="36"/>
    </row>
    <row r="10" spans="1:26" s="31" customFormat="1" ht="15.75" customHeight="1">
      <c r="A10" s="358" t="s">
        <v>28</v>
      </c>
      <c r="B10" s="34">
        <v>913846</v>
      </c>
      <c r="C10" s="35">
        <v>760530</v>
      </c>
      <c r="D10" s="35">
        <v>15219764</v>
      </c>
      <c r="E10" s="35">
        <v>214928</v>
      </c>
      <c r="F10" s="35">
        <v>28885</v>
      </c>
      <c r="G10" s="35">
        <v>269141</v>
      </c>
      <c r="H10" s="35">
        <v>109137</v>
      </c>
      <c r="I10" s="35">
        <v>517530</v>
      </c>
      <c r="J10" s="36"/>
      <c r="K10" s="36"/>
      <c r="L10" s="36"/>
      <c r="M10" s="36"/>
      <c r="N10" s="36"/>
      <c r="O10" s="36"/>
      <c r="P10" s="36"/>
      <c r="Q10" s="36"/>
      <c r="R10" s="36"/>
      <c r="S10" s="36"/>
      <c r="T10" s="36"/>
      <c r="U10" s="36"/>
      <c r="V10" s="36"/>
      <c r="W10" s="36"/>
      <c r="X10" s="36"/>
      <c r="Y10" s="36"/>
      <c r="Z10" s="36"/>
    </row>
    <row r="11" spans="1:26" s="59" customFormat="1" ht="15.75" customHeight="1">
      <c r="A11" s="407" t="s">
        <v>29</v>
      </c>
      <c r="B11" s="213">
        <f>SUM(B13:B24)</f>
        <v>976259</v>
      </c>
      <c r="C11" s="214">
        <f aca="true" t="shared" si="0" ref="C11:I11">SUM(C13:C24)</f>
        <v>1497946</v>
      </c>
      <c r="D11" s="214">
        <f t="shared" si="0"/>
        <v>15378563</v>
      </c>
      <c r="E11" s="214">
        <f t="shared" si="0"/>
        <v>441601</v>
      </c>
      <c r="F11" s="214">
        <f>+F24</f>
        <v>28528</v>
      </c>
      <c r="G11" s="214">
        <f t="shared" si="0"/>
        <v>265108</v>
      </c>
      <c r="H11" s="214">
        <f t="shared" si="0"/>
        <v>112317</v>
      </c>
      <c r="I11" s="214">
        <f t="shared" si="0"/>
        <v>591291</v>
      </c>
      <c r="J11" s="58"/>
      <c r="K11" s="58"/>
      <c r="L11" s="58"/>
      <c r="M11" s="58"/>
      <c r="N11" s="58"/>
      <c r="O11" s="58"/>
      <c r="P11" s="58"/>
      <c r="Q11" s="58"/>
      <c r="R11" s="58"/>
      <c r="S11" s="58"/>
      <c r="T11" s="58"/>
      <c r="U11" s="58"/>
      <c r="V11" s="58"/>
      <c r="W11" s="58"/>
      <c r="X11" s="58"/>
      <c r="Y11" s="58"/>
      <c r="Z11" s="58"/>
    </row>
    <row r="12" spans="1:26" s="59" customFormat="1" ht="15.75" customHeight="1">
      <c r="A12" s="57"/>
      <c r="B12" s="34"/>
      <c r="C12" s="35"/>
      <c r="D12" s="35"/>
      <c r="E12" s="35"/>
      <c r="F12" s="35"/>
      <c r="G12" s="35"/>
      <c r="H12" s="35"/>
      <c r="I12" s="35"/>
      <c r="J12" s="58"/>
      <c r="K12" s="58"/>
      <c r="L12" s="58"/>
      <c r="M12" s="58"/>
      <c r="N12" s="58"/>
      <c r="O12" s="58"/>
      <c r="P12" s="58"/>
      <c r="Q12" s="58"/>
      <c r="R12" s="58"/>
      <c r="S12" s="58"/>
      <c r="T12" s="58"/>
      <c r="U12" s="58"/>
      <c r="V12" s="58"/>
      <c r="W12" s="58"/>
      <c r="X12" s="58"/>
      <c r="Y12" s="58"/>
      <c r="Z12" s="58"/>
    </row>
    <row r="13" spans="1:26" s="31" customFormat="1" ht="15.75" customHeight="1">
      <c r="A13" s="60" t="s">
        <v>312</v>
      </c>
      <c r="B13" s="215">
        <v>107866</v>
      </c>
      <c r="C13" s="216">
        <v>169362</v>
      </c>
      <c r="D13" s="216">
        <v>1726113</v>
      </c>
      <c r="E13" s="216">
        <v>56773</v>
      </c>
      <c r="F13" s="216">
        <v>28869</v>
      </c>
      <c r="G13" s="216">
        <v>35558</v>
      </c>
      <c r="H13" s="216">
        <v>12286</v>
      </c>
      <c r="I13" s="216">
        <v>55550</v>
      </c>
      <c r="J13" s="36"/>
      <c r="K13" s="36"/>
      <c r="L13" s="36"/>
      <c r="M13" s="36"/>
      <c r="N13" s="36"/>
      <c r="O13" s="36"/>
      <c r="P13" s="36"/>
      <c r="Q13" s="36"/>
      <c r="R13" s="36"/>
      <c r="S13" s="36"/>
      <c r="T13" s="36"/>
      <c r="U13" s="36"/>
      <c r="V13" s="36"/>
      <c r="W13" s="36"/>
      <c r="X13" s="36"/>
      <c r="Y13" s="36"/>
      <c r="Z13" s="36"/>
    </row>
    <row r="14" spans="1:26" s="31" customFormat="1" ht="15.75" customHeight="1">
      <c r="A14" s="60" t="s">
        <v>74</v>
      </c>
      <c r="B14" s="215">
        <v>98804</v>
      </c>
      <c r="C14" s="216">
        <v>157005</v>
      </c>
      <c r="D14" s="216">
        <v>1563898</v>
      </c>
      <c r="E14" s="216">
        <v>63907</v>
      </c>
      <c r="F14" s="216">
        <v>28861</v>
      </c>
      <c r="G14" s="216">
        <v>33824</v>
      </c>
      <c r="H14" s="216">
        <v>12359</v>
      </c>
      <c r="I14" s="216">
        <v>56635</v>
      </c>
      <c r="J14" s="36"/>
      <c r="K14" s="36"/>
      <c r="L14" s="36"/>
      <c r="M14" s="36"/>
      <c r="N14" s="36"/>
      <c r="O14" s="36"/>
      <c r="P14" s="36"/>
      <c r="Q14" s="36"/>
      <c r="R14" s="36"/>
      <c r="S14" s="36"/>
      <c r="T14" s="36"/>
      <c r="U14" s="36"/>
      <c r="V14" s="36"/>
      <c r="W14" s="36"/>
      <c r="X14" s="36"/>
      <c r="Y14" s="36"/>
      <c r="Z14" s="36"/>
    </row>
    <row r="15" spans="1:26" s="31" customFormat="1" ht="15.75" customHeight="1">
      <c r="A15" s="60" t="s">
        <v>73</v>
      </c>
      <c r="B15" s="215">
        <v>90425</v>
      </c>
      <c r="C15" s="216">
        <v>138776</v>
      </c>
      <c r="D15" s="216">
        <v>1431292</v>
      </c>
      <c r="E15" s="216">
        <v>54580</v>
      </c>
      <c r="F15" s="216">
        <v>28887</v>
      </c>
      <c r="G15" s="216">
        <v>28002</v>
      </c>
      <c r="H15" s="216">
        <v>10303</v>
      </c>
      <c r="I15" s="216">
        <v>50389</v>
      </c>
      <c r="J15" s="36"/>
      <c r="K15" s="36"/>
      <c r="L15" s="36"/>
      <c r="M15" s="36"/>
      <c r="N15" s="36"/>
      <c r="O15" s="36"/>
      <c r="P15" s="36"/>
      <c r="Q15" s="36"/>
      <c r="R15" s="36"/>
      <c r="S15" s="36"/>
      <c r="T15" s="36"/>
      <c r="U15" s="36"/>
      <c r="V15" s="36"/>
      <c r="W15" s="36"/>
      <c r="X15" s="36"/>
      <c r="Y15" s="36"/>
      <c r="Z15" s="36"/>
    </row>
    <row r="16" spans="1:26" s="31" customFormat="1" ht="15.75" customHeight="1">
      <c r="A16" s="60" t="s">
        <v>169</v>
      </c>
      <c r="B16" s="215">
        <v>76347</v>
      </c>
      <c r="C16" s="216">
        <v>90008</v>
      </c>
      <c r="D16" s="216">
        <v>1233811</v>
      </c>
      <c r="E16" s="216">
        <v>29642</v>
      </c>
      <c r="F16" s="216">
        <v>28827</v>
      </c>
      <c r="G16" s="216">
        <v>26529</v>
      </c>
      <c r="H16" s="216">
        <v>9173</v>
      </c>
      <c r="I16" s="216">
        <v>42757</v>
      </c>
      <c r="J16" s="36"/>
      <c r="K16" s="36"/>
      <c r="L16" s="36"/>
      <c r="M16" s="36"/>
      <c r="N16" s="36"/>
      <c r="O16" s="36"/>
      <c r="P16" s="36"/>
      <c r="Q16" s="36"/>
      <c r="R16" s="36"/>
      <c r="S16" s="36"/>
      <c r="T16" s="36"/>
      <c r="U16" s="36"/>
      <c r="V16" s="36"/>
      <c r="W16" s="36"/>
      <c r="X16" s="36"/>
      <c r="Y16" s="36"/>
      <c r="Z16" s="36"/>
    </row>
    <row r="17" spans="1:26" s="31" customFormat="1" ht="15.75" customHeight="1">
      <c r="A17" s="60" t="s">
        <v>306</v>
      </c>
      <c r="B17" s="215">
        <v>63983</v>
      </c>
      <c r="C17" s="216">
        <v>94133</v>
      </c>
      <c r="D17" s="216">
        <v>1003646</v>
      </c>
      <c r="E17" s="216">
        <v>25677</v>
      </c>
      <c r="F17" s="216">
        <v>28804</v>
      </c>
      <c r="G17" s="216">
        <v>22620</v>
      </c>
      <c r="H17" s="216">
        <v>7091</v>
      </c>
      <c r="I17" s="216">
        <v>35608</v>
      </c>
      <c r="J17" s="36"/>
      <c r="K17" s="36"/>
      <c r="L17" s="36"/>
      <c r="M17" s="36"/>
      <c r="N17" s="36"/>
      <c r="O17" s="36"/>
      <c r="P17" s="36"/>
      <c r="Q17" s="36"/>
      <c r="R17" s="36"/>
      <c r="S17" s="36"/>
      <c r="T17" s="36"/>
      <c r="U17" s="36"/>
      <c r="V17" s="36"/>
      <c r="W17" s="36"/>
      <c r="X17" s="36"/>
      <c r="Y17" s="36"/>
      <c r="Z17" s="36"/>
    </row>
    <row r="18" spans="1:26" s="31" customFormat="1" ht="15.75" customHeight="1">
      <c r="A18" s="60" t="s">
        <v>80</v>
      </c>
      <c r="B18" s="215">
        <v>70193</v>
      </c>
      <c r="C18" s="216">
        <v>80239</v>
      </c>
      <c r="D18" s="216">
        <v>1115415</v>
      </c>
      <c r="E18" s="216">
        <v>27915</v>
      </c>
      <c r="F18" s="216">
        <v>28771</v>
      </c>
      <c r="G18" s="216">
        <v>17806</v>
      </c>
      <c r="H18" s="216">
        <v>7758</v>
      </c>
      <c r="I18" s="216">
        <v>45605</v>
      </c>
      <c r="J18" s="36"/>
      <c r="K18" s="36"/>
      <c r="L18" s="36"/>
      <c r="M18" s="36"/>
      <c r="N18" s="36"/>
      <c r="O18" s="36"/>
      <c r="P18" s="36"/>
      <c r="Q18" s="36"/>
      <c r="R18" s="36"/>
      <c r="S18" s="36"/>
      <c r="T18" s="36"/>
      <c r="U18" s="36"/>
      <c r="V18" s="36"/>
      <c r="W18" s="36"/>
      <c r="X18" s="36"/>
      <c r="Y18" s="36"/>
      <c r="Z18" s="36"/>
    </row>
    <row r="19" spans="1:26" s="31" customFormat="1" ht="15.75" customHeight="1">
      <c r="A19" s="60" t="s">
        <v>79</v>
      </c>
      <c r="B19" s="215">
        <v>78980</v>
      </c>
      <c r="C19" s="216">
        <v>112958</v>
      </c>
      <c r="D19" s="216">
        <v>1215108</v>
      </c>
      <c r="E19" s="216">
        <v>32860</v>
      </c>
      <c r="F19" s="216">
        <v>28722</v>
      </c>
      <c r="G19" s="216">
        <v>14035</v>
      </c>
      <c r="H19" s="216">
        <v>9210</v>
      </c>
      <c r="I19" s="216">
        <v>54241</v>
      </c>
      <c r="J19" s="36"/>
      <c r="K19" s="36"/>
      <c r="L19" s="36"/>
      <c r="M19" s="36"/>
      <c r="N19" s="36"/>
      <c r="O19" s="36"/>
      <c r="P19" s="36"/>
      <c r="Q19" s="36"/>
      <c r="R19" s="36"/>
      <c r="S19" s="36"/>
      <c r="T19" s="36"/>
      <c r="U19" s="36"/>
      <c r="V19" s="36"/>
      <c r="W19" s="36"/>
      <c r="X19" s="36"/>
      <c r="Y19" s="36"/>
      <c r="Z19" s="36"/>
    </row>
    <row r="20" spans="1:26" s="31" customFormat="1" ht="15.75" customHeight="1">
      <c r="A20" s="60" t="s">
        <v>78</v>
      </c>
      <c r="B20" s="215">
        <v>73659</v>
      </c>
      <c r="C20" s="216">
        <v>116635</v>
      </c>
      <c r="D20" s="216">
        <v>1124409</v>
      </c>
      <c r="E20" s="216">
        <v>30801</v>
      </c>
      <c r="F20" s="216">
        <v>28719</v>
      </c>
      <c r="G20" s="216">
        <v>11949</v>
      </c>
      <c r="H20" s="216">
        <v>9686</v>
      </c>
      <c r="I20" s="216">
        <v>52525</v>
      </c>
      <c r="J20" s="36"/>
      <c r="K20" s="36"/>
      <c r="L20" s="36"/>
      <c r="M20" s="36"/>
      <c r="N20" s="36"/>
      <c r="O20" s="36"/>
      <c r="P20" s="36"/>
      <c r="Q20" s="36"/>
      <c r="R20" s="36"/>
      <c r="S20" s="36"/>
      <c r="T20" s="36"/>
      <c r="U20" s="36"/>
      <c r="V20" s="36"/>
      <c r="W20" s="36"/>
      <c r="X20" s="36"/>
      <c r="Y20" s="36"/>
      <c r="Z20" s="36"/>
    </row>
    <row r="21" spans="1:26" s="31" customFormat="1" ht="15.75" customHeight="1">
      <c r="A21" s="60" t="s">
        <v>77</v>
      </c>
      <c r="B21" s="215">
        <v>69763</v>
      </c>
      <c r="C21" s="216">
        <v>115775</v>
      </c>
      <c r="D21" s="216">
        <v>1063603</v>
      </c>
      <c r="E21" s="216">
        <v>40499</v>
      </c>
      <c r="F21" s="216">
        <v>28579</v>
      </c>
      <c r="G21" s="216">
        <v>12916</v>
      </c>
      <c r="H21" s="216">
        <v>7538</v>
      </c>
      <c r="I21" s="216">
        <v>51646</v>
      </c>
      <c r="J21" s="36"/>
      <c r="K21" s="36"/>
      <c r="L21" s="36"/>
      <c r="M21" s="36"/>
      <c r="N21" s="36"/>
      <c r="O21" s="36"/>
      <c r="P21" s="36"/>
      <c r="Q21" s="36"/>
      <c r="R21" s="36"/>
      <c r="S21" s="36"/>
      <c r="T21" s="36"/>
      <c r="U21" s="36"/>
      <c r="V21" s="36"/>
      <c r="W21" s="36"/>
      <c r="X21" s="36"/>
      <c r="Y21" s="36"/>
      <c r="Z21" s="36"/>
    </row>
    <row r="22" spans="1:26" s="31" customFormat="1" ht="15.75" customHeight="1">
      <c r="A22" s="60" t="s">
        <v>170</v>
      </c>
      <c r="B22" s="215">
        <v>71160</v>
      </c>
      <c r="C22" s="216">
        <v>126947</v>
      </c>
      <c r="D22" s="216">
        <v>1096494</v>
      </c>
      <c r="E22" s="216">
        <v>36599</v>
      </c>
      <c r="F22" s="216">
        <v>28559</v>
      </c>
      <c r="G22" s="216">
        <v>14342</v>
      </c>
      <c r="H22" s="216">
        <v>7394</v>
      </c>
      <c r="I22" s="216">
        <v>48839</v>
      </c>
      <c r="J22" s="36"/>
      <c r="K22" s="36"/>
      <c r="L22" s="36"/>
      <c r="M22" s="36"/>
      <c r="N22" s="36"/>
      <c r="O22" s="36"/>
      <c r="P22" s="36"/>
      <c r="Q22" s="36"/>
      <c r="R22" s="36"/>
      <c r="S22" s="36"/>
      <c r="T22" s="36"/>
      <c r="U22" s="36"/>
      <c r="V22" s="36"/>
      <c r="W22" s="36"/>
      <c r="X22" s="36"/>
      <c r="Y22" s="36"/>
      <c r="Z22" s="36"/>
    </row>
    <row r="23" spans="1:26" s="31" customFormat="1" ht="15.75" customHeight="1">
      <c r="A23" s="60" t="s">
        <v>171</v>
      </c>
      <c r="B23" s="215">
        <v>74336</v>
      </c>
      <c r="C23" s="216">
        <v>123000</v>
      </c>
      <c r="D23" s="216">
        <v>1180703</v>
      </c>
      <c r="E23" s="216">
        <v>17828</v>
      </c>
      <c r="F23" s="216">
        <v>28552</v>
      </c>
      <c r="G23" s="216">
        <v>21292</v>
      </c>
      <c r="H23" s="216">
        <v>8369</v>
      </c>
      <c r="I23" s="216">
        <v>41813</v>
      </c>
      <c r="J23" s="36"/>
      <c r="K23" s="36"/>
      <c r="L23" s="36"/>
      <c r="M23" s="36"/>
      <c r="N23" s="36"/>
      <c r="O23" s="36"/>
      <c r="P23" s="36"/>
      <c r="Q23" s="36"/>
      <c r="R23" s="36"/>
      <c r="S23" s="36"/>
      <c r="T23" s="36"/>
      <c r="U23" s="36"/>
      <c r="V23" s="36"/>
      <c r="W23" s="36"/>
      <c r="X23" s="36"/>
      <c r="Y23" s="36"/>
      <c r="Z23" s="36"/>
    </row>
    <row r="24" spans="1:26" s="31" customFormat="1" ht="15.75" customHeight="1">
      <c r="A24" s="60" t="s">
        <v>172</v>
      </c>
      <c r="B24" s="217">
        <v>100743</v>
      </c>
      <c r="C24" s="218">
        <v>173108</v>
      </c>
      <c r="D24" s="218">
        <v>1624071</v>
      </c>
      <c r="E24" s="218">
        <v>24520</v>
      </c>
      <c r="F24" s="218">
        <v>28528</v>
      </c>
      <c r="G24" s="218">
        <v>26235</v>
      </c>
      <c r="H24" s="218">
        <v>11150</v>
      </c>
      <c r="I24" s="218">
        <v>55683</v>
      </c>
      <c r="J24" s="36"/>
      <c r="K24" s="36"/>
      <c r="L24" s="36"/>
      <c r="M24" s="36"/>
      <c r="N24" s="36"/>
      <c r="O24" s="36"/>
      <c r="P24" s="36"/>
      <c r="Q24" s="36"/>
      <c r="R24" s="36"/>
      <c r="S24" s="36"/>
      <c r="T24" s="36"/>
      <c r="U24" s="36"/>
      <c r="V24" s="36"/>
      <c r="W24" s="36"/>
      <c r="X24" s="36"/>
      <c r="Y24" s="36"/>
      <c r="Z24" s="36"/>
    </row>
    <row r="25" spans="1:26" s="31" customFormat="1" ht="12.75" customHeight="1">
      <c r="A25" s="37" t="s">
        <v>139</v>
      </c>
      <c r="B25" s="37"/>
      <c r="C25" s="37"/>
      <c r="D25" s="37"/>
      <c r="E25" s="37"/>
      <c r="F25" s="37"/>
      <c r="G25" s="37"/>
      <c r="H25" s="37"/>
      <c r="I25" s="37"/>
      <c r="J25" s="36"/>
      <c r="K25" s="36"/>
      <c r="L25" s="36"/>
      <c r="M25" s="36"/>
      <c r="N25" s="36"/>
      <c r="O25" s="36"/>
      <c r="P25" s="36"/>
      <c r="Q25" s="36"/>
      <c r="R25" s="36"/>
      <c r="S25" s="36"/>
      <c r="T25" s="36"/>
      <c r="U25" s="36"/>
      <c r="V25" s="36"/>
      <c r="W25" s="36"/>
      <c r="X25" s="36"/>
      <c r="Y25" s="36"/>
      <c r="Z25" s="36"/>
    </row>
    <row r="26" spans="1:9" s="61" customFormat="1" ht="12.75" customHeight="1">
      <c r="A26" s="77" t="s">
        <v>313</v>
      </c>
      <c r="B26" s="77"/>
      <c r="C26" s="77"/>
      <c r="D26" s="77"/>
      <c r="E26" s="77"/>
      <c r="F26" s="77"/>
      <c r="G26" s="77"/>
      <c r="H26" s="77"/>
      <c r="I26" s="77"/>
    </row>
  </sheetData>
  <sheetProtection/>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fitToHeight="1" fitToWidth="1" horizontalDpi="300" verticalDpi="300" orientation="portrait" paperSize="9" r:id="rId1"/>
  <ignoredErrors>
    <ignoredError sqref="A12 A14:A16 A18:A24" numberStoredAsText="1"/>
  </ignoredErrors>
</worksheet>
</file>

<file path=xl/worksheets/sheet7.xml><?xml version="1.0" encoding="utf-8"?>
<worksheet xmlns="http://schemas.openxmlformats.org/spreadsheetml/2006/main" xmlns:r="http://schemas.openxmlformats.org/officeDocument/2006/relationships">
  <sheetPr>
    <tabColor rgb="FFFF0000"/>
  </sheetPr>
  <dimension ref="A1:X13"/>
  <sheetViews>
    <sheetView showGridLines="0" view="pageBreakPreview" zoomScaleSheetLayoutView="100" zoomScalePageLayoutView="0" workbookViewId="0" topLeftCell="A1">
      <selection activeCell="A1" sqref="A1"/>
    </sheetView>
  </sheetViews>
  <sheetFormatPr defaultColWidth="9.00390625" defaultRowHeight="13.5"/>
  <cols>
    <col min="1" max="1" width="11.75390625" style="1" customWidth="1"/>
    <col min="2" max="4" width="18.625" style="1" customWidth="1"/>
    <col min="5" max="16384" width="9.00390625" style="1" customWidth="1"/>
  </cols>
  <sheetData>
    <row r="1" ht="13.5">
      <c r="A1" s="70" t="s">
        <v>168</v>
      </c>
    </row>
    <row r="2" spans="1:3" ht="13.5">
      <c r="A2" s="92" t="s">
        <v>1</v>
      </c>
      <c r="B2" s="92"/>
      <c r="C2" s="6"/>
    </row>
    <row r="3" spans="1:4" ht="17.25">
      <c r="A3" s="408" t="s">
        <v>87</v>
      </c>
      <c r="B3" s="408"/>
      <c r="C3" s="408"/>
      <c r="D3" s="408"/>
    </row>
    <row r="4" spans="1:4" s="10" customFormat="1" ht="14.25">
      <c r="A4" s="7"/>
      <c r="B4" s="7"/>
      <c r="C4" s="7"/>
      <c r="D4" s="7"/>
    </row>
    <row r="5" spans="1:4" ht="14.25">
      <c r="A5" s="43" t="s">
        <v>178</v>
      </c>
      <c r="B5" s="43"/>
      <c r="C5" s="62"/>
      <c r="D5" s="12"/>
    </row>
    <row r="6" spans="1:4" ht="6" customHeight="1" thickBot="1">
      <c r="A6" s="44"/>
      <c r="B6" s="44"/>
      <c r="C6" s="44"/>
      <c r="D6" s="25"/>
    </row>
    <row r="7" spans="1:5" s="50" customFormat="1" ht="18" customHeight="1" thickTop="1">
      <c r="A7" s="84"/>
      <c r="B7" s="85" t="s">
        <v>86</v>
      </c>
      <c r="C7" s="71" t="s">
        <v>85</v>
      </c>
      <c r="D7" s="86" t="s">
        <v>84</v>
      </c>
      <c r="E7" s="49"/>
    </row>
    <row r="8" spans="1:5" s="89" customFormat="1" ht="15.75" customHeight="1">
      <c r="A8" s="87"/>
      <c r="B8" s="83" t="s">
        <v>83</v>
      </c>
      <c r="C8" s="83" t="s">
        <v>82</v>
      </c>
      <c r="D8" s="83" t="s">
        <v>19</v>
      </c>
      <c r="E8" s="88"/>
    </row>
    <row r="9" spans="1:24" s="31" customFormat="1" ht="15.75" customHeight="1">
      <c r="A9" s="285" t="s">
        <v>274</v>
      </c>
      <c r="B9" s="286">
        <v>2738.9480219178085</v>
      </c>
      <c r="C9" s="286">
        <v>31023</v>
      </c>
      <c r="D9" s="286">
        <v>676504</v>
      </c>
      <c r="E9" s="36"/>
      <c r="F9" s="36"/>
      <c r="G9" s="36"/>
      <c r="H9" s="36"/>
      <c r="I9" s="36"/>
      <c r="J9" s="36"/>
      <c r="K9" s="36"/>
      <c r="L9" s="36"/>
      <c r="M9" s="36"/>
      <c r="N9" s="36"/>
      <c r="O9" s="36"/>
      <c r="P9" s="36"/>
      <c r="Q9" s="36"/>
      <c r="R9" s="36"/>
      <c r="S9" s="36"/>
      <c r="T9" s="36"/>
      <c r="U9" s="36"/>
      <c r="V9" s="36"/>
      <c r="W9" s="36"/>
      <c r="X9" s="36"/>
    </row>
    <row r="10" spans="1:24" s="31" customFormat="1" ht="15.75" customHeight="1">
      <c r="A10" s="285" t="s">
        <v>28</v>
      </c>
      <c r="B10" s="286">
        <v>2490</v>
      </c>
      <c r="C10" s="286">
        <v>30629</v>
      </c>
      <c r="D10" s="286">
        <v>675916</v>
      </c>
      <c r="E10" s="36"/>
      <c r="F10" s="36"/>
      <c r="G10" s="36"/>
      <c r="H10" s="36"/>
      <c r="I10" s="36"/>
      <c r="J10" s="36"/>
      <c r="K10" s="36"/>
      <c r="L10" s="36"/>
      <c r="M10" s="36"/>
      <c r="N10" s="36"/>
      <c r="O10" s="36"/>
      <c r="P10" s="36"/>
      <c r="Q10" s="36"/>
      <c r="R10" s="36"/>
      <c r="S10" s="36"/>
      <c r="T10" s="36"/>
      <c r="U10" s="36"/>
      <c r="V10" s="36"/>
      <c r="W10" s="36"/>
      <c r="X10" s="36"/>
    </row>
    <row r="11" spans="1:24" s="59" customFormat="1" ht="15.75" customHeight="1">
      <c r="A11" s="298" t="s">
        <v>29</v>
      </c>
      <c r="B11" s="287">
        <v>2648</v>
      </c>
      <c r="C11" s="287">
        <v>30262</v>
      </c>
      <c r="D11" s="287">
        <v>675971</v>
      </c>
      <c r="E11" s="58"/>
      <c r="F11" s="58"/>
      <c r="G11" s="58"/>
      <c r="H11" s="58"/>
      <c r="I11" s="58"/>
      <c r="J11" s="58"/>
      <c r="K11" s="58"/>
      <c r="L11" s="58"/>
      <c r="M11" s="58"/>
      <c r="N11" s="58"/>
      <c r="O11" s="58"/>
      <c r="P11" s="58"/>
      <c r="Q11" s="58"/>
      <c r="R11" s="58"/>
      <c r="S11" s="58"/>
      <c r="T11" s="58"/>
      <c r="U11" s="58"/>
      <c r="V11" s="58"/>
      <c r="W11" s="58"/>
      <c r="X11" s="58"/>
    </row>
    <row r="12" spans="1:4" s="4" customFormat="1" ht="15" customHeight="1">
      <c r="A12" s="64" t="s">
        <v>314</v>
      </c>
      <c r="B12" s="65"/>
      <c r="C12" s="65"/>
      <c r="D12" s="65"/>
    </row>
    <row r="13" spans="1:4" ht="13.5">
      <c r="A13" s="414" t="s">
        <v>315</v>
      </c>
      <c r="B13" s="78"/>
      <c r="C13" s="78"/>
      <c r="D13" s="78"/>
    </row>
  </sheetData>
  <sheetProtection/>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Z11"/>
  <sheetViews>
    <sheetView showGridLines="0" view="pageBreakPreview" zoomScaleSheetLayoutView="100" zoomScalePageLayoutView="0" workbookViewId="0" topLeftCell="A1">
      <selection activeCell="A1" sqref="A1"/>
    </sheetView>
  </sheetViews>
  <sheetFormatPr defaultColWidth="9.00390625" defaultRowHeight="13.5"/>
  <cols>
    <col min="1" max="1" width="11.75390625" style="1" customWidth="1"/>
    <col min="2" max="6" width="13.25390625" style="1" customWidth="1"/>
    <col min="7" max="16384" width="9.00390625" style="1" customWidth="1"/>
  </cols>
  <sheetData>
    <row r="1" ht="13.5">
      <c r="A1" s="70" t="s">
        <v>168</v>
      </c>
    </row>
    <row r="2" spans="1:6" ht="13.5">
      <c r="A2" s="505" t="s">
        <v>1</v>
      </c>
      <c r="B2" s="505"/>
      <c r="C2" s="6"/>
      <c r="F2" s="6"/>
    </row>
    <row r="3" spans="1:6" ht="17.25">
      <c r="A3" s="507" t="s">
        <v>87</v>
      </c>
      <c r="B3" s="507"/>
      <c r="C3" s="507"/>
      <c r="D3" s="507"/>
      <c r="E3" s="507"/>
      <c r="F3" s="507"/>
    </row>
    <row r="4" spans="1:6" s="10" customFormat="1" ht="14.25">
      <c r="A4" s="7"/>
      <c r="B4" s="7"/>
      <c r="C4" s="7"/>
      <c r="D4" s="7"/>
      <c r="E4" s="7"/>
      <c r="F4" s="7"/>
    </row>
    <row r="5" spans="1:6" ht="14.25">
      <c r="A5" s="506" t="s">
        <v>138</v>
      </c>
      <c r="B5" s="506"/>
      <c r="C5" s="62"/>
      <c r="D5" s="12"/>
      <c r="E5" s="504" t="s">
        <v>137</v>
      </c>
      <c r="F5" s="504"/>
    </row>
    <row r="6" spans="1:6" ht="6" customHeight="1" thickBot="1">
      <c r="A6" s="44"/>
      <c r="B6" s="44"/>
      <c r="C6" s="44"/>
      <c r="D6" s="25"/>
      <c r="E6" s="26"/>
      <c r="F6" s="26"/>
    </row>
    <row r="7" spans="1:7" s="50" customFormat="1" ht="18" customHeight="1" thickTop="1">
      <c r="A7" s="51"/>
      <c r="B7" s="46" t="s">
        <v>96</v>
      </c>
      <c r="C7" s="46" t="s">
        <v>136</v>
      </c>
      <c r="D7" s="66" t="s">
        <v>135</v>
      </c>
      <c r="E7" s="52" t="s">
        <v>176</v>
      </c>
      <c r="F7" s="67" t="s">
        <v>134</v>
      </c>
      <c r="G7" s="49"/>
    </row>
    <row r="8" spans="1:26" s="31" customFormat="1" ht="15.75" customHeight="1">
      <c r="A8" s="285" t="s">
        <v>274</v>
      </c>
      <c r="B8" s="39">
        <v>1001476.04</v>
      </c>
      <c r="C8" s="30">
        <v>1001476.04</v>
      </c>
      <c r="D8" s="415">
        <v>0</v>
      </c>
      <c r="E8" s="415">
        <v>0</v>
      </c>
      <c r="F8" s="415">
        <v>0</v>
      </c>
      <c r="G8" s="36"/>
      <c r="H8" s="36"/>
      <c r="I8" s="36"/>
      <c r="J8" s="36"/>
      <c r="K8" s="36"/>
      <c r="L8" s="36"/>
      <c r="M8" s="36"/>
      <c r="N8" s="36"/>
      <c r="O8" s="36"/>
      <c r="P8" s="36"/>
      <c r="Q8" s="36"/>
      <c r="R8" s="36"/>
      <c r="S8" s="36"/>
      <c r="T8" s="36"/>
      <c r="U8" s="36"/>
      <c r="V8" s="36"/>
      <c r="W8" s="36"/>
      <c r="X8" s="36"/>
      <c r="Y8" s="36"/>
      <c r="Z8" s="36"/>
    </row>
    <row r="9" spans="1:26" s="31" customFormat="1" ht="15.75" customHeight="1">
      <c r="A9" s="288" t="s">
        <v>28</v>
      </c>
      <c r="B9" s="39">
        <v>913846</v>
      </c>
      <c r="C9" s="30">
        <v>913846</v>
      </c>
      <c r="D9" s="271">
        <v>0</v>
      </c>
      <c r="E9" s="271">
        <v>0</v>
      </c>
      <c r="F9" s="271">
        <v>0</v>
      </c>
      <c r="G9" s="36"/>
      <c r="H9" s="36"/>
      <c r="I9" s="36"/>
      <c r="J9" s="36"/>
      <c r="K9" s="36"/>
      <c r="L9" s="36"/>
      <c r="M9" s="36"/>
      <c r="N9" s="36"/>
      <c r="O9" s="36"/>
      <c r="P9" s="36"/>
      <c r="Q9" s="36"/>
      <c r="R9" s="36"/>
      <c r="S9" s="36"/>
      <c r="T9" s="36"/>
      <c r="U9" s="36"/>
      <c r="V9" s="36"/>
      <c r="W9" s="36"/>
      <c r="X9" s="36"/>
      <c r="Y9" s="36"/>
      <c r="Z9" s="36"/>
    </row>
    <row r="10" spans="1:26" s="59" customFormat="1" ht="15.75" customHeight="1">
      <c r="A10" s="298" t="s">
        <v>29</v>
      </c>
      <c r="B10" s="220">
        <v>976260</v>
      </c>
      <c r="C10" s="219">
        <v>976260</v>
      </c>
      <c r="D10" s="227" t="s">
        <v>177</v>
      </c>
      <c r="E10" s="227" t="s">
        <v>177</v>
      </c>
      <c r="F10" s="227" t="s">
        <v>177</v>
      </c>
      <c r="G10" s="58"/>
      <c r="H10" s="58"/>
      <c r="I10" s="58"/>
      <c r="J10" s="58"/>
      <c r="K10" s="58"/>
      <c r="L10" s="58"/>
      <c r="M10" s="58"/>
      <c r="N10" s="58"/>
      <c r="O10" s="58"/>
      <c r="P10" s="58"/>
      <c r="Q10" s="58"/>
      <c r="R10" s="58"/>
      <c r="S10" s="58"/>
      <c r="T10" s="58"/>
      <c r="U10" s="58"/>
      <c r="V10" s="58"/>
      <c r="W10" s="58"/>
      <c r="X10" s="58"/>
      <c r="Y10" s="58"/>
      <c r="Z10" s="58"/>
    </row>
    <row r="11" spans="1:7" ht="16.5" customHeight="1">
      <c r="A11" s="64" t="s">
        <v>248</v>
      </c>
      <c r="B11" s="65"/>
      <c r="C11" s="65"/>
      <c r="D11" s="65"/>
      <c r="E11" s="65"/>
      <c r="F11" s="65"/>
      <c r="G11" s="90"/>
    </row>
  </sheetData>
  <sheetProtection/>
  <mergeCells count="4">
    <mergeCell ref="E5:F5"/>
    <mergeCell ref="A2:B2"/>
    <mergeCell ref="A5:B5"/>
    <mergeCell ref="A3:F3"/>
  </mergeCells>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AD18"/>
  <sheetViews>
    <sheetView showGridLines="0" view="pageBreakPreview" zoomScaleSheetLayoutView="100" zoomScalePageLayoutView="0" workbookViewId="0" topLeftCell="A1">
      <selection activeCell="A1" sqref="A1"/>
    </sheetView>
  </sheetViews>
  <sheetFormatPr defaultColWidth="9.00390625" defaultRowHeight="13.5"/>
  <cols>
    <col min="1" max="1" width="7.625" style="1" customWidth="1"/>
    <col min="2" max="2" width="11.25390625" style="1" bestFit="1" customWidth="1"/>
    <col min="3" max="10" width="9.125" style="1" customWidth="1"/>
    <col min="11" max="12" width="9.00390625" style="1" customWidth="1"/>
    <col min="13" max="13" width="9.375" style="1" bestFit="1" customWidth="1"/>
    <col min="14" max="16384" width="9.00390625" style="1" customWidth="1"/>
  </cols>
  <sheetData>
    <row r="1" ht="13.5">
      <c r="A1" s="82" t="s">
        <v>168</v>
      </c>
    </row>
    <row r="2" spans="1:10" ht="13.5">
      <c r="A2" s="92" t="s">
        <v>1</v>
      </c>
      <c r="B2" s="92"/>
      <c r="I2" s="6"/>
      <c r="J2" s="6"/>
    </row>
    <row r="3" spans="1:10" ht="17.25">
      <c r="A3" s="408" t="s">
        <v>98</v>
      </c>
      <c r="B3" s="408"/>
      <c r="C3" s="408"/>
      <c r="D3" s="408"/>
      <c r="E3" s="408"/>
      <c r="F3" s="408"/>
      <c r="G3" s="408"/>
      <c r="H3" s="408"/>
      <c r="I3" s="408"/>
      <c r="J3" s="408"/>
    </row>
    <row r="4" spans="1:10" s="10" customFormat="1" ht="14.25">
      <c r="A4" s="7"/>
      <c r="B4" s="7"/>
      <c r="C4" s="7"/>
      <c r="D4" s="7"/>
      <c r="E4" s="7"/>
      <c r="F4" s="7"/>
      <c r="G4" s="7"/>
      <c r="H4" s="7"/>
      <c r="I4" s="42" t="s">
        <v>97</v>
      </c>
      <c r="J4" s="42"/>
    </row>
    <row r="5" spans="1:10" ht="6" customHeight="1" thickBot="1">
      <c r="A5" s="93"/>
      <c r="B5" s="93"/>
      <c r="C5" s="25"/>
      <c r="D5" s="93"/>
      <c r="E5" s="25"/>
      <c r="F5" s="93"/>
      <c r="G5" s="25"/>
      <c r="H5" s="25"/>
      <c r="I5" s="485"/>
      <c r="J5" s="485"/>
    </row>
    <row r="6" spans="1:13" s="50" customFormat="1" ht="20.25" customHeight="1" thickTop="1">
      <c r="A6" s="482"/>
      <c r="B6" s="360" t="s">
        <v>96</v>
      </c>
      <c r="C6" s="360" t="s">
        <v>278</v>
      </c>
      <c r="D6" s="360" t="s">
        <v>95</v>
      </c>
      <c r="E6" s="360" t="s">
        <v>94</v>
      </c>
      <c r="F6" s="360" t="s">
        <v>93</v>
      </c>
      <c r="G6" s="360" t="s">
        <v>92</v>
      </c>
      <c r="H6" s="483" t="s">
        <v>91</v>
      </c>
      <c r="I6" s="484"/>
      <c r="J6" s="484"/>
      <c r="K6" s="49"/>
      <c r="L6" s="10"/>
      <c r="M6" s="10"/>
    </row>
    <row r="7" spans="1:13" s="50" customFormat="1" ht="20.25" customHeight="1">
      <c r="A7" s="51"/>
      <c r="B7" s="54"/>
      <c r="C7" s="54"/>
      <c r="D7" s="54"/>
      <c r="E7" s="54" t="s">
        <v>90</v>
      </c>
      <c r="F7" s="54"/>
      <c r="G7" s="54"/>
      <c r="H7" s="69" t="s">
        <v>76</v>
      </c>
      <c r="I7" s="91" t="s">
        <v>89</v>
      </c>
      <c r="J7" s="94" t="s">
        <v>88</v>
      </c>
      <c r="K7" s="49"/>
      <c r="L7" s="1"/>
      <c r="M7" s="1"/>
    </row>
    <row r="8" spans="1:30" s="31" customFormat="1" ht="20.25" customHeight="1">
      <c r="A8" s="41" t="s">
        <v>274</v>
      </c>
      <c r="B8" s="95">
        <v>814786</v>
      </c>
      <c r="C8" s="96">
        <v>339674</v>
      </c>
      <c r="D8" s="96">
        <v>0</v>
      </c>
      <c r="E8" s="96">
        <v>0</v>
      </c>
      <c r="F8" s="96">
        <v>123778</v>
      </c>
      <c r="G8" s="96">
        <v>257592</v>
      </c>
      <c r="H8" s="96">
        <v>93742</v>
      </c>
      <c r="I8" s="96">
        <v>68206</v>
      </c>
      <c r="J8" s="96">
        <v>25536</v>
      </c>
      <c r="K8" s="36"/>
      <c r="L8" s="10"/>
      <c r="M8" s="10"/>
      <c r="N8" s="36"/>
      <c r="O8" s="36"/>
      <c r="P8" s="36"/>
      <c r="Q8" s="36"/>
      <c r="R8" s="36"/>
      <c r="S8" s="36"/>
      <c r="T8" s="36"/>
      <c r="U8" s="36"/>
      <c r="V8" s="36"/>
      <c r="W8" s="36"/>
      <c r="X8" s="36"/>
      <c r="Y8" s="36"/>
      <c r="Z8" s="36"/>
      <c r="AA8" s="36"/>
      <c r="AB8" s="36"/>
      <c r="AC8" s="36"/>
      <c r="AD8" s="36"/>
    </row>
    <row r="9" spans="1:30" s="31" customFormat="1" ht="20.25" customHeight="1">
      <c r="A9" s="60" t="s">
        <v>28</v>
      </c>
      <c r="B9" s="95">
        <v>731600</v>
      </c>
      <c r="C9" s="96">
        <v>305318</v>
      </c>
      <c r="D9" s="96">
        <v>0</v>
      </c>
      <c r="E9" s="96">
        <v>8</v>
      </c>
      <c r="F9" s="96">
        <v>113554</v>
      </c>
      <c r="G9" s="96">
        <v>239274</v>
      </c>
      <c r="H9" s="96">
        <v>73446</v>
      </c>
      <c r="I9" s="96">
        <v>59876</v>
      </c>
      <c r="J9" s="96">
        <v>13570</v>
      </c>
      <c r="K9" s="36"/>
      <c r="L9" s="1"/>
      <c r="M9" s="1"/>
      <c r="N9" s="36"/>
      <c r="O9" s="36"/>
      <c r="P9" s="36"/>
      <c r="Q9" s="36"/>
      <c r="R9" s="36"/>
      <c r="S9" s="36"/>
      <c r="T9" s="36"/>
      <c r="U9" s="36"/>
      <c r="V9" s="36"/>
      <c r="W9" s="36"/>
      <c r="X9" s="36"/>
      <c r="Y9" s="36"/>
      <c r="Z9" s="36"/>
      <c r="AA9" s="36"/>
      <c r="AB9" s="36"/>
      <c r="AC9" s="36"/>
      <c r="AD9" s="36"/>
    </row>
    <row r="10" spans="1:30" s="59" customFormat="1" ht="20.25" customHeight="1">
      <c r="A10" s="343" t="s">
        <v>29</v>
      </c>
      <c r="B10" s="228">
        <v>784201</v>
      </c>
      <c r="C10" s="227">
        <v>323044</v>
      </c>
      <c r="D10" s="227">
        <v>106</v>
      </c>
      <c r="E10" s="227">
        <v>12</v>
      </c>
      <c r="F10" s="227">
        <v>121930</v>
      </c>
      <c r="G10" s="227">
        <v>243039</v>
      </c>
      <c r="H10" s="227">
        <v>96070</v>
      </c>
      <c r="I10" s="227">
        <v>69156</v>
      </c>
      <c r="J10" s="227">
        <v>26914</v>
      </c>
      <c r="K10" s="58"/>
      <c r="L10" s="10"/>
      <c r="M10" s="10"/>
      <c r="N10" s="58"/>
      <c r="O10" s="58"/>
      <c r="P10" s="58"/>
      <c r="Q10" s="58"/>
      <c r="R10" s="58"/>
      <c r="S10" s="58"/>
      <c r="T10" s="58"/>
      <c r="U10" s="58"/>
      <c r="V10" s="58"/>
      <c r="W10" s="58"/>
      <c r="X10" s="58"/>
      <c r="Y10" s="58"/>
      <c r="Z10" s="58"/>
      <c r="AA10" s="58"/>
      <c r="AB10" s="58"/>
      <c r="AC10" s="58"/>
      <c r="AD10" s="58"/>
    </row>
    <row r="11" spans="1:13" s="61" customFormat="1" ht="16.5" customHeight="1">
      <c r="A11" s="64" t="s">
        <v>336</v>
      </c>
      <c r="B11" s="64"/>
      <c r="C11" s="64"/>
      <c r="D11" s="64"/>
      <c r="E11" s="64"/>
      <c r="F11" s="64"/>
      <c r="G11" s="37"/>
      <c r="H11" s="37"/>
      <c r="I11" s="37"/>
      <c r="J11" s="37"/>
      <c r="L11" s="1"/>
      <c r="M11" s="1"/>
    </row>
    <row r="12" spans="1:13" ht="14.25">
      <c r="A12" s="78"/>
      <c r="B12" s="78"/>
      <c r="C12" s="78"/>
      <c r="D12" s="78"/>
      <c r="E12" s="78"/>
      <c r="F12" s="78"/>
      <c r="G12" s="78"/>
      <c r="H12" s="78"/>
      <c r="I12" s="78"/>
      <c r="J12" s="78"/>
      <c r="L12" s="10"/>
      <c r="M12" s="10"/>
    </row>
    <row r="13" spans="1:10" ht="13.5">
      <c r="A13" s="5"/>
      <c r="B13" s="4"/>
      <c r="C13" s="4"/>
      <c r="D13" s="4"/>
      <c r="E13" s="4"/>
      <c r="F13" s="4"/>
      <c r="G13" s="4"/>
      <c r="H13" s="4"/>
      <c r="I13" s="4"/>
      <c r="J13" s="4"/>
    </row>
    <row r="14" spans="1:10" ht="13.5">
      <c r="A14" s="5"/>
      <c r="B14" s="4"/>
      <c r="C14" s="4"/>
      <c r="D14" s="4"/>
      <c r="E14" s="4"/>
      <c r="F14" s="4"/>
      <c r="G14" s="4"/>
      <c r="H14" s="4"/>
      <c r="I14" s="97"/>
      <c r="J14" s="4"/>
    </row>
    <row r="15" spans="1:10" ht="13.5">
      <c r="A15" s="5"/>
      <c r="B15" s="4"/>
      <c r="C15" s="4"/>
      <c r="D15" s="4"/>
      <c r="E15" s="4"/>
      <c r="F15" s="4"/>
      <c r="G15" s="4"/>
      <c r="H15" s="4"/>
      <c r="I15" s="4"/>
      <c r="J15" s="4"/>
    </row>
    <row r="16" spans="1:10" ht="13.5">
      <c r="A16" s="4"/>
      <c r="B16" s="4"/>
      <c r="C16" s="4"/>
      <c r="D16" s="4"/>
      <c r="E16" s="4"/>
      <c r="F16" s="4"/>
      <c r="G16" s="4"/>
      <c r="H16" s="4"/>
      <c r="I16" s="4"/>
      <c r="J16" s="4"/>
    </row>
    <row r="17" spans="1:10" ht="13.5">
      <c r="A17" s="4"/>
      <c r="B17" s="4"/>
      <c r="C17" s="4"/>
      <c r="D17" s="4"/>
      <c r="E17" s="4"/>
      <c r="F17" s="4"/>
      <c r="G17" s="4"/>
      <c r="H17" s="4"/>
      <c r="I17" s="4"/>
      <c r="J17" s="4"/>
    </row>
    <row r="18" spans="1:10" ht="13.5">
      <c r="A18" s="4"/>
      <c r="B18" s="4"/>
      <c r="C18" s="4"/>
      <c r="D18" s="4"/>
      <c r="E18" s="4"/>
      <c r="F18" s="4"/>
      <c r="G18" s="4"/>
      <c r="H18" s="4"/>
      <c r="I18" s="4"/>
      <c r="J18" s="4"/>
    </row>
  </sheetData>
  <sheetProtection/>
  <hyperlinks>
    <hyperlink ref="A1" location="'10電気・ガス・水道目次'!A1" display="10　電気・ガス・水道目次へ＜＜"/>
  </hyperlinks>
  <printOptions/>
  <pageMargins left="0.5905511811023623" right="0.5905511811023623" top="0.5905511811023623" bottom="0.3937007874015748" header="0.11811023622047245"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 恭典</dc:creator>
  <cp:keywords/>
  <dc:description/>
  <cp:lastModifiedBy>和田 恭典</cp:lastModifiedBy>
  <cp:lastPrinted>2022-03-24T03:35:24Z</cp:lastPrinted>
  <dcterms:created xsi:type="dcterms:W3CDTF">1997-01-08T22:48:59Z</dcterms:created>
  <dcterms:modified xsi:type="dcterms:W3CDTF">2023-03-09T07:50:05Z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