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9200" windowHeight="11235" tabRatio="796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  <sheet name="22-6" sheetId="7" r:id="rId7"/>
  </sheets>
  <definedNames>
    <definedName name="_xlfn.IFERROR" hidden="1">#NAME?</definedName>
    <definedName name="_xlnm.Print_Area" localSheetId="1">'22-1'!$A$2:$G$97</definedName>
    <definedName name="_xlnm.Print_Area" localSheetId="2">'22-2'!$A$2:$H$26</definedName>
    <definedName name="_xlnm.Print_Area" localSheetId="3">'22-3'!$A$2:$I$41</definedName>
    <definedName name="_xlnm.Print_Area" localSheetId="4">'22-4'!$A$2:$G$15</definedName>
    <definedName name="_xlnm.Print_Area" localSheetId="5">'22-5'!$A$2:$J$28</definedName>
    <definedName name="_xlnm.Print_Area" localSheetId="6">'22-6'!$A$2:$H$19</definedName>
    <definedName name="_xlnm.Print_Titles" localSheetId="1">'22-1'!$7:$8</definedName>
  </definedNames>
  <calcPr fullCalcOnLoad="1"/>
</workbook>
</file>

<file path=xl/sharedStrings.xml><?xml version="1.0" encoding="utf-8"?>
<sst xmlns="http://schemas.openxmlformats.org/spreadsheetml/2006/main" count="318" uniqueCount="277">
  <si>
    <t>対前年比</t>
  </si>
  <si>
    <t>県内客</t>
  </si>
  <si>
    <t>県外客</t>
  </si>
  <si>
    <t>あわら市</t>
  </si>
  <si>
    <t>（注）千人未満を四捨五入している。</t>
  </si>
  <si>
    <t>南越前町</t>
  </si>
  <si>
    <t>おおい町</t>
  </si>
  <si>
    <t>２　市町別季節別観光客入込状況（延べ人数）</t>
  </si>
  <si>
    <t>永平寺町</t>
  </si>
  <si>
    <t>３　暦年別観光客入込状況（実人数）</t>
  </si>
  <si>
    <t>総消費額</t>
  </si>
  <si>
    <t>人員</t>
  </si>
  <si>
    <t>県内</t>
  </si>
  <si>
    <t>県外</t>
  </si>
  <si>
    <t>日帰り</t>
  </si>
  <si>
    <t>宿泊</t>
  </si>
  <si>
    <t>消費額</t>
  </si>
  <si>
    <t>（億円）</t>
  </si>
  <si>
    <t>４　県外客の発地別入込状況</t>
  </si>
  <si>
    <t>観光客数（実人数）</t>
  </si>
  <si>
    <t>〔参考〕観光客数(延人数)</t>
  </si>
  <si>
    <t>関西地区</t>
  </si>
  <si>
    <t>中京地区</t>
  </si>
  <si>
    <t>関東地区</t>
  </si>
  <si>
    <t>北陸地区</t>
  </si>
  <si>
    <t>その他</t>
  </si>
  <si>
    <t>計</t>
  </si>
  <si>
    <t>市町名</t>
  </si>
  <si>
    <t>自然</t>
  </si>
  <si>
    <t>文化・歴史</t>
  </si>
  <si>
    <t>産業観光</t>
  </si>
  <si>
    <t>温泉</t>
  </si>
  <si>
    <t>買物</t>
  </si>
  <si>
    <t>行・祭事</t>
  </si>
  <si>
    <t>あわら市</t>
  </si>
  <si>
    <t>永平寺町</t>
  </si>
  <si>
    <t>南越前町</t>
  </si>
  <si>
    <t>おおい町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</si>
  <si>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</si>
  <si>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</si>
  <si>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</si>
  <si>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</si>
  <si>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</si>
  <si>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</si>
  <si>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</si>
  <si>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</si>
  <si>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</si>
  <si>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越前町</t>
  </si>
  <si>
    <t>高浜町</t>
  </si>
  <si>
    <t>おおい町</t>
  </si>
  <si>
    <t>若狭町</t>
  </si>
  <si>
    <t>越前海岸（福井市）</t>
  </si>
  <si>
    <t>一乗谷朝倉氏遺跡</t>
  </si>
  <si>
    <t>健康の森温泉</t>
  </si>
  <si>
    <t>氣比神宮</t>
  </si>
  <si>
    <t>あっとほうむ</t>
  </si>
  <si>
    <t>金崎宮</t>
  </si>
  <si>
    <t>御食国若狭おばま食文化館</t>
  </si>
  <si>
    <t>九頭竜湖</t>
  </si>
  <si>
    <t>六呂師高原</t>
  </si>
  <si>
    <t>道の駅「九頭竜」</t>
  </si>
  <si>
    <t>和泉ふれあい会館</t>
  </si>
  <si>
    <t>スキージャム勝山</t>
  </si>
  <si>
    <t>平泉寺白山神社</t>
  </si>
  <si>
    <t>越前大仏・勝山城博物館</t>
  </si>
  <si>
    <t>西山公園</t>
  </si>
  <si>
    <t>うるしの里会館</t>
  </si>
  <si>
    <t>あわら温泉</t>
  </si>
  <si>
    <t>金津創作の森</t>
  </si>
  <si>
    <t>北潟湖畔</t>
  </si>
  <si>
    <t>しきぶ温泉湯楽里</t>
  </si>
  <si>
    <t>越前そばの里</t>
  </si>
  <si>
    <t>東尋坊</t>
  </si>
  <si>
    <t>丸岡城</t>
  </si>
  <si>
    <t>越前松島水族館</t>
  </si>
  <si>
    <t>ふれあいパーク三里浜</t>
  </si>
  <si>
    <t>地域交流センターいねす</t>
  </si>
  <si>
    <t>福井県総合グリーンセンター</t>
  </si>
  <si>
    <t>福井県児童科学館</t>
  </si>
  <si>
    <t>三国温泉ゆあぽーと</t>
  </si>
  <si>
    <t>大本山永平寺</t>
  </si>
  <si>
    <t>道の駅「河野」</t>
  </si>
  <si>
    <t>花はす温泉そまやま</t>
  </si>
  <si>
    <t>越前海岸（越前町）</t>
  </si>
  <si>
    <t>越前陶芸村</t>
  </si>
  <si>
    <t>劔神社</t>
  </si>
  <si>
    <t>レインボーライン</t>
  </si>
  <si>
    <t>道の駅「シーサイド高浜」</t>
  </si>
  <si>
    <t>若狭高浜エルどらんど</t>
  </si>
  <si>
    <t>道の駅「名田庄」</t>
  </si>
  <si>
    <t>あみーシャン大飯</t>
  </si>
  <si>
    <t>常神半島</t>
  </si>
  <si>
    <t>若狭瓜割名水公園</t>
  </si>
  <si>
    <t>みかた温泉「きららの湯」</t>
  </si>
  <si>
    <t>入込数５万人以上の観光地の計</t>
  </si>
  <si>
    <t>22　観光</t>
  </si>
  <si>
    <t>22-1</t>
  </si>
  <si>
    <t>22-2</t>
  </si>
  <si>
    <t>22-3</t>
  </si>
  <si>
    <t>22-4</t>
  </si>
  <si>
    <t>22-5</t>
  </si>
  <si>
    <t>暦年別観光客入込状況（実人数）</t>
  </si>
  <si>
    <t>県外客の発地別入込状況</t>
  </si>
  <si>
    <t>市町別目的別入込状況（延べ人数）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</si>
  <si>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</si>
  <si>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</si>
  <si>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</si>
  <si>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</si>
  <si>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</si>
  <si>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</si>
  <si>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</si>
  <si>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</si>
  <si>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</si>
  <si>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</si>
  <si>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</si>
  <si>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</si>
  <si>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</si>
  <si>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</si>
  <si>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</si>
  <si>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</si>
  <si>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>イベント</t>
  </si>
  <si>
    <t>（％）</t>
  </si>
  <si>
    <t>美浜町・若狭町</t>
  </si>
  <si>
    <t>５　市町別目的別入込状況（延べ人数）</t>
  </si>
  <si>
    <t>合計</t>
  </si>
  <si>
    <t>福井市</t>
  </si>
  <si>
    <t>敦賀市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</si>
  <si>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</si>
  <si>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</si>
  <si>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</si>
  <si>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</si>
  <si>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</si>
  <si>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</si>
  <si>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</si>
  <si>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</si>
  <si>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</si>
  <si>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</si>
  <si>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>（単位：人）</t>
  </si>
  <si>
    <t>60歳以上</t>
  </si>
  <si>
    <t>平成14年</t>
  </si>
  <si>
    <t>平成15年</t>
  </si>
  <si>
    <t>平成16年</t>
  </si>
  <si>
    <t>平成17年</t>
  </si>
  <si>
    <t>スポーツ・
レクリエーション</t>
  </si>
  <si>
    <t>H14</t>
  </si>
  <si>
    <t>６　年次別、年齢別旅券発行件数</t>
  </si>
  <si>
    <t>22-6</t>
  </si>
  <si>
    <t>年次別、年齢別旅券発行件数</t>
  </si>
  <si>
    <t>0～19歳</t>
  </si>
  <si>
    <t>20～29歳</t>
  </si>
  <si>
    <t>30～39歳</t>
  </si>
  <si>
    <t>40～49歳</t>
  </si>
  <si>
    <t>50～59歳</t>
  </si>
  <si>
    <t xml:space="preserve"> </t>
  </si>
  <si>
    <t>平成19年</t>
  </si>
  <si>
    <t>平成23年</t>
  </si>
  <si>
    <t>越前和紙の里</t>
  </si>
  <si>
    <t xml:space="preserve">     22</t>
  </si>
  <si>
    <t>平成24年</t>
  </si>
  <si>
    <t>越前水仙の里温泉波の華</t>
  </si>
  <si>
    <t>道の駅「若狭おばま」</t>
  </si>
  <si>
    <t>鯖江市</t>
  </si>
  <si>
    <t>ラポーゼかわだ</t>
  </si>
  <si>
    <t>鯖江市</t>
  </si>
  <si>
    <t xml:space="preserve">     23</t>
  </si>
  <si>
    <t xml:space="preserve">     24</t>
  </si>
  <si>
    <t>紫式部公園</t>
  </si>
  <si>
    <t>道の駅「うみんぴあ大飯」</t>
  </si>
  <si>
    <t>道の駅「西山公園」</t>
  </si>
  <si>
    <t>永平寺温泉「禅の里」</t>
  </si>
  <si>
    <t>越前海岸（南越前町）</t>
  </si>
  <si>
    <t>道の駅「越前」</t>
  </si>
  <si>
    <t>福井県海浜自然センター</t>
  </si>
  <si>
    <t>平成22年</t>
  </si>
  <si>
    <t>きららの丘</t>
  </si>
  <si>
    <t>芦湯</t>
  </si>
  <si>
    <t>めがねミュージアム</t>
  </si>
  <si>
    <t>芝政ワールド</t>
  </si>
  <si>
    <t xml:space="preserve">     27</t>
  </si>
  <si>
    <t>あさくら水の駅</t>
  </si>
  <si>
    <t>敦賀赤レンガ倉庫</t>
  </si>
  <si>
    <t>道の駅「三方五湖」</t>
  </si>
  <si>
    <t>１　主要観光地入込状況（延べ人数）（入込数５万人以上）</t>
  </si>
  <si>
    <t>福福館</t>
  </si>
  <si>
    <t>セーレンプラネット</t>
  </si>
  <si>
    <t>まちの駅・旭座</t>
  </si>
  <si>
    <t>道の駅「禅の里」</t>
  </si>
  <si>
    <t>池田町</t>
  </si>
  <si>
    <t>こってコテいけだ</t>
  </si>
  <si>
    <t>南越前町</t>
  </si>
  <si>
    <t>熊川宿・道の駅｢熊川宿｣</t>
  </si>
  <si>
    <t xml:space="preserve">     28</t>
  </si>
  <si>
    <t>気比の松原（海水浴を除く）</t>
  </si>
  <si>
    <t>県立恐竜博物館・かつやま恐竜の森（野外恐竜博物館含む）</t>
  </si>
  <si>
    <t>ゆりの里公園</t>
  </si>
  <si>
    <t>梅の里会館</t>
  </si>
  <si>
    <t>地域別</t>
  </si>
  <si>
    <t>（千人）</t>
  </si>
  <si>
    <t>日程別</t>
  </si>
  <si>
    <t>（千人）</t>
  </si>
  <si>
    <t>(単位：千人）</t>
  </si>
  <si>
    <t>平成30年</t>
  </si>
  <si>
    <t>三国湊町散策</t>
  </si>
  <si>
    <t>武生中央公園</t>
  </si>
  <si>
    <t xml:space="preserve">     10</t>
  </si>
  <si>
    <t xml:space="preserve">     21</t>
  </si>
  <si>
    <t xml:space="preserve">     25</t>
  </si>
  <si>
    <t xml:space="preserve">     26</t>
  </si>
  <si>
    <t xml:space="preserve">     29</t>
  </si>
  <si>
    <t xml:space="preserve">     30</t>
  </si>
  <si>
    <t xml:space="preserve">        …</t>
  </si>
  <si>
    <t>（注）平成28年から、時点修正後の積算係数（平均訪問点数/人）を用いて推計</t>
  </si>
  <si>
    <t>令和元年</t>
  </si>
  <si>
    <t>足羽山公園遊園地</t>
  </si>
  <si>
    <t>日本海さかな街</t>
  </si>
  <si>
    <t>ヤマトタカハシ昆布館</t>
  </si>
  <si>
    <t>市民プラザたけふ（てんぐちゃん広場）</t>
  </si>
  <si>
    <t>河野地区買物・地域交流拠点施設</t>
  </si>
  <si>
    <t>四季菜</t>
  </si>
  <si>
    <t>令和元年</t>
  </si>
  <si>
    <t>令和元年</t>
  </si>
  <si>
    <t>主要観光地入込状況（延べ人数）（入込数５万人以上）</t>
  </si>
  <si>
    <t>市町別四季別観光客入込状況（延べ人数）</t>
  </si>
  <si>
    <t>蘇洞門・若狭ﾌｨｯｼｬｰﾏﾝｽﾞﾜｰﾌ</t>
  </si>
  <si>
    <t>道の駅「恐竜渓谷かつやま」</t>
  </si>
  <si>
    <t>皆増</t>
  </si>
  <si>
    <t>平成3年</t>
  </si>
  <si>
    <t>令和2年</t>
  </si>
  <si>
    <t>対前年比</t>
  </si>
  <si>
    <t>令和3年</t>
  </si>
  <si>
    <t>大野まちなか観光</t>
  </si>
  <si>
    <t>道の駅「越前おおの荒島の郷」</t>
  </si>
  <si>
    <t>道の駅「南えちぜん山海里」</t>
  </si>
  <si>
    <t>ＵＭＩＫＡＲＡ</t>
  </si>
  <si>
    <t>市町名</t>
  </si>
  <si>
    <t>観光地（施設）名</t>
  </si>
  <si>
    <t>(単位：千人、％）</t>
  </si>
  <si>
    <t>令和３年福井県統計年鑑</t>
  </si>
  <si>
    <t>令和3年　四季別入込状況</t>
  </si>
  <si>
    <t>2</t>
  </si>
  <si>
    <t>3</t>
  </si>
  <si>
    <t>春
(3～5月)</t>
  </si>
  <si>
    <t>夏
(6～8月)</t>
  </si>
  <si>
    <t>秋
(9～11月)</t>
  </si>
  <si>
    <t>冬
(1、2、12月)</t>
  </si>
  <si>
    <t>（単位：千人、％）</t>
  </si>
  <si>
    <t>総観光客数</t>
  </si>
  <si>
    <t>令和2年</t>
  </si>
  <si>
    <t>令和3年</t>
  </si>
  <si>
    <t>区分</t>
  </si>
  <si>
    <t>構成比</t>
  </si>
  <si>
    <t>資料：福井県観光誘客課「福井県観光客入込数（推計）」</t>
  </si>
  <si>
    <t>資料：福井県観光誘客課「福井県観光客入込数(推計)」</t>
  </si>
  <si>
    <t>資料：福井県観光誘客課｢福井県観光客入込数(推計)｣</t>
  </si>
  <si>
    <t>資料：福井県観光誘客課｢福井県観光客入込数(推計)｣</t>
  </si>
  <si>
    <t>資料：福井県国際経済課「福井県の国際化の現状」</t>
  </si>
  <si>
    <t xml:space="preserve"> 2</t>
  </si>
  <si>
    <t>総数</t>
  </si>
  <si>
    <t>年次別</t>
  </si>
  <si>
    <t>２２　観光</t>
  </si>
  <si>
    <t>万葉の里味真野苑・万葉館</t>
  </si>
  <si>
    <t>年齢別</t>
  </si>
  <si>
    <t>福井市</t>
  </si>
  <si>
    <t>敦賀市</t>
  </si>
  <si>
    <t>小浜市</t>
  </si>
  <si>
    <t>大野市</t>
  </si>
  <si>
    <t>勝山市</t>
  </si>
  <si>
    <t>鯖江市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</si>
  <si>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</si>
  <si>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</si>
  <si>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</si>
  <si>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</si>
  <si>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</si>
  <si>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</si>
  <si>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</si>
  <si>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>22　観光</t>
  </si>
  <si>
    <t>資料：福井県観光誘客課「福井県観光客入込数(推計)」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</si>
</sst>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_ "/>
    <numFmt numFmtId="180" formatCode="_ * #,##0.0_ ;_ * \-#,##0.0_ ;_ * &quot;-&quot;?_ ;_ @_ "/>
    <numFmt numFmtId="181" formatCode="#,##0.0"/>
    <numFmt numFmtId="182" formatCode="_ * #,##0.0_ ;_ * \-#,##0.0_ ;_ * &quot;-&quot;_ ;_ @_ "/>
    <numFmt numFmtId="183" formatCode="#,##0.0;[Red]#,##0.0"/>
    <numFmt numFmtId="184" formatCode="0.0_);[Red]\(0.0\)"/>
    <numFmt numFmtId="185" formatCode="#,##0.0_ ;[Red]\-#,##0.0\ "/>
    <numFmt numFmtId="186" formatCode="#,##0\ ;;\-\ "/>
    <numFmt numFmtId="187" formatCode="#,##0;;\-"/>
    <numFmt numFmtId="188" formatCode="#,##0;\-#,##0;\-"/>
    <numFmt numFmtId="189" formatCode="#,##0.0;\-#,##0.0;\-"/>
    <numFmt numFmtId="190" formatCode="#,##0;[Red]#,##0"/>
    <numFmt numFmtId="191" formatCode="#,##0_ "/>
    <numFmt numFmtId="192" formatCode="#,##0.00_ ;[Red]\-#,##0.00\ "/>
    <numFmt numFmtId="193" formatCode="#,##0.000_ ;[Red]\-#,##0.000\ "/>
    <numFmt numFmtId="194" formatCode="#,##0.0000_ ;[Red]\-#,##0.0000\ "/>
    <numFmt numFmtId="195" formatCode="_ * #,##0.00_ ;_ * \-#,##0.00_ ;_ * &quot;-&quot;_ ;_ @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]ggge&quot;年&quot;m&quot;月&quot;d&quot;日&quot;;@"/>
    <numFmt numFmtId="204" formatCode="[$]gge&quot;年&quot;m&quot;月&quot;d&quot;日&quot;;@"/>
  </numFmts>
  <fonts count="68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4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43" applyFont="1" applyAlignment="1" applyProtection="1" quotePrefix="1">
      <alignment/>
      <protection/>
    </xf>
    <xf numFmtId="0" fontId="56" fillId="0" borderId="0" xfId="0" applyFont="1" applyAlignment="1">
      <alignment/>
    </xf>
    <xf numFmtId="0" fontId="5" fillId="0" borderId="0" xfId="43" applyFont="1" applyAlignment="1" applyProtection="1" quotePrefix="1">
      <alignment/>
      <protection/>
    </xf>
    <xf numFmtId="0" fontId="57" fillId="0" borderId="0" xfId="43" applyFont="1" applyFill="1" applyAlignment="1" applyProtection="1">
      <alignment/>
      <protection/>
    </xf>
    <xf numFmtId="0" fontId="58" fillId="0" borderId="0" xfId="0" applyFont="1" applyFill="1" applyAlignment="1">
      <alignment/>
    </xf>
    <xf numFmtId="38" fontId="59" fillId="0" borderId="0" xfId="49" applyFont="1" applyFill="1" applyAlignment="1">
      <alignment/>
    </xf>
    <xf numFmtId="38" fontId="58" fillId="0" borderId="0" xfId="49" applyFont="1" applyFill="1" applyAlignment="1">
      <alignment/>
    </xf>
    <xf numFmtId="176" fontId="59" fillId="0" borderId="0" xfId="49" applyNumberFormat="1" applyFont="1" applyFill="1" applyAlignment="1">
      <alignment/>
    </xf>
    <xf numFmtId="188" fontId="58" fillId="0" borderId="0" xfId="0" applyNumberFormat="1" applyFont="1" applyFill="1" applyAlignment="1">
      <alignment/>
    </xf>
    <xf numFmtId="189" fontId="58" fillId="0" borderId="0" xfId="0" applyNumberFormat="1" applyFont="1" applyFill="1" applyAlignment="1">
      <alignment/>
    </xf>
    <xf numFmtId="188" fontId="60" fillId="0" borderId="0" xfId="0" applyNumberFormat="1" applyFont="1" applyFill="1" applyAlignment="1">
      <alignment/>
    </xf>
    <xf numFmtId="18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88" fontId="62" fillId="0" borderId="0" xfId="0" applyNumberFormat="1" applyFont="1" applyFill="1" applyAlignment="1">
      <alignment/>
    </xf>
    <xf numFmtId="189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88" fontId="61" fillId="0" borderId="0" xfId="0" applyNumberFormat="1" applyFont="1" applyFill="1" applyAlignment="1">
      <alignment/>
    </xf>
    <xf numFmtId="189" fontId="61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88" fontId="59" fillId="0" borderId="0" xfId="0" applyNumberFormat="1" applyFont="1" applyFill="1" applyAlignment="1">
      <alignment/>
    </xf>
    <xf numFmtId="189" fontId="59" fillId="0" borderId="0" xfId="0" applyNumberFormat="1" applyFont="1" applyFill="1" applyAlignment="1">
      <alignment/>
    </xf>
    <xf numFmtId="38" fontId="59" fillId="0" borderId="11" xfId="49" applyFont="1" applyFill="1" applyBorder="1" applyAlignment="1">
      <alignment horizontal="center" vertical="center"/>
    </xf>
    <xf numFmtId="38" fontId="59" fillId="0" borderId="12" xfId="49" applyFont="1" applyFill="1" applyBorder="1" applyAlignment="1">
      <alignment horizontal="distributed" vertical="center"/>
    </xf>
    <xf numFmtId="188" fontId="59" fillId="0" borderId="0" xfId="0" applyNumberFormat="1" applyFont="1" applyFill="1" applyBorder="1" applyAlignment="1">
      <alignment/>
    </xf>
    <xf numFmtId="189" fontId="59" fillId="0" borderId="0" xfId="0" applyNumberFormat="1" applyFont="1" applyFill="1" applyBorder="1" applyAlignment="1">
      <alignment/>
    </xf>
    <xf numFmtId="0" fontId="59" fillId="0" borderId="13" xfId="0" applyFont="1" applyFill="1" applyBorder="1" applyAlignment="1">
      <alignment horizontal="distributed" vertical="center"/>
    </xf>
    <xf numFmtId="38" fontId="59" fillId="0" borderId="14" xfId="49" applyFont="1" applyFill="1" applyBorder="1" applyAlignment="1">
      <alignment vertical="center"/>
    </xf>
    <xf numFmtId="38" fontId="59" fillId="0" borderId="15" xfId="49" applyFont="1" applyFill="1" applyBorder="1" applyAlignment="1">
      <alignment vertical="center"/>
    </xf>
    <xf numFmtId="41" fontId="59" fillId="0" borderId="0" xfId="0" applyNumberFormat="1" applyFont="1" applyFill="1" applyAlignment="1">
      <alignment/>
    </xf>
    <xf numFmtId="0" fontId="59" fillId="0" borderId="16" xfId="0" applyFont="1" applyFill="1" applyBorder="1" applyAlignment="1">
      <alignment horizontal="distributed" vertical="center"/>
    </xf>
    <xf numFmtId="38" fontId="59" fillId="0" borderId="17" xfId="49" applyFont="1" applyFill="1" applyBorder="1" applyAlignment="1">
      <alignment vertical="center"/>
    </xf>
    <xf numFmtId="38" fontId="59" fillId="0" borderId="0" xfId="49" applyFont="1" applyFill="1" applyBorder="1" applyAlignment="1">
      <alignment vertical="center"/>
    </xf>
    <xf numFmtId="0" fontId="59" fillId="0" borderId="18" xfId="0" applyFont="1" applyFill="1" applyBorder="1" applyAlignment="1">
      <alignment horizontal="distributed" vertical="center"/>
    </xf>
    <xf numFmtId="38" fontId="59" fillId="0" borderId="19" xfId="49" applyFont="1" applyFill="1" applyBorder="1" applyAlignment="1">
      <alignment vertical="center"/>
    </xf>
    <xf numFmtId="0" fontId="59" fillId="0" borderId="16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9" fillId="0" borderId="19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9" fillId="0" borderId="15" xfId="0" applyFont="1" applyFill="1" applyBorder="1" applyAlignment="1">
      <alignment horizontal="distributed" vertical="center"/>
    </xf>
    <xf numFmtId="0" fontId="59" fillId="0" borderId="20" xfId="0" applyFont="1" applyFill="1" applyBorder="1" applyAlignment="1">
      <alignment horizontal="center" vertical="center" shrinkToFit="1"/>
    </xf>
    <xf numFmtId="38" fontId="59" fillId="0" borderId="20" xfId="49" applyFont="1" applyFill="1" applyBorder="1" applyAlignment="1">
      <alignment vertical="center"/>
    </xf>
    <xf numFmtId="0" fontId="59" fillId="0" borderId="19" xfId="0" applyFont="1" applyFill="1" applyBorder="1" applyAlignment="1">
      <alignment horizontal="distributed" vertical="center"/>
    </xf>
    <xf numFmtId="0" fontId="59" fillId="0" borderId="15" xfId="0" applyFont="1" applyFill="1" applyBorder="1" applyAlignment="1">
      <alignment/>
    </xf>
    <xf numFmtId="38" fontId="59" fillId="0" borderId="0" xfId="49" applyFont="1" applyFill="1" applyBorder="1" applyAlignment="1">
      <alignment/>
    </xf>
    <xf numFmtId="38" fontId="58" fillId="0" borderId="0" xfId="49" applyFont="1" applyFill="1" applyBorder="1" applyAlignment="1">
      <alignment/>
    </xf>
    <xf numFmtId="180" fontId="59" fillId="0" borderId="0" xfId="49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80" fontId="59" fillId="0" borderId="0" xfId="49" applyNumberFormat="1" applyFont="1" applyFill="1" applyAlignment="1">
      <alignment/>
    </xf>
    <xf numFmtId="38" fontId="61" fillId="0" borderId="0" xfId="49" applyFont="1" applyFill="1" applyAlignment="1">
      <alignment/>
    </xf>
    <xf numFmtId="38" fontId="62" fillId="0" borderId="0" xfId="49" applyFont="1" applyFill="1" applyAlignment="1">
      <alignment/>
    </xf>
    <xf numFmtId="176" fontId="61" fillId="0" borderId="0" xfId="49" applyNumberFormat="1" applyFont="1" applyFill="1" applyAlignment="1">
      <alignment/>
    </xf>
    <xf numFmtId="0" fontId="58" fillId="0" borderId="0" xfId="0" applyFont="1" applyFill="1" applyBorder="1" applyAlignment="1">
      <alignment/>
    </xf>
    <xf numFmtId="183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83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16" xfId="0" applyFont="1" applyFill="1" applyBorder="1" applyAlignment="1">
      <alignment horizontal="distributed" vertical="center"/>
    </xf>
    <xf numFmtId="41" fontId="65" fillId="0" borderId="0" xfId="0" applyNumberFormat="1" applyFont="1" applyFill="1" applyBorder="1" applyAlignment="1">
      <alignment vertical="center"/>
    </xf>
    <xf numFmtId="182" fontId="64" fillId="0" borderId="0" xfId="0" applyNumberFormat="1" applyFont="1" applyFill="1" applyBorder="1" applyAlignment="1">
      <alignment vertical="center"/>
    </xf>
    <xf numFmtId="41" fontId="64" fillId="0" borderId="0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horizontal="distributed" vertical="center"/>
    </xf>
    <xf numFmtId="41" fontId="64" fillId="0" borderId="19" xfId="0" applyNumberFormat="1" applyFont="1" applyFill="1" applyBorder="1" applyAlignment="1">
      <alignment vertical="center"/>
    </xf>
    <xf numFmtId="41" fontId="65" fillId="0" borderId="19" xfId="0" applyNumberFormat="1" applyFont="1" applyFill="1" applyBorder="1" applyAlignment="1">
      <alignment vertical="center"/>
    </xf>
    <xf numFmtId="183" fontId="64" fillId="0" borderId="0" xfId="0" applyNumberFormat="1" applyFont="1" applyFill="1" applyBorder="1" applyAlignment="1">
      <alignment/>
    </xf>
    <xf numFmtId="38" fontId="64" fillId="0" borderId="0" xfId="51" applyFont="1" applyFill="1" applyBorder="1" applyAlignment="1">
      <alignment vertical="center"/>
    </xf>
    <xf numFmtId="184" fontId="64" fillId="0" borderId="0" xfId="51" applyNumberFormat="1" applyFont="1" applyFill="1" applyBorder="1" applyAlignment="1">
      <alignment vertical="center"/>
    </xf>
    <xf numFmtId="176" fontId="64" fillId="0" borderId="0" xfId="51" applyNumberFormat="1" applyFont="1" applyFill="1" applyBorder="1" applyAlignment="1">
      <alignment vertical="center"/>
    </xf>
    <xf numFmtId="49" fontId="64" fillId="0" borderId="16" xfId="0" applyNumberFormat="1" applyFont="1" applyFill="1" applyBorder="1" applyAlignment="1">
      <alignment vertical="center"/>
    </xf>
    <xf numFmtId="49" fontId="66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 horizontal="center"/>
    </xf>
    <xf numFmtId="49" fontId="59" fillId="0" borderId="0" xfId="0" applyNumberFormat="1" applyFont="1" applyFill="1" applyAlignment="1">
      <alignment horizontal="right"/>
    </xf>
    <xf numFmtId="49" fontId="64" fillId="0" borderId="21" xfId="0" applyNumberFormat="1" applyFont="1" applyFill="1" applyBorder="1" applyAlignment="1">
      <alignment horizontal="right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49" fontId="64" fillId="0" borderId="16" xfId="0" applyNumberFormat="1" applyFont="1" applyFill="1" applyBorder="1" applyAlignment="1">
      <alignment/>
    </xf>
    <xf numFmtId="0" fontId="64" fillId="0" borderId="22" xfId="0" applyFont="1" applyFill="1" applyBorder="1" applyAlignment="1">
      <alignment horizontal="distributed" vertical="center"/>
    </xf>
    <xf numFmtId="0" fontId="64" fillId="0" borderId="17" xfId="0" applyFont="1" applyFill="1" applyBorder="1" applyAlignment="1">
      <alignment horizontal="distributed" vertical="center"/>
    </xf>
    <xf numFmtId="49" fontId="64" fillId="0" borderId="18" xfId="0" applyNumberFormat="1" applyFont="1" applyFill="1" applyBorder="1" applyAlignment="1">
      <alignment/>
    </xf>
    <xf numFmtId="0" fontId="64" fillId="0" borderId="23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horizontal="right" vertical="center"/>
    </xf>
    <xf numFmtId="49" fontId="64" fillId="0" borderId="16" xfId="0" applyNumberFormat="1" applyFont="1" applyFill="1" applyBorder="1" applyAlignment="1">
      <alignment horizontal="distributed" vertical="center"/>
    </xf>
    <xf numFmtId="38" fontId="64" fillId="0" borderId="0" xfId="51" applyFont="1" applyFill="1" applyBorder="1" applyAlignment="1">
      <alignment horizontal="right" vertical="center"/>
    </xf>
    <xf numFmtId="188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49" fontId="64" fillId="0" borderId="0" xfId="0" applyNumberFormat="1" applyFont="1" applyFill="1" applyAlignment="1">
      <alignment/>
    </xf>
    <xf numFmtId="49" fontId="59" fillId="0" borderId="0" xfId="0" applyNumberFormat="1" applyFont="1" applyFill="1" applyAlignment="1">
      <alignment/>
    </xf>
    <xf numFmtId="41" fontId="64" fillId="0" borderId="25" xfId="53" applyNumberFormat="1" applyFont="1" applyFill="1" applyBorder="1" applyAlignment="1">
      <alignment vertical="center"/>
    </xf>
    <xf numFmtId="0" fontId="64" fillId="0" borderId="16" xfId="65" applyFont="1" applyFill="1" applyBorder="1" applyAlignment="1">
      <alignment horizontal="distributed" vertical="center"/>
      <protection/>
    </xf>
    <xf numFmtId="41" fontId="64" fillId="0" borderId="0" xfId="53" applyNumberFormat="1" applyFont="1" applyFill="1" applyBorder="1" applyAlignment="1">
      <alignment vertical="center"/>
    </xf>
    <xf numFmtId="0" fontId="64" fillId="0" borderId="0" xfId="65" applyFont="1" applyFill="1">
      <alignment/>
      <protection/>
    </xf>
    <xf numFmtId="41" fontId="64" fillId="0" borderId="26" xfId="53" applyNumberFormat="1" applyFont="1" applyFill="1" applyBorder="1" applyAlignment="1">
      <alignment vertical="center"/>
    </xf>
    <xf numFmtId="0" fontId="59" fillId="0" borderId="0" xfId="65" applyFont="1" applyFill="1">
      <alignment/>
      <protection/>
    </xf>
    <xf numFmtId="0" fontId="63" fillId="0" borderId="0" xfId="65" applyFont="1" applyFill="1" applyAlignment="1">
      <alignment horizontal="center"/>
      <protection/>
    </xf>
    <xf numFmtId="0" fontId="59" fillId="0" borderId="0" xfId="65" applyFont="1" applyFill="1" applyBorder="1" applyAlignment="1">
      <alignment/>
      <protection/>
    </xf>
    <xf numFmtId="0" fontId="59" fillId="0" borderId="10" xfId="65" applyFont="1" applyFill="1" applyBorder="1" applyAlignment="1">
      <alignment/>
      <protection/>
    </xf>
    <xf numFmtId="0" fontId="59" fillId="0" borderId="0" xfId="65" applyFont="1" applyFill="1" applyBorder="1" applyAlignment="1">
      <alignment horizontal="right"/>
      <protection/>
    </xf>
    <xf numFmtId="0" fontId="64" fillId="0" borderId="0" xfId="65" applyFont="1" applyFill="1" applyBorder="1">
      <alignment/>
      <protection/>
    </xf>
    <xf numFmtId="0" fontId="65" fillId="0" borderId="12" xfId="65" applyFont="1" applyFill="1" applyBorder="1" applyAlignment="1">
      <alignment horizontal="center" vertical="center"/>
      <protection/>
    </xf>
    <xf numFmtId="0" fontId="64" fillId="0" borderId="16" xfId="65" applyFont="1" applyFill="1" applyBorder="1" applyAlignment="1">
      <alignment horizontal="distributed" vertical="center"/>
      <protection/>
    </xf>
    <xf numFmtId="0" fontId="64" fillId="0" borderId="18" xfId="65" applyFont="1" applyFill="1" applyBorder="1" applyAlignment="1">
      <alignment horizontal="distributed" vertical="center"/>
      <protection/>
    </xf>
    <xf numFmtId="41" fontId="64" fillId="0" borderId="19" xfId="53" applyNumberFormat="1" applyFont="1" applyFill="1" applyBorder="1" applyAlignment="1">
      <alignment vertical="center"/>
    </xf>
    <xf numFmtId="41" fontId="59" fillId="0" borderId="0" xfId="65" applyNumberFormat="1" applyFont="1" applyFill="1">
      <alignment/>
      <protection/>
    </xf>
    <xf numFmtId="0" fontId="59" fillId="0" borderId="0" xfId="67" applyFont="1" applyFill="1">
      <alignment vertical="center"/>
      <protection/>
    </xf>
    <xf numFmtId="0" fontId="63" fillId="0" borderId="0" xfId="67" applyFont="1" applyFill="1" applyAlignment="1">
      <alignment horizontal="center" vertical="center"/>
      <protection/>
    </xf>
    <xf numFmtId="0" fontId="63" fillId="0" borderId="0" xfId="67" applyFont="1" applyFill="1" applyBorder="1" applyAlignment="1">
      <alignment horizontal="center" vertical="center"/>
      <protection/>
    </xf>
    <xf numFmtId="0" fontId="59" fillId="0" borderId="0" xfId="67" applyFont="1" applyFill="1" applyBorder="1" applyAlignment="1">
      <alignment vertical="center"/>
      <protection/>
    </xf>
    <xf numFmtId="0" fontId="61" fillId="0" borderId="0" xfId="67" applyFont="1" applyFill="1" applyBorder="1" applyAlignment="1">
      <alignment horizontal="right" vertical="center"/>
      <protection/>
    </xf>
    <xf numFmtId="0" fontId="59" fillId="0" borderId="0" xfId="67" applyFont="1" applyFill="1" applyBorder="1" applyAlignment="1">
      <alignment horizontal="right" vertical="center"/>
      <protection/>
    </xf>
    <xf numFmtId="0" fontId="59" fillId="0" borderId="0" xfId="67" applyFont="1" applyFill="1" applyBorder="1" applyAlignment="1">
      <alignment horizontal="center" vertical="center"/>
      <protection/>
    </xf>
    <xf numFmtId="0" fontId="64" fillId="0" borderId="27" xfId="67" applyFont="1" applyFill="1" applyBorder="1" applyAlignment="1">
      <alignment horizontal="distributed" vertical="center"/>
      <protection/>
    </xf>
    <xf numFmtId="0" fontId="64" fillId="0" borderId="28" xfId="67" applyFont="1" applyFill="1" applyBorder="1" applyAlignment="1">
      <alignment horizontal="distributed" vertical="center"/>
      <protection/>
    </xf>
    <xf numFmtId="0" fontId="64" fillId="0" borderId="29" xfId="67" applyFont="1" applyFill="1" applyBorder="1" applyAlignment="1">
      <alignment horizontal="distributed" vertical="center"/>
      <protection/>
    </xf>
    <xf numFmtId="0" fontId="66" fillId="0" borderId="29" xfId="67" applyFont="1" applyFill="1" applyBorder="1" applyAlignment="1">
      <alignment horizontal="distributed" vertical="center" wrapText="1"/>
      <protection/>
    </xf>
    <xf numFmtId="0" fontId="64" fillId="0" borderId="29" xfId="67" applyFont="1" applyFill="1" applyBorder="1" applyAlignment="1">
      <alignment horizontal="distributed" vertical="center" wrapText="1"/>
      <protection/>
    </xf>
    <xf numFmtId="0" fontId="64" fillId="0" borderId="11" xfId="67" applyFont="1" applyFill="1" applyBorder="1" applyAlignment="1">
      <alignment horizontal="distributed" vertical="center"/>
      <protection/>
    </xf>
    <xf numFmtId="0" fontId="64" fillId="0" borderId="0" xfId="67" applyFont="1" applyFill="1">
      <alignment vertical="center"/>
      <protection/>
    </xf>
    <xf numFmtId="0" fontId="64" fillId="0" borderId="16" xfId="67" applyFont="1" applyFill="1" applyBorder="1" applyAlignment="1">
      <alignment horizontal="distributed" vertical="center"/>
      <protection/>
    </xf>
    <xf numFmtId="187" fontId="64" fillId="0" borderId="14" xfId="54" applyNumberFormat="1" applyFont="1" applyFill="1" applyBorder="1" applyAlignment="1">
      <alignment horizontal="right" vertical="center"/>
    </xf>
    <xf numFmtId="187" fontId="64" fillId="0" borderId="0" xfId="67" applyNumberFormat="1" applyFont="1" applyFill="1" applyBorder="1" applyAlignment="1">
      <alignment horizontal="right" vertical="center"/>
      <protection/>
    </xf>
    <xf numFmtId="187" fontId="64" fillId="0" borderId="0" xfId="54" applyNumberFormat="1" applyFont="1" applyFill="1" applyBorder="1" applyAlignment="1">
      <alignment horizontal="right" vertical="center"/>
    </xf>
    <xf numFmtId="38" fontId="64" fillId="0" borderId="0" xfId="67" applyNumberFormat="1" applyFont="1" applyFill="1">
      <alignment vertical="center"/>
      <protection/>
    </xf>
    <xf numFmtId="187" fontId="64" fillId="0" borderId="17" xfId="54" applyNumberFormat="1" applyFont="1" applyFill="1" applyBorder="1" applyAlignment="1">
      <alignment horizontal="right" vertical="center"/>
    </xf>
    <xf numFmtId="0" fontId="64" fillId="0" borderId="0" xfId="67" applyFont="1" applyFill="1" applyBorder="1">
      <alignment vertical="center"/>
      <protection/>
    </xf>
    <xf numFmtId="38" fontId="64" fillId="0" borderId="0" xfId="67" applyNumberFormat="1" applyFont="1" applyFill="1" applyBorder="1">
      <alignment vertical="center"/>
      <protection/>
    </xf>
    <xf numFmtId="0" fontId="64" fillId="0" borderId="15" xfId="67" applyFont="1" applyFill="1" applyBorder="1" applyAlignment="1">
      <alignment/>
      <protection/>
    </xf>
    <xf numFmtId="0" fontId="61" fillId="0" borderId="0" xfId="67" applyFont="1" applyFill="1" applyBorder="1" applyAlignment="1">
      <alignment/>
      <protection/>
    </xf>
    <xf numFmtId="38" fontId="64" fillId="0" borderId="0" xfId="54" applyFont="1" applyFill="1" applyBorder="1" applyAlignment="1">
      <alignment vertical="center"/>
    </xf>
    <xf numFmtId="38" fontId="59" fillId="0" borderId="0" xfId="67" applyNumberFormat="1" applyFont="1" applyFill="1">
      <alignment vertical="center"/>
      <protection/>
    </xf>
    <xf numFmtId="41" fontId="64" fillId="0" borderId="0" xfId="67" applyNumberFormat="1" applyFont="1" applyFill="1">
      <alignment vertical="center"/>
      <protection/>
    </xf>
    <xf numFmtId="41" fontId="65" fillId="0" borderId="0" xfId="67" applyNumberFormat="1" applyFont="1" applyFill="1">
      <alignment vertical="center"/>
      <protection/>
    </xf>
    <xf numFmtId="38" fontId="65" fillId="0" borderId="0" xfId="67" applyNumberFormat="1" applyFont="1" applyFill="1">
      <alignment vertical="center"/>
      <protection/>
    </xf>
    <xf numFmtId="0" fontId="65" fillId="0" borderId="0" xfId="67" applyFont="1" applyFill="1">
      <alignment vertical="center"/>
      <protection/>
    </xf>
    <xf numFmtId="0" fontId="59" fillId="0" borderId="0" xfId="66" applyFont="1" applyFill="1">
      <alignment vertical="center"/>
      <protection/>
    </xf>
    <xf numFmtId="0" fontId="63" fillId="0" borderId="0" xfId="66" applyFont="1" applyFill="1" applyAlignment="1">
      <alignment horizontal="center" vertical="center"/>
      <protection/>
    </xf>
    <xf numFmtId="0" fontId="61" fillId="0" borderId="0" xfId="66" applyFont="1" applyFill="1" applyBorder="1" applyAlignment="1">
      <alignment horizontal="right" vertical="center"/>
      <protection/>
    </xf>
    <xf numFmtId="0" fontId="59" fillId="0" borderId="10" xfId="66" applyFont="1" applyFill="1" applyBorder="1">
      <alignment vertical="center"/>
      <protection/>
    </xf>
    <xf numFmtId="0" fontId="61" fillId="0" borderId="0" xfId="66" applyFont="1" applyFill="1" applyBorder="1">
      <alignment vertical="center"/>
      <protection/>
    </xf>
    <xf numFmtId="0" fontId="61" fillId="0" borderId="0" xfId="66" applyFont="1" applyFill="1">
      <alignment vertical="center"/>
      <protection/>
    </xf>
    <xf numFmtId="0" fontId="61" fillId="0" borderId="12" xfId="66" applyFont="1" applyFill="1" applyBorder="1" applyAlignment="1">
      <alignment horizontal="center" vertical="center"/>
      <protection/>
    </xf>
    <xf numFmtId="0" fontId="61" fillId="0" borderId="30" xfId="66" applyFont="1" applyFill="1" applyBorder="1" applyAlignment="1">
      <alignment horizontal="center" vertical="center"/>
      <protection/>
    </xf>
    <xf numFmtId="49" fontId="61" fillId="0" borderId="16" xfId="66" applyNumberFormat="1" applyFont="1" applyFill="1" applyBorder="1" applyAlignment="1">
      <alignment horizontal="center" vertical="center"/>
      <protection/>
    </xf>
    <xf numFmtId="190" fontId="61" fillId="0" borderId="17" xfId="66" applyNumberFormat="1" applyFont="1" applyFill="1" applyBorder="1" applyAlignment="1">
      <alignment horizontal="right" vertical="center"/>
      <protection/>
    </xf>
    <xf numFmtId="38" fontId="61" fillId="0" borderId="0" xfId="52" applyFont="1" applyFill="1" applyAlignment="1">
      <alignment vertical="center"/>
    </xf>
    <xf numFmtId="38" fontId="61" fillId="0" borderId="0" xfId="52" applyFont="1" applyFill="1" applyBorder="1" applyAlignment="1">
      <alignment vertical="center"/>
    </xf>
    <xf numFmtId="190" fontId="61" fillId="0" borderId="0" xfId="66" applyNumberFormat="1" applyFont="1" applyFill="1" applyBorder="1" applyAlignment="1">
      <alignment horizontal="right" vertical="center"/>
      <protection/>
    </xf>
    <xf numFmtId="0" fontId="62" fillId="0" borderId="0" xfId="66" applyFont="1" applyFill="1">
      <alignment vertical="center"/>
      <protection/>
    </xf>
    <xf numFmtId="191" fontId="62" fillId="0" borderId="0" xfId="66" applyNumberFormat="1" applyFont="1" applyFill="1">
      <alignment vertical="center"/>
      <protection/>
    </xf>
    <xf numFmtId="38" fontId="59" fillId="0" borderId="0" xfId="49" applyFont="1" applyFill="1" applyBorder="1" applyAlignment="1">
      <alignment horizontal="right" vertical="center"/>
    </xf>
    <xf numFmtId="180" fontId="59" fillId="0" borderId="15" xfId="49" applyNumberFormat="1" applyFont="1" applyFill="1" applyBorder="1" applyAlignment="1">
      <alignment vertical="center"/>
    </xf>
    <xf numFmtId="180" fontId="59" fillId="0" borderId="0" xfId="49" applyNumberFormat="1" applyFont="1" applyFill="1" applyBorder="1" applyAlignment="1">
      <alignment vertical="center"/>
    </xf>
    <xf numFmtId="180" fontId="59" fillId="0" borderId="19" xfId="49" applyNumberFormat="1" applyFont="1" applyFill="1" applyBorder="1" applyAlignment="1">
      <alignment vertical="center"/>
    </xf>
    <xf numFmtId="38" fontId="58" fillId="0" borderId="19" xfId="49" applyFont="1" applyFill="1" applyBorder="1" applyAlignment="1">
      <alignment vertical="center"/>
    </xf>
    <xf numFmtId="180" fontId="59" fillId="0" borderId="20" xfId="49" applyNumberFormat="1" applyFont="1" applyFill="1" applyBorder="1" applyAlignment="1">
      <alignment vertical="center"/>
    </xf>
    <xf numFmtId="38" fontId="65" fillId="0" borderId="19" xfId="51" applyFont="1" applyFill="1" applyBorder="1" applyAlignment="1">
      <alignment vertical="center"/>
    </xf>
    <xf numFmtId="184" fontId="65" fillId="0" borderId="19" xfId="51" applyNumberFormat="1" applyFont="1" applyFill="1" applyBorder="1" applyAlignment="1">
      <alignment vertical="center"/>
    </xf>
    <xf numFmtId="41" fontId="65" fillId="0" borderId="0" xfId="53" applyNumberFormat="1" applyFont="1" applyFill="1" applyBorder="1" applyAlignment="1">
      <alignment vertical="center"/>
    </xf>
    <xf numFmtId="185" fontId="64" fillId="0" borderId="0" xfId="53" applyNumberFormat="1" applyFont="1" applyFill="1" applyBorder="1" applyAlignment="1">
      <alignment vertical="center"/>
    </xf>
    <xf numFmtId="185" fontId="64" fillId="0" borderId="31" xfId="53" applyNumberFormat="1" applyFont="1" applyFill="1" applyBorder="1" applyAlignment="1">
      <alignment vertical="center"/>
    </xf>
    <xf numFmtId="41" fontId="65" fillId="0" borderId="19" xfId="53" applyNumberFormat="1" applyFont="1" applyFill="1" applyBorder="1" applyAlignment="1">
      <alignment vertical="center"/>
    </xf>
    <xf numFmtId="185" fontId="64" fillId="0" borderId="19" xfId="53" applyNumberFormat="1" applyFont="1" applyFill="1" applyBorder="1" applyAlignment="1">
      <alignment vertical="center"/>
    </xf>
    <xf numFmtId="185" fontId="64" fillId="0" borderId="32" xfId="53" applyNumberFormat="1" applyFont="1" applyFill="1" applyBorder="1" applyAlignment="1">
      <alignment vertical="center"/>
    </xf>
    <xf numFmtId="187" fontId="65" fillId="0" borderId="17" xfId="54" applyNumberFormat="1" applyFont="1" applyFill="1" applyBorder="1" applyAlignment="1">
      <alignment horizontal="right" vertical="center"/>
    </xf>
    <xf numFmtId="187" fontId="65" fillId="0" borderId="0" xfId="67" applyNumberFormat="1" applyFont="1" applyFill="1" applyBorder="1" applyAlignment="1">
      <alignment horizontal="right" vertical="center"/>
      <protection/>
    </xf>
    <xf numFmtId="187" fontId="65" fillId="0" borderId="0" xfId="54" applyNumberFormat="1" applyFont="1" applyFill="1" applyBorder="1" applyAlignment="1">
      <alignment horizontal="right" vertical="center"/>
    </xf>
    <xf numFmtId="187" fontId="64" fillId="0" borderId="0" xfId="54" applyNumberFormat="1" applyFont="1" applyFill="1" applyAlignment="1">
      <alignment horizontal="right" vertical="center"/>
    </xf>
    <xf numFmtId="187" fontId="64" fillId="0" borderId="24" xfId="54" applyNumberFormat="1" applyFont="1" applyFill="1" applyBorder="1" applyAlignment="1">
      <alignment horizontal="right" vertical="center"/>
    </xf>
    <xf numFmtId="187" fontId="64" fillId="0" borderId="19" xfId="54" applyNumberFormat="1" applyFont="1" applyFill="1" applyBorder="1" applyAlignment="1">
      <alignment horizontal="right" vertical="center"/>
    </xf>
    <xf numFmtId="49" fontId="62" fillId="0" borderId="18" xfId="66" applyNumberFormat="1" applyFont="1" applyFill="1" applyBorder="1" applyAlignment="1">
      <alignment horizontal="center" vertical="center"/>
      <protection/>
    </xf>
    <xf numFmtId="190" fontId="62" fillId="0" borderId="24" xfId="66" applyNumberFormat="1" applyFont="1" applyFill="1" applyBorder="1" applyAlignment="1">
      <alignment horizontal="right" vertical="center"/>
      <protection/>
    </xf>
    <xf numFmtId="190" fontId="62" fillId="0" borderId="19" xfId="66" applyNumberFormat="1" applyFont="1" applyFill="1" applyBorder="1" applyAlignment="1">
      <alignment horizontal="right" vertical="center"/>
      <protection/>
    </xf>
    <xf numFmtId="0" fontId="59" fillId="0" borderId="20" xfId="0" applyFont="1" applyFill="1" applyBorder="1" applyAlignment="1">
      <alignment horizontal="distributed" vertical="center"/>
    </xf>
    <xf numFmtId="20" fontId="59" fillId="0" borderId="0" xfId="65" applyNumberFormat="1" applyFont="1" applyFill="1">
      <alignment/>
      <protection/>
    </xf>
    <xf numFmtId="188" fontId="0" fillId="0" borderId="0" xfId="0" applyNumberFormat="1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0" fontId="59" fillId="0" borderId="18" xfId="0" applyFont="1" applyFill="1" applyBorder="1" applyAlignment="1">
      <alignment horizontal="distributed" vertical="center"/>
    </xf>
    <xf numFmtId="38" fontId="59" fillId="0" borderId="17" xfId="49" applyFont="1" applyFill="1" applyBorder="1" applyAlignment="1">
      <alignment horizontal="right" vertical="center"/>
    </xf>
    <xf numFmtId="181" fontId="64" fillId="0" borderId="0" xfId="51" applyNumberFormat="1" applyFont="1" applyFill="1" applyBorder="1" applyAlignment="1">
      <alignment horizontal="right" vertical="center"/>
    </xf>
    <xf numFmtId="180" fontId="59" fillId="0" borderId="0" xfId="49" applyNumberFormat="1" applyFont="1" applyFill="1" applyBorder="1" applyAlignment="1">
      <alignment horizontal="right" vertical="center"/>
    </xf>
    <xf numFmtId="176" fontId="65" fillId="0" borderId="18" xfId="51" applyNumberFormat="1" applyFont="1" applyFill="1" applyBorder="1" applyAlignment="1">
      <alignment vertical="center"/>
    </xf>
    <xf numFmtId="38" fontId="65" fillId="0" borderId="24" xfId="51" applyFont="1" applyFill="1" applyBorder="1" applyAlignment="1">
      <alignment vertical="center"/>
    </xf>
    <xf numFmtId="49" fontId="65" fillId="0" borderId="24" xfId="0" applyNumberFormat="1" applyFont="1" applyFill="1" applyBorder="1" applyAlignment="1">
      <alignment horizontal="distributed" vertical="center"/>
    </xf>
    <xf numFmtId="0" fontId="65" fillId="0" borderId="16" xfId="67" applyFont="1" applyFill="1" applyBorder="1" applyAlignment="1" quotePrefix="1">
      <alignment horizontal="distributed" vertical="center"/>
      <protection/>
    </xf>
    <xf numFmtId="177" fontId="64" fillId="0" borderId="0" xfId="42" applyNumberFormat="1" applyFont="1" applyFill="1" applyBorder="1" applyAlignment="1">
      <alignment vertical="center"/>
    </xf>
    <xf numFmtId="177" fontId="64" fillId="0" borderId="19" xfId="42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right"/>
    </xf>
    <xf numFmtId="0" fontId="59" fillId="0" borderId="18" xfId="0" applyFont="1" applyFill="1" applyBorder="1" applyAlignment="1">
      <alignment horizontal="distributed" vertical="center"/>
    </xf>
    <xf numFmtId="38" fontId="59" fillId="0" borderId="24" xfId="49" applyFont="1" applyFill="1" applyBorder="1" applyAlignment="1">
      <alignment horizontal="center" vertical="center"/>
    </xf>
    <xf numFmtId="38" fontId="58" fillId="0" borderId="23" xfId="49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/>
    </xf>
    <xf numFmtId="0" fontId="64" fillId="0" borderId="16" xfId="0" applyFont="1" applyFill="1" applyBorder="1" applyAlignment="1">
      <alignment horizontal="distributed" vertical="center"/>
    </xf>
    <xf numFmtId="0" fontId="59" fillId="0" borderId="0" xfId="65" applyFont="1" applyFill="1" applyBorder="1" applyAlignment="1">
      <alignment horizontal="right"/>
      <protection/>
    </xf>
    <xf numFmtId="38" fontId="59" fillId="0" borderId="33" xfId="49" applyFont="1" applyFill="1" applyBorder="1" applyAlignment="1">
      <alignment vertical="center"/>
    </xf>
    <xf numFmtId="38" fontId="59" fillId="0" borderId="24" xfId="49" applyFont="1" applyFill="1" applyBorder="1" applyAlignment="1">
      <alignment vertical="center"/>
    </xf>
    <xf numFmtId="38" fontId="58" fillId="0" borderId="33" xfId="49" applyFont="1" applyFill="1" applyBorder="1" applyAlignment="1">
      <alignment vertical="center"/>
    </xf>
    <xf numFmtId="176" fontId="59" fillId="0" borderId="33" xfId="49" applyNumberFormat="1" applyFont="1" applyFill="1" applyBorder="1" applyAlignment="1">
      <alignment vertical="center"/>
    </xf>
    <xf numFmtId="176" fontId="59" fillId="0" borderId="24" xfId="49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distributed" vertical="center"/>
    </xf>
    <xf numFmtId="38" fontId="59" fillId="0" borderId="19" xfId="49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0" fontId="59" fillId="0" borderId="15" xfId="49" applyNumberFormat="1" applyFont="1" applyFill="1" applyBorder="1" applyAlignment="1">
      <alignment horizontal="right" vertical="center"/>
    </xf>
    <xf numFmtId="188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7" fillId="0" borderId="0" xfId="0" applyFont="1" applyFill="1" applyAlignment="1">
      <alignment horizontal="centerContinuous"/>
    </xf>
    <xf numFmtId="0" fontId="58" fillId="0" borderId="0" xfId="0" applyFont="1" applyFill="1" applyAlignment="1">
      <alignment horizontal="centerContinuous"/>
    </xf>
    <xf numFmtId="38" fontId="59" fillId="0" borderId="0" xfId="49" applyFont="1" applyFill="1" applyAlignment="1">
      <alignment horizontal="centerContinuous"/>
    </xf>
    <xf numFmtId="176" fontId="59" fillId="0" borderId="0" xfId="49" applyNumberFormat="1" applyFont="1" applyFill="1" applyAlignment="1">
      <alignment horizontal="centerContinuous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Continuous"/>
    </xf>
    <xf numFmtId="0" fontId="59" fillId="0" borderId="2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distributed" vertical="center"/>
    </xf>
    <xf numFmtId="38" fontId="64" fillId="0" borderId="17" xfId="51" applyFont="1" applyFill="1" applyBorder="1" applyAlignment="1">
      <alignment vertical="center"/>
    </xf>
    <xf numFmtId="176" fontId="64" fillId="0" borderId="16" xfId="51" applyNumberFormat="1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64" fillId="0" borderId="33" xfId="0" applyFont="1" applyFill="1" applyBorder="1" applyAlignment="1">
      <alignment vertical="center"/>
    </xf>
    <xf numFmtId="0" fontId="65" fillId="0" borderId="33" xfId="0" applyFont="1" applyFill="1" applyBorder="1" applyAlignment="1">
      <alignment vertical="center"/>
    </xf>
    <xf numFmtId="183" fontId="64" fillId="0" borderId="35" xfId="0" applyNumberFormat="1" applyFont="1" applyFill="1" applyBorder="1" applyAlignment="1">
      <alignment vertical="center"/>
    </xf>
    <xf numFmtId="41" fontId="64" fillId="0" borderId="19" xfId="0" applyNumberFormat="1" applyFont="1" applyFill="1" applyBorder="1" applyAlignment="1">
      <alignment horizontal="center" vertical="center" wrapText="1"/>
    </xf>
    <xf numFmtId="41" fontId="64" fillId="0" borderId="23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183" fontId="64" fillId="0" borderId="23" xfId="0" applyNumberFormat="1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Continuous" vertical="center"/>
    </xf>
    <xf numFmtId="0" fontId="64" fillId="0" borderId="11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centerContinuous"/>
    </xf>
    <xf numFmtId="49" fontId="63" fillId="0" borderId="0" xfId="0" applyNumberFormat="1" applyFont="1" applyFill="1" applyAlignment="1">
      <alignment horizontal="centerContinuous"/>
    </xf>
    <xf numFmtId="0" fontId="64" fillId="0" borderId="27" xfId="0" applyFont="1" applyFill="1" applyBorder="1" applyAlignment="1">
      <alignment horizontal="centerContinuous" vertical="center"/>
    </xf>
    <xf numFmtId="0" fontId="2" fillId="0" borderId="0" xfId="43" applyFont="1" applyFill="1" applyAlignment="1" applyProtection="1">
      <alignment horizontal="left"/>
      <protection/>
    </xf>
    <xf numFmtId="0" fontId="64" fillId="0" borderId="21" xfId="65" applyFont="1" applyFill="1" applyBorder="1" applyAlignment="1">
      <alignment vertical="center"/>
      <protection/>
    </xf>
    <xf numFmtId="0" fontId="64" fillId="0" borderId="18" xfId="65" applyFont="1" applyFill="1" applyBorder="1" applyAlignment="1">
      <alignment horizontal="center" vertical="center"/>
      <protection/>
    </xf>
    <xf numFmtId="0" fontId="64" fillId="0" borderId="28" xfId="65" applyFont="1" applyFill="1" applyBorder="1" applyAlignment="1">
      <alignment horizontal="centerContinuous" vertical="center"/>
      <protection/>
    </xf>
    <xf numFmtId="0" fontId="58" fillId="0" borderId="27" xfId="0" applyFont="1" applyFill="1" applyBorder="1" applyAlignment="1">
      <alignment horizontal="centerContinuous"/>
    </xf>
    <xf numFmtId="0" fontId="64" fillId="0" borderId="22" xfId="65" applyFont="1" applyFill="1" applyBorder="1" applyAlignment="1">
      <alignment vertical="center" wrapText="1"/>
      <protection/>
    </xf>
    <xf numFmtId="0" fontId="64" fillId="0" borderId="23" xfId="65" applyFont="1" applyFill="1" applyBorder="1" applyAlignment="1">
      <alignment horizontal="center" vertical="center"/>
      <protection/>
    </xf>
    <xf numFmtId="0" fontId="64" fillId="0" borderId="36" xfId="65" applyFont="1" applyFill="1" applyBorder="1" applyAlignment="1">
      <alignment horizontal="center" vertical="center" wrapText="1"/>
      <protection/>
    </xf>
    <xf numFmtId="0" fontId="64" fillId="0" borderId="37" xfId="65" applyFont="1" applyFill="1" applyBorder="1" applyAlignment="1">
      <alignment horizontal="center" vertical="center"/>
      <protection/>
    </xf>
    <xf numFmtId="0" fontId="64" fillId="0" borderId="38" xfId="65" applyFont="1" applyFill="1" applyBorder="1" applyAlignment="1">
      <alignment horizontal="centerContinuous" vertical="center"/>
      <protection/>
    </xf>
    <xf numFmtId="0" fontId="58" fillId="0" borderId="11" xfId="0" applyFont="1" applyFill="1" applyBorder="1" applyAlignment="1">
      <alignment horizontal="centerContinuous"/>
    </xf>
    <xf numFmtId="0" fontId="63" fillId="0" borderId="0" xfId="65" applyFont="1" applyFill="1" applyAlignment="1">
      <alignment horizontal="centerContinuous"/>
      <protection/>
    </xf>
    <xf numFmtId="0" fontId="63" fillId="0" borderId="0" xfId="67" applyFont="1" applyFill="1" applyAlignment="1">
      <alignment horizontal="centerContinuous" vertical="center"/>
      <protection/>
    </xf>
    <xf numFmtId="0" fontId="59" fillId="0" borderId="0" xfId="67" applyFont="1" applyFill="1" applyBorder="1" applyAlignment="1">
      <alignment horizontal="centerContinuous" vertical="center"/>
      <protection/>
    </xf>
    <xf numFmtId="0" fontId="63" fillId="0" borderId="0" xfId="66" applyFont="1" applyFill="1" applyAlignment="1">
      <alignment horizontal="centerContinuous" vertical="center"/>
      <protection/>
    </xf>
    <xf numFmtId="0" fontId="61" fillId="0" borderId="23" xfId="66" applyFont="1" applyFill="1" applyBorder="1" applyAlignment="1">
      <alignment horizontal="centerContinuous" vertical="center"/>
      <protection/>
    </xf>
    <xf numFmtId="0" fontId="61" fillId="0" borderId="24" xfId="66" applyFont="1" applyFill="1" applyBorder="1" applyAlignment="1">
      <alignment horizontal="centerContinuous" vertical="center"/>
      <protection/>
    </xf>
    <xf numFmtId="0" fontId="61" fillId="0" borderId="35" xfId="66" applyFont="1" applyFill="1" applyBorder="1" applyAlignment="1">
      <alignment vertical="center"/>
      <protection/>
    </xf>
    <xf numFmtId="0" fontId="62" fillId="0" borderId="23" xfId="66" applyFont="1" applyFill="1" applyBorder="1" applyAlignment="1">
      <alignment horizontal="center" vertical="center"/>
      <protection/>
    </xf>
    <xf numFmtId="0" fontId="61" fillId="0" borderId="21" xfId="66" applyFont="1" applyFill="1" applyBorder="1" applyAlignment="1">
      <alignment vertical="center"/>
      <protection/>
    </xf>
    <xf numFmtId="0" fontId="62" fillId="0" borderId="18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" style="2" customWidth="1"/>
    <col min="2" max="16384" width="9" style="2" customWidth="1"/>
  </cols>
  <sheetData>
    <row r="1" ht="18.75">
      <c r="A1" s="1" t="s">
        <v>237</v>
      </c>
    </row>
    <row r="2" ht="18.75">
      <c r="B2" s="1" t="s">
        <v>95</v>
      </c>
    </row>
    <row r="4" spans="2:3" ht="13.5">
      <c r="B4" s="3" t="s">
        <v>96</v>
      </c>
      <c r="C4" s="2" t="s">
        <v>221</v>
      </c>
    </row>
    <row r="5" spans="2:3" ht="13.5">
      <c r="B5" s="3" t="s">
        <v>97</v>
      </c>
      <c r="C5" s="2" t="s">
        <v>222</v>
      </c>
    </row>
    <row r="6" spans="2:3" ht="13.5">
      <c r="B6" s="3" t="s">
        <v>98</v>
      </c>
      <c r="C6" s="2" t="s">
        <v>101</v>
      </c>
    </row>
    <row r="7" spans="2:3" ht="13.5">
      <c r="B7" s="3" t="s">
        <v>99</v>
      </c>
      <c r="C7" s="2" t="s">
        <v>102</v>
      </c>
    </row>
    <row r="8" spans="2:3" ht="13.5">
      <c r="B8" s="3" t="s">
        <v>100</v>
      </c>
      <c r="C8" s="2" t="s">
        <v>103</v>
      </c>
    </row>
    <row r="9" spans="2:8" ht="13.5">
      <c r="B9" s="5" t="s">
        <v>146</v>
      </c>
      <c r="C9" s="2" t="s">
        <v>147</v>
      </c>
      <c r="H9" s="4"/>
    </row>
    <row r="10" ht="13.5">
      <c r="B10" s="3"/>
    </row>
    <row r="11" ht="13.5">
      <c r="B11" s="3"/>
    </row>
    <row r="12" ht="13.5">
      <c r="B12" s="3"/>
    </row>
    <row r="13" ht="13.5">
      <c r="B13" s="3"/>
    </row>
    <row r="14" ht="13.5">
      <c r="B14" s="3"/>
    </row>
    <row r="15" ht="13.5">
      <c r="B15" s="3"/>
    </row>
    <row r="19" ht="13.5">
      <c r="B19" s="3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  <hyperlink ref="B9" location="'22-6'!A1" display="22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4.59765625" style="21" customWidth="1"/>
    <col min="2" max="2" width="50.59765625" style="222" customWidth="1"/>
    <col min="3" max="3" width="12.19921875" style="59" customWidth="1"/>
    <col min="4" max="4" width="12.19921875" style="60" customWidth="1"/>
    <col min="5" max="6" width="12.19921875" style="59" customWidth="1"/>
    <col min="7" max="7" width="12.19921875" style="61" customWidth="1"/>
    <col min="8" max="8" width="10.5" style="24" customWidth="1"/>
    <col min="9" max="9" width="20.09765625" style="25" customWidth="1"/>
    <col min="10" max="16384" width="9" style="21" customWidth="1"/>
  </cols>
  <sheetData>
    <row r="1" spans="1:9" s="7" customFormat="1" ht="13.5">
      <c r="A1" s="6" t="s">
        <v>275</v>
      </c>
      <c r="B1" s="220"/>
      <c r="C1" s="8"/>
      <c r="D1" s="9"/>
      <c r="E1" s="8"/>
      <c r="F1" s="8"/>
      <c r="G1" s="10"/>
      <c r="H1" s="11"/>
      <c r="I1" s="12"/>
    </row>
    <row r="2" spans="1:9" s="7" customFormat="1" ht="27.75" customHeight="1">
      <c r="A2" s="232" t="s">
        <v>259</v>
      </c>
      <c r="B2" s="233"/>
      <c r="C2" s="233"/>
      <c r="D2" s="233"/>
      <c r="E2" s="234"/>
      <c r="F2" s="234"/>
      <c r="G2" s="235"/>
      <c r="H2" s="11"/>
      <c r="I2" s="12"/>
    </row>
    <row r="3" spans="1:9" s="15" customFormat="1" ht="17.25">
      <c r="A3" s="237" t="s">
        <v>182</v>
      </c>
      <c r="B3" s="237"/>
      <c r="C3" s="237"/>
      <c r="D3" s="237"/>
      <c r="E3" s="237"/>
      <c r="F3" s="237"/>
      <c r="G3" s="237"/>
      <c r="H3" s="13"/>
      <c r="I3" s="14"/>
    </row>
    <row r="4" spans="1:9" s="20" customFormat="1" ht="12">
      <c r="A4" s="16"/>
      <c r="B4" s="221"/>
      <c r="C4" s="16"/>
      <c r="D4" s="17"/>
      <c r="E4" s="16"/>
      <c r="F4" s="16"/>
      <c r="G4" s="16"/>
      <c r="H4" s="18"/>
      <c r="I4" s="19"/>
    </row>
    <row r="5" spans="3:7" ht="12">
      <c r="C5" s="22"/>
      <c r="D5" s="23"/>
      <c r="E5" s="22"/>
      <c r="F5" s="236"/>
      <c r="G5" s="200" t="s">
        <v>236</v>
      </c>
    </row>
    <row r="6" spans="2:9" s="26" customFormat="1" ht="6.75" customHeight="1" thickBot="1">
      <c r="B6" s="223"/>
      <c r="C6" s="27"/>
      <c r="D6" s="28"/>
      <c r="E6" s="27"/>
      <c r="F6" s="29"/>
      <c r="G6" s="29"/>
      <c r="H6" s="30"/>
      <c r="I6" s="31"/>
    </row>
    <row r="7" spans="1:9" s="26" customFormat="1" ht="7.5" customHeight="1" thickTop="1">
      <c r="A7" s="238"/>
      <c r="B7" s="239"/>
      <c r="C7" s="207"/>
      <c r="D7" s="209"/>
      <c r="E7" s="32"/>
      <c r="F7" s="32"/>
      <c r="G7" s="210"/>
      <c r="H7" s="30"/>
      <c r="I7" s="31"/>
    </row>
    <row r="8" spans="1:9" s="26" customFormat="1" ht="19.5" customHeight="1">
      <c r="A8" s="241" t="s">
        <v>234</v>
      </c>
      <c r="B8" s="240" t="s">
        <v>235</v>
      </c>
      <c r="C8" s="202" t="s">
        <v>227</v>
      </c>
      <c r="D8" s="203" t="s">
        <v>229</v>
      </c>
      <c r="E8" s="33" t="s">
        <v>1</v>
      </c>
      <c r="F8" s="33" t="s">
        <v>2</v>
      </c>
      <c r="G8" s="211" t="s">
        <v>228</v>
      </c>
      <c r="H8" s="34"/>
      <c r="I8" s="35"/>
    </row>
    <row r="9" spans="1:10" s="26" customFormat="1" ht="13.5">
      <c r="A9" s="36" t="s">
        <v>38</v>
      </c>
      <c r="B9" s="224" t="s">
        <v>52</v>
      </c>
      <c r="C9" s="37">
        <v>851</v>
      </c>
      <c r="D9" s="188">
        <f>E9+F9</f>
        <v>567</v>
      </c>
      <c r="E9" s="38">
        <v>187</v>
      </c>
      <c r="F9" s="38">
        <v>380</v>
      </c>
      <c r="G9" s="163">
        <f>D9/C9*100</f>
        <v>66.62749706227967</v>
      </c>
      <c r="H9" s="31"/>
      <c r="I9" s="31"/>
      <c r="J9" s="39"/>
    </row>
    <row r="10" spans="1:10" s="26" customFormat="1" ht="13.5">
      <c r="A10" s="40"/>
      <c r="B10" s="214" t="s">
        <v>51</v>
      </c>
      <c r="C10" s="41">
        <v>222</v>
      </c>
      <c r="D10" s="187">
        <f aca="true" t="shared" si="0" ref="D10:D63">E10+F10</f>
        <v>199</v>
      </c>
      <c r="E10" s="42">
        <v>157</v>
      </c>
      <c r="F10" s="42">
        <v>42</v>
      </c>
      <c r="G10" s="164">
        <f aca="true" t="shared" si="1" ref="G10:G70">D10/C10*100</f>
        <v>89.63963963963964</v>
      </c>
      <c r="H10" s="31"/>
      <c r="I10" s="31"/>
      <c r="J10" s="39"/>
    </row>
    <row r="11" spans="1:10" s="26" customFormat="1" ht="13.5">
      <c r="A11" s="40"/>
      <c r="B11" s="214" t="s">
        <v>179</v>
      </c>
      <c r="C11" s="162">
        <v>128</v>
      </c>
      <c r="D11" s="187">
        <v>147</v>
      </c>
      <c r="E11" s="42">
        <v>116</v>
      </c>
      <c r="F11" s="42">
        <v>32</v>
      </c>
      <c r="G11" s="164">
        <f>D11/C11*100</f>
        <v>114.84375</v>
      </c>
      <c r="H11" s="31"/>
      <c r="I11" s="31"/>
      <c r="J11" s="39"/>
    </row>
    <row r="12" spans="1:10" s="26" customFormat="1" ht="13.5">
      <c r="A12" s="40"/>
      <c r="B12" s="214" t="s">
        <v>213</v>
      </c>
      <c r="C12" s="42">
        <v>85</v>
      </c>
      <c r="D12" s="187">
        <f t="shared" si="0"/>
        <v>117</v>
      </c>
      <c r="E12" s="42">
        <v>104</v>
      </c>
      <c r="F12" s="42">
        <v>13</v>
      </c>
      <c r="G12" s="164">
        <f t="shared" si="1"/>
        <v>137.64705882352942</v>
      </c>
      <c r="H12" s="31"/>
      <c r="I12" s="31"/>
      <c r="J12" s="39"/>
    </row>
    <row r="13" spans="1:10" s="26" customFormat="1" ht="13.5">
      <c r="A13" s="40"/>
      <c r="B13" s="214" t="s">
        <v>184</v>
      </c>
      <c r="C13" s="162">
        <v>55</v>
      </c>
      <c r="D13" s="187">
        <f>E13+F13</f>
        <v>87</v>
      </c>
      <c r="E13" s="42">
        <v>65</v>
      </c>
      <c r="F13" s="42">
        <v>22</v>
      </c>
      <c r="G13" s="164">
        <f>D13/C13*100</f>
        <v>158.1818181818182</v>
      </c>
      <c r="H13" s="31"/>
      <c r="I13" s="31"/>
      <c r="J13" s="39"/>
    </row>
    <row r="14" spans="1:10" s="26" customFormat="1" ht="13.5">
      <c r="A14" s="40"/>
      <c r="B14" s="214" t="s">
        <v>183</v>
      </c>
      <c r="C14" s="162">
        <v>78</v>
      </c>
      <c r="D14" s="187">
        <v>86</v>
      </c>
      <c r="E14" s="42">
        <v>65</v>
      </c>
      <c r="F14" s="42">
        <v>22</v>
      </c>
      <c r="G14" s="164">
        <f>D14/C14*100</f>
        <v>110.25641025641026</v>
      </c>
      <c r="H14" s="31"/>
      <c r="I14" s="31"/>
      <c r="J14" s="39"/>
    </row>
    <row r="15" spans="1:10" s="26" customFormat="1" ht="13.5">
      <c r="A15" s="40"/>
      <c r="B15" s="214" t="s">
        <v>53</v>
      </c>
      <c r="C15" s="42">
        <v>75</v>
      </c>
      <c r="D15" s="187">
        <f t="shared" si="0"/>
        <v>58</v>
      </c>
      <c r="E15" s="42">
        <v>58</v>
      </c>
      <c r="F15" s="42">
        <v>0</v>
      </c>
      <c r="G15" s="164">
        <f>D15/C15*100</f>
        <v>77.33333333333333</v>
      </c>
      <c r="H15" s="31"/>
      <c r="I15" s="31"/>
      <c r="J15" s="39"/>
    </row>
    <row r="16" spans="1:10" s="26" customFormat="1" ht="13.5">
      <c r="A16" s="43"/>
      <c r="B16" s="215" t="s">
        <v>159</v>
      </c>
      <c r="C16" s="44">
        <v>44</v>
      </c>
      <c r="D16" s="189">
        <v>52</v>
      </c>
      <c r="E16" s="44">
        <v>48</v>
      </c>
      <c r="F16" s="44">
        <v>5</v>
      </c>
      <c r="G16" s="165">
        <f t="shared" si="1"/>
        <v>118.18181818181819</v>
      </c>
      <c r="H16" s="31"/>
      <c r="I16" s="31"/>
      <c r="J16" s="39"/>
    </row>
    <row r="17" spans="1:10" s="26" customFormat="1" ht="13.5">
      <c r="A17" s="45" t="s">
        <v>39</v>
      </c>
      <c r="B17" s="214" t="s">
        <v>214</v>
      </c>
      <c r="C17" s="162">
        <v>850</v>
      </c>
      <c r="D17" s="187">
        <f t="shared" si="0"/>
        <v>880</v>
      </c>
      <c r="E17" s="42">
        <v>123</v>
      </c>
      <c r="F17" s="42">
        <v>757</v>
      </c>
      <c r="G17" s="164">
        <f t="shared" si="1"/>
        <v>103.5294117647059</v>
      </c>
      <c r="H17" s="31"/>
      <c r="I17" s="31"/>
      <c r="J17" s="39"/>
    </row>
    <row r="18" spans="1:10" s="26" customFormat="1" ht="13.5">
      <c r="A18" s="45"/>
      <c r="B18" s="214" t="s">
        <v>54</v>
      </c>
      <c r="C18" s="42">
        <v>557</v>
      </c>
      <c r="D18" s="187">
        <f t="shared" si="0"/>
        <v>575</v>
      </c>
      <c r="E18" s="42">
        <v>339</v>
      </c>
      <c r="F18" s="42">
        <v>236</v>
      </c>
      <c r="G18" s="164">
        <f t="shared" si="1"/>
        <v>103.23159784560143</v>
      </c>
      <c r="H18" s="31"/>
      <c r="I18" s="31"/>
      <c r="J18" s="39"/>
    </row>
    <row r="19" spans="1:10" s="26" customFormat="1" ht="13.5">
      <c r="A19" s="46"/>
      <c r="B19" s="214" t="s">
        <v>192</v>
      </c>
      <c r="C19" s="42">
        <v>86</v>
      </c>
      <c r="D19" s="187">
        <f>E19+F19</f>
        <v>129</v>
      </c>
      <c r="E19" s="42">
        <v>76</v>
      </c>
      <c r="F19" s="42">
        <v>53</v>
      </c>
      <c r="G19" s="164">
        <f>D19/C19*100</f>
        <v>150</v>
      </c>
      <c r="H19" s="31"/>
      <c r="I19" s="31"/>
      <c r="J19" s="39"/>
    </row>
    <row r="20" spans="1:10" s="26" customFormat="1" ht="13.5">
      <c r="A20" s="40"/>
      <c r="B20" s="214" t="s">
        <v>55</v>
      </c>
      <c r="C20" s="42">
        <v>74</v>
      </c>
      <c r="D20" s="187">
        <v>113</v>
      </c>
      <c r="E20" s="42">
        <v>101</v>
      </c>
      <c r="F20" s="42">
        <v>11</v>
      </c>
      <c r="G20" s="164">
        <f>D20/C20*100</f>
        <v>152.7027027027027</v>
      </c>
      <c r="H20" s="31"/>
      <c r="I20" s="31"/>
      <c r="J20" s="39"/>
    </row>
    <row r="21" spans="1:10" s="26" customFormat="1" ht="13.5">
      <c r="A21" s="45"/>
      <c r="B21" s="214" t="s">
        <v>56</v>
      </c>
      <c r="C21" s="42">
        <v>90</v>
      </c>
      <c r="D21" s="187">
        <v>96</v>
      </c>
      <c r="E21" s="42">
        <v>56</v>
      </c>
      <c r="F21" s="42">
        <v>39</v>
      </c>
      <c r="G21" s="164">
        <f>D21/C21*100</f>
        <v>106.66666666666667</v>
      </c>
      <c r="H21" s="31"/>
      <c r="I21" s="31"/>
      <c r="J21" s="39"/>
    </row>
    <row r="22" spans="1:10" s="26" customFormat="1" ht="13.5">
      <c r="A22" s="40"/>
      <c r="B22" s="214" t="s">
        <v>180</v>
      </c>
      <c r="C22" s="162">
        <v>89</v>
      </c>
      <c r="D22" s="187">
        <f>E22+F22</f>
        <v>92</v>
      </c>
      <c r="E22" s="42">
        <v>37</v>
      </c>
      <c r="F22" s="42">
        <v>55</v>
      </c>
      <c r="G22" s="164">
        <f>D22/C22*100</f>
        <v>103.37078651685394</v>
      </c>
      <c r="H22" s="31"/>
      <c r="I22" s="31"/>
      <c r="J22" s="39"/>
    </row>
    <row r="23" spans="1:10" s="26" customFormat="1" ht="13.5">
      <c r="A23" s="212"/>
      <c r="B23" s="215" t="s">
        <v>215</v>
      </c>
      <c r="C23" s="213">
        <v>113</v>
      </c>
      <c r="D23" s="189">
        <f t="shared" si="0"/>
        <v>63</v>
      </c>
      <c r="E23" s="44">
        <v>9</v>
      </c>
      <c r="F23" s="44">
        <v>54</v>
      </c>
      <c r="G23" s="165">
        <f t="shared" si="1"/>
        <v>55.75221238938053</v>
      </c>
      <c r="H23" s="31"/>
      <c r="I23" s="31"/>
      <c r="J23" s="39"/>
    </row>
    <row r="24" spans="1:10" s="26" customFormat="1" ht="13.5">
      <c r="A24" s="45" t="s">
        <v>40</v>
      </c>
      <c r="B24" s="214" t="s">
        <v>160</v>
      </c>
      <c r="C24" s="34">
        <v>463</v>
      </c>
      <c r="D24" s="187">
        <f t="shared" si="0"/>
        <v>427</v>
      </c>
      <c r="E24" s="42">
        <v>115</v>
      </c>
      <c r="F24" s="42">
        <v>312</v>
      </c>
      <c r="G24" s="164">
        <f t="shared" si="1"/>
        <v>92.22462203023758</v>
      </c>
      <c r="H24" s="31"/>
      <c r="I24" s="31"/>
      <c r="J24" s="39"/>
    </row>
    <row r="25" spans="1:10" s="26" customFormat="1" ht="13.5">
      <c r="A25" s="45"/>
      <c r="B25" s="214" t="s">
        <v>223</v>
      </c>
      <c r="C25" s="42">
        <v>521</v>
      </c>
      <c r="D25" s="187">
        <v>329</v>
      </c>
      <c r="E25" s="42">
        <v>132</v>
      </c>
      <c r="F25" s="42">
        <v>198</v>
      </c>
      <c r="G25" s="164">
        <f t="shared" si="1"/>
        <v>63.14779270633397</v>
      </c>
      <c r="H25" s="31"/>
      <c r="I25" s="31"/>
      <c r="J25" s="39"/>
    </row>
    <row r="26" spans="1:10" s="26" customFormat="1" ht="13.5">
      <c r="A26" s="40"/>
      <c r="B26" s="214" t="s">
        <v>57</v>
      </c>
      <c r="C26" s="42">
        <v>72</v>
      </c>
      <c r="D26" s="187">
        <f t="shared" si="0"/>
        <v>62</v>
      </c>
      <c r="E26" s="42">
        <v>35</v>
      </c>
      <c r="F26" s="42">
        <v>27</v>
      </c>
      <c r="G26" s="164">
        <f t="shared" si="1"/>
        <v>86.11111111111111</v>
      </c>
      <c r="H26" s="31"/>
      <c r="I26" s="31"/>
      <c r="J26" s="39"/>
    </row>
    <row r="27" spans="1:10" s="26" customFormat="1" ht="13.5">
      <c r="A27" s="201"/>
      <c r="B27" s="215" t="s">
        <v>185</v>
      </c>
      <c r="C27" s="216">
        <v>64</v>
      </c>
      <c r="D27" s="189">
        <f t="shared" si="0"/>
        <v>59</v>
      </c>
      <c r="E27" s="44">
        <v>28</v>
      </c>
      <c r="F27" s="42">
        <v>31</v>
      </c>
      <c r="G27" s="164">
        <f t="shared" si="1"/>
        <v>92.1875</v>
      </c>
      <c r="H27" s="31"/>
      <c r="I27" s="31"/>
      <c r="J27" s="39"/>
    </row>
    <row r="28" spans="1:10" s="26" customFormat="1" ht="13.5">
      <c r="A28" s="45" t="s">
        <v>41</v>
      </c>
      <c r="B28" s="214" t="s">
        <v>231</v>
      </c>
      <c r="C28" s="217">
        <v>0</v>
      </c>
      <c r="D28" s="187">
        <v>671</v>
      </c>
      <c r="E28" s="42">
        <v>222</v>
      </c>
      <c r="F28" s="38">
        <v>450</v>
      </c>
      <c r="G28" s="218" t="s">
        <v>225</v>
      </c>
      <c r="H28" s="31"/>
      <c r="I28" s="31"/>
      <c r="J28" s="39"/>
    </row>
    <row r="29" spans="1:10" s="26" customFormat="1" ht="13.5">
      <c r="A29" s="45"/>
      <c r="B29" s="214" t="s">
        <v>230</v>
      </c>
      <c r="C29" s="42">
        <v>409</v>
      </c>
      <c r="D29" s="187">
        <f t="shared" si="0"/>
        <v>360</v>
      </c>
      <c r="E29" s="42">
        <v>36</v>
      </c>
      <c r="F29" s="42">
        <v>324</v>
      </c>
      <c r="G29" s="164">
        <f t="shared" si="1"/>
        <v>88.01955990220048</v>
      </c>
      <c r="H29" s="31"/>
      <c r="I29" s="31"/>
      <c r="J29" s="39"/>
    </row>
    <row r="30" spans="1:10" s="26" customFormat="1" ht="13.5">
      <c r="A30" s="40"/>
      <c r="B30" s="214" t="s">
        <v>58</v>
      </c>
      <c r="C30" s="42">
        <v>227</v>
      </c>
      <c r="D30" s="187">
        <f t="shared" si="0"/>
        <v>198</v>
      </c>
      <c r="E30" s="42">
        <v>74</v>
      </c>
      <c r="F30" s="42">
        <v>124</v>
      </c>
      <c r="G30" s="164">
        <f t="shared" si="1"/>
        <v>87.22466960352423</v>
      </c>
      <c r="H30" s="31"/>
      <c r="I30" s="31"/>
      <c r="J30" s="39"/>
    </row>
    <row r="31" spans="1:10" s="26" customFormat="1" ht="13.5">
      <c r="A31" s="40"/>
      <c r="B31" s="225" t="s">
        <v>59</v>
      </c>
      <c r="C31" s="41">
        <v>102</v>
      </c>
      <c r="D31" s="187">
        <f t="shared" si="0"/>
        <v>108</v>
      </c>
      <c r="E31" s="42">
        <v>102</v>
      </c>
      <c r="F31" s="42">
        <v>6</v>
      </c>
      <c r="G31" s="164">
        <f>D31/C31*100</f>
        <v>105.88235294117648</v>
      </c>
      <c r="H31" s="31"/>
      <c r="I31" s="31"/>
      <c r="J31" s="39"/>
    </row>
    <row r="32" spans="1:10" s="26" customFormat="1" ht="13.5">
      <c r="A32" s="40"/>
      <c r="B32" s="214" t="s">
        <v>60</v>
      </c>
      <c r="C32" s="42">
        <v>105</v>
      </c>
      <c r="D32" s="187">
        <v>87</v>
      </c>
      <c r="E32" s="42">
        <v>32</v>
      </c>
      <c r="F32" s="42">
        <v>54</v>
      </c>
      <c r="G32" s="164">
        <f t="shared" si="1"/>
        <v>82.85714285714286</v>
      </c>
      <c r="H32" s="31"/>
      <c r="I32" s="31"/>
      <c r="J32" s="39"/>
    </row>
    <row r="33" spans="1:10" s="26" customFormat="1" ht="13.5">
      <c r="A33" s="40"/>
      <c r="B33" s="214" t="s">
        <v>61</v>
      </c>
      <c r="C33" s="42">
        <v>55</v>
      </c>
      <c r="D33" s="189">
        <f t="shared" si="0"/>
        <v>51</v>
      </c>
      <c r="E33" s="42">
        <v>19</v>
      </c>
      <c r="F33" s="42">
        <v>32</v>
      </c>
      <c r="G33" s="165">
        <f t="shared" si="1"/>
        <v>92.72727272727272</v>
      </c>
      <c r="H33" s="31"/>
      <c r="I33" s="31"/>
      <c r="J33" s="39"/>
    </row>
    <row r="34" spans="1:10" s="26" customFormat="1" ht="13.5">
      <c r="A34" s="36" t="s">
        <v>42</v>
      </c>
      <c r="B34" s="226" t="s">
        <v>193</v>
      </c>
      <c r="C34" s="38">
        <v>531</v>
      </c>
      <c r="D34" s="187">
        <f t="shared" si="0"/>
        <v>534</v>
      </c>
      <c r="E34" s="38">
        <v>56</v>
      </c>
      <c r="F34" s="38">
        <v>478</v>
      </c>
      <c r="G34" s="163">
        <f t="shared" si="1"/>
        <v>100.56497175141243</v>
      </c>
      <c r="H34" s="31"/>
      <c r="I34" s="31"/>
      <c r="J34" s="39"/>
    </row>
    <row r="35" spans="1:10" s="26" customFormat="1" ht="13.5">
      <c r="A35" s="45"/>
      <c r="B35" s="227" t="s">
        <v>224</v>
      </c>
      <c r="C35" s="42">
        <v>247</v>
      </c>
      <c r="D35" s="187">
        <v>325</v>
      </c>
      <c r="E35" s="42">
        <v>140</v>
      </c>
      <c r="F35" s="42">
        <v>186</v>
      </c>
      <c r="G35" s="164">
        <f t="shared" si="1"/>
        <v>131.57894736842107</v>
      </c>
      <c r="H35" s="31"/>
      <c r="I35" s="31"/>
      <c r="J35" s="39"/>
    </row>
    <row r="36" spans="1:10" s="26" customFormat="1" ht="13.5">
      <c r="A36" s="40"/>
      <c r="B36" s="214" t="s">
        <v>62</v>
      </c>
      <c r="C36" s="42">
        <v>136</v>
      </c>
      <c r="D36" s="187">
        <f t="shared" si="0"/>
        <v>197</v>
      </c>
      <c r="E36" s="42">
        <v>132</v>
      </c>
      <c r="F36" s="42">
        <v>65</v>
      </c>
      <c r="G36" s="164">
        <f t="shared" si="1"/>
        <v>144.85294117647058</v>
      </c>
      <c r="H36" s="31"/>
      <c r="I36" s="31"/>
      <c r="J36" s="39"/>
    </row>
    <row r="37" spans="1:10" s="26" customFormat="1" ht="13.5">
      <c r="A37" s="40"/>
      <c r="B37" s="214" t="s">
        <v>64</v>
      </c>
      <c r="C37" s="42">
        <v>108</v>
      </c>
      <c r="D37" s="187">
        <f t="shared" si="0"/>
        <v>129</v>
      </c>
      <c r="E37" s="42">
        <v>94</v>
      </c>
      <c r="F37" s="42">
        <v>35</v>
      </c>
      <c r="G37" s="164">
        <f t="shared" si="1"/>
        <v>119.44444444444444</v>
      </c>
      <c r="H37" s="31"/>
      <c r="I37" s="31"/>
      <c r="J37" s="39"/>
    </row>
    <row r="38" spans="1:10" s="26" customFormat="1" ht="13.5">
      <c r="A38" s="40"/>
      <c r="B38" s="228" t="s">
        <v>63</v>
      </c>
      <c r="C38" s="41">
        <v>117</v>
      </c>
      <c r="D38" s="189">
        <f>E38+F38</f>
        <v>96</v>
      </c>
      <c r="E38" s="42">
        <v>39</v>
      </c>
      <c r="F38" s="42">
        <v>57</v>
      </c>
      <c r="G38" s="164">
        <f>D38/C38*100</f>
        <v>82.05128205128204</v>
      </c>
      <c r="H38" s="31"/>
      <c r="I38" s="31"/>
      <c r="J38" s="39"/>
    </row>
    <row r="39" spans="1:10" s="26" customFormat="1" ht="13.5">
      <c r="A39" s="36" t="s">
        <v>161</v>
      </c>
      <c r="B39" s="224" t="s">
        <v>65</v>
      </c>
      <c r="C39" s="38">
        <v>427</v>
      </c>
      <c r="D39" s="187">
        <f t="shared" si="0"/>
        <v>620</v>
      </c>
      <c r="E39" s="38">
        <v>465</v>
      </c>
      <c r="F39" s="38">
        <v>155</v>
      </c>
      <c r="G39" s="163">
        <f t="shared" si="1"/>
        <v>145.19906323185012</v>
      </c>
      <c r="H39" s="31"/>
      <c r="I39" s="31"/>
      <c r="J39" s="39"/>
    </row>
    <row r="40" spans="1:10" s="26" customFormat="1" ht="13.5">
      <c r="A40" s="45"/>
      <c r="B40" s="214" t="s">
        <v>168</v>
      </c>
      <c r="C40" s="42">
        <v>274</v>
      </c>
      <c r="D40" s="187">
        <f t="shared" si="0"/>
        <v>303</v>
      </c>
      <c r="E40" s="42">
        <v>212</v>
      </c>
      <c r="F40" s="42">
        <v>91</v>
      </c>
      <c r="G40" s="164">
        <f t="shared" si="1"/>
        <v>110.58394160583941</v>
      </c>
      <c r="H40" s="31"/>
      <c r="I40" s="31"/>
      <c r="J40" s="39"/>
    </row>
    <row r="41" spans="1:10" s="26" customFormat="1" ht="13.5">
      <c r="A41" s="45"/>
      <c r="B41" s="214" t="s">
        <v>176</v>
      </c>
      <c r="C41" s="42">
        <v>136</v>
      </c>
      <c r="D41" s="187">
        <f t="shared" si="0"/>
        <v>116</v>
      </c>
      <c r="E41" s="42">
        <v>21</v>
      </c>
      <c r="F41" s="42">
        <v>95</v>
      </c>
      <c r="G41" s="164">
        <f>D41/C41*100</f>
        <v>85.29411764705883</v>
      </c>
      <c r="H41" s="31"/>
      <c r="I41" s="31"/>
      <c r="J41" s="39"/>
    </row>
    <row r="42" spans="1:10" s="26" customFormat="1" ht="13.5">
      <c r="A42" s="45"/>
      <c r="B42" s="214" t="s">
        <v>162</v>
      </c>
      <c r="C42" s="42">
        <v>62</v>
      </c>
      <c r="D42" s="187">
        <f t="shared" si="0"/>
        <v>75</v>
      </c>
      <c r="E42" s="42">
        <v>50</v>
      </c>
      <c r="F42" s="42">
        <v>25</v>
      </c>
      <c r="G42" s="164">
        <f t="shared" si="1"/>
        <v>120.96774193548387</v>
      </c>
      <c r="H42" s="31"/>
      <c r="I42" s="31"/>
      <c r="J42" s="39"/>
    </row>
    <row r="43" spans="1:10" s="26" customFormat="1" ht="13.5">
      <c r="A43" s="190"/>
      <c r="B43" s="215" t="s">
        <v>66</v>
      </c>
      <c r="C43" s="44">
        <v>49</v>
      </c>
      <c r="D43" s="189">
        <v>54</v>
      </c>
      <c r="E43" s="44">
        <v>33</v>
      </c>
      <c r="F43" s="44">
        <v>22</v>
      </c>
      <c r="G43" s="165">
        <f t="shared" si="1"/>
        <v>110.20408163265304</v>
      </c>
      <c r="H43" s="31"/>
      <c r="I43" s="31"/>
      <c r="J43" s="39"/>
    </row>
    <row r="44" spans="1:10" s="26" customFormat="1" ht="13.5">
      <c r="A44" s="45" t="s">
        <v>43</v>
      </c>
      <c r="B44" s="214" t="s">
        <v>67</v>
      </c>
      <c r="C44" s="42">
        <v>497</v>
      </c>
      <c r="D44" s="187">
        <v>424</v>
      </c>
      <c r="E44" s="42">
        <v>170</v>
      </c>
      <c r="F44" s="42">
        <v>255</v>
      </c>
      <c r="G44" s="164">
        <f t="shared" si="1"/>
        <v>85.3118712273642</v>
      </c>
      <c r="H44" s="31"/>
      <c r="I44" s="31"/>
      <c r="J44" s="39"/>
    </row>
    <row r="45" spans="1:10" s="26" customFormat="1" ht="13.5">
      <c r="A45" s="45"/>
      <c r="B45" s="214" t="s">
        <v>174</v>
      </c>
      <c r="C45" s="42">
        <v>196</v>
      </c>
      <c r="D45" s="187">
        <f t="shared" si="0"/>
        <v>187</v>
      </c>
      <c r="E45" s="42">
        <v>159</v>
      </c>
      <c r="F45" s="42">
        <v>28</v>
      </c>
      <c r="G45" s="164">
        <f t="shared" si="1"/>
        <v>95.40816326530613</v>
      </c>
      <c r="H45" s="31"/>
      <c r="I45" s="31"/>
      <c r="J45" s="39"/>
    </row>
    <row r="46" spans="1:10" s="26" customFormat="1" ht="13.5">
      <c r="A46" s="45"/>
      <c r="B46" s="214" t="s">
        <v>175</v>
      </c>
      <c r="C46" s="42">
        <v>115</v>
      </c>
      <c r="D46" s="187">
        <f t="shared" si="0"/>
        <v>114</v>
      </c>
      <c r="E46" s="42">
        <v>80</v>
      </c>
      <c r="F46" s="42">
        <v>34</v>
      </c>
      <c r="G46" s="164">
        <f t="shared" si="1"/>
        <v>99.1304347826087</v>
      </c>
      <c r="H46" s="31"/>
      <c r="I46" s="31"/>
      <c r="J46" s="39"/>
    </row>
    <row r="47" spans="1:10" s="26" customFormat="1" ht="13.5">
      <c r="A47" s="45"/>
      <c r="B47" s="214" t="s">
        <v>68</v>
      </c>
      <c r="C47" s="42">
        <v>48</v>
      </c>
      <c r="D47" s="187">
        <v>72</v>
      </c>
      <c r="E47" s="42">
        <v>51</v>
      </c>
      <c r="F47" s="42">
        <v>22</v>
      </c>
      <c r="G47" s="164">
        <f t="shared" si="1"/>
        <v>150</v>
      </c>
      <c r="H47" s="31"/>
      <c r="I47" s="31"/>
      <c r="J47" s="39"/>
    </row>
    <row r="48" spans="1:10" s="26" customFormat="1" ht="13.5">
      <c r="A48" s="212"/>
      <c r="B48" s="215" t="s">
        <v>69</v>
      </c>
      <c r="C48" s="44">
        <v>56</v>
      </c>
      <c r="D48" s="189">
        <f t="shared" si="0"/>
        <v>65</v>
      </c>
      <c r="E48" s="44">
        <v>52</v>
      </c>
      <c r="F48" s="44">
        <v>13</v>
      </c>
      <c r="G48" s="165">
        <f t="shared" si="1"/>
        <v>116.07142857142858</v>
      </c>
      <c r="H48" s="31"/>
      <c r="I48" s="31"/>
      <c r="J48" s="39"/>
    </row>
    <row r="49" spans="1:10" s="26" customFormat="1" ht="13.5">
      <c r="A49" s="45" t="s">
        <v>44</v>
      </c>
      <c r="B49" s="214" t="s">
        <v>203</v>
      </c>
      <c r="C49" s="42">
        <v>1009</v>
      </c>
      <c r="D49" s="187">
        <v>1172</v>
      </c>
      <c r="E49" s="42">
        <v>937</v>
      </c>
      <c r="F49" s="42">
        <v>234</v>
      </c>
      <c r="G49" s="164">
        <f t="shared" si="1"/>
        <v>116.15460852329038</v>
      </c>
      <c r="H49" s="31"/>
      <c r="I49" s="31"/>
      <c r="J49" s="39"/>
    </row>
    <row r="50" spans="1:10" s="26" customFormat="1" ht="13.5">
      <c r="A50" s="46"/>
      <c r="B50" s="214" t="s">
        <v>216</v>
      </c>
      <c r="C50" s="162">
        <v>300</v>
      </c>
      <c r="D50" s="187">
        <f>E50+F50</f>
        <v>335</v>
      </c>
      <c r="E50" s="42">
        <v>265</v>
      </c>
      <c r="F50" s="42">
        <v>70</v>
      </c>
      <c r="G50" s="164">
        <f>D50/C50*100</f>
        <v>111.66666666666667</v>
      </c>
      <c r="H50" s="31"/>
      <c r="I50" s="31"/>
      <c r="J50" s="39"/>
    </row>
    <row r="51" spans="1:10" s="26" customFormat="1" ht="13.5">
      <c r="A51" s="48"/>
      <c r="B51" s="214" t="s">
        <v>71</v>
      </c>
      <c r="C51" s="42">
        <v>247</v>
      </c>
      <c r="D51" s="187">
        <f t="shared" si="0"/>
        <v>182</v>
      </c>
      <c r="E51" s="42">
        <v>146</v>
      </c>
      <c r="F51" s="42">
        <v>36</v>
      </c>
      <c r="G51" s="164">
        <f t="shared" si="1"/>
        <v>73.68421052631578</v>
      </c>
      <c r="H51" s="31"/>
      <c r="I51" s="31"/>
      <c r="J51" s="39"/>
    </row>
    <row r="52" spans="1:10" s="26" customFormat="1" ht="13.5">
      <c r="A52" s="64"/>
      <c r="B52" s="214" t="s">
        <v>70</v>
      </c>
      <c r="C52" s="42">
        <v>146</v>
      </c>
      <c r="D52" s="187">
        <f t="shared" si="0"/>
        <v>172</v>
      </c>
      <c r="E52" s="42">
        <v>155</v>
      </c>
      <c r="F52" s="42">
        <v>17</v>
      </c>
      <c r="G52" s="164">
        <f t="shared" si="1"/>
        <v>117.8082191780822</v>
      </c>
      <c r="H52" s="31"/>
      <c r="I52" s="31"/>
      <c r="J52" s="39"/>
    </row>
    <row r="53" spans="1:10" s="26" customFormat="1" ht="13.5">
      <c r="A53" s="46"/>
      <c r="B53" s="214" t="s">
        <v>156</v>
      </c>
      <c r="C53" s="42">
        <v>72</v>
      </c>
      <c r="D53" s="187">
        <f t="shared" si="0"/>
        <v>86</v>
      </c>
      <c r="E53" s="42">
        <v>69</v>
      </c>
      <c r="F53" s="42">
        <v>17</v>
      </c>
      <c r="G53" s="164">
        <f t="shared" si="1"/>
        <v>119.44444444444444</v>
      </c>
      <c r="H53" s="31"/>
      <c r="I53" s="31"/>
      <c r="J53" s="39"/>
    </row>
    <row r="54" spans="1:10" s="26" customFormat="1" ht="13.5">
      <c r="A54" s="46"/>
      <c r="B54" s="214" t="s">
        <v>166</v>
      </c>
      <c r="C54" s="42">
        <v>2</v>
      </c>
      <c r="D54" s="187">
        <f t="shared" si="0"/>
        <v>75</v>
      </c>
      <c r="E54" s="42">
        <v>63</v>
      </c>
      <c r="F54" s="42">
        <v>12</v>
      </c>
      <c r="G54" s="164">
        <f t="shared" si="1"/>
        <v>3750</v>
      </c>
      <c r="H54" s="31"/>
      <c r="I54" s="31"/>
      <c r="J54" s="39"/>
    </row>
    <row r="55" spans="1:10" s="26" customFormat="1" ht="13.5">
      <c r="A55" s="201"/>
      <c r="B55" s="215" t="s">
        <v>260</v>
      </c>
      <c r="C55" s="44">
        <v>87</v>
      </c>
      <c r="D55" s="189">
        <f>E55+F55</f>
        <v>71</v>
      </c>
      <c r="E55" s="44">
        <v>64</v>
      </c>
      <c r="F55" s="44">
        <v>7</v>
      </c>
      <c r="G55" s="165">
        <f>D55/C55*100</f>
        <v>81.60919540229885</v>
      </c>
      <c r="H55" s="31"/>
      <c r="I55" s="31"/>
      <c r="J55" s="39"/>
    </row>
    <row r="56" spans="1:10" s="26" customFormat="1" ht="13.5">
      <c r="A56" s="45" t="s">
        <v>45</v>
      </c>
      <c r="B56" s="214" t="s">
        <v>72</v>
      </c>
      <c r="C56" s="42">
        <v>676</v>
      </c>
      <c r="D56" s="187">
        <f t="shared" si="0"/>
        <v>451</v>
      </c>
      <c r="E56" s="42">
        <v>90</v>
      </c>
      <c r="F56" s="42">
        <v>361</v>
      </c>
      <c r="G56" s="164">
        <f t="shared" si="1"/>
        <v>66.71597633136095</v>
      </c>
      <c r="H56" s="31"/>
      <c r="I56" s="31"/>
      <c r="J56" s="39"/>
    </row>
    <row r="57" spans="1:10" s="26" customFormat="1" ht="13.5">
      <c r="A57" s="40"/>
      <c r="B57" s="214" t="s">
        <v>202</v>
      </c>
      <c r="C57" s="191">
        <v>401</v>
      </c>
      <c r="D57" s="187">
        <f>E57+F57</f>
        <v>345</v>
      </c>
      <c r="E57" s="42">
        <v>305</v>
      </c>
      <c r="F57" s="42">
        <v>40</v>
      </c>
      <c r="G57" s="164">
        <f aca="true" t="shared" si="2" ref="G57:G62">D57/C57*100</f>
        <v>86.0349127182045</v>
      </c>
      <c r="H57" s="31"/>
      <c r="I57" s="31"/>
      <c r="J57" s="39"/>
    </row>
    <row r="58" spans="1:10" s="26" customFormat="1" ht="13.5">
      <c r="A58" s="40"/>
      <c r="B58" s="214" t="s">
        <v>77</v>
      </c>
      <c r="C58" s="41">
        <v>454</v>
      </c>
      <c r="D58" s="187">
        <v>284</v>
      </c>
      <c r="E58" s="42">
        <v>264</v>
      </c>
      <c r="F58" s="42">
        <v>21</v>
      </c>
      <c r="G58" s="164">
        <f t="shared" si="2"/>
        <v>62.55506607929515</v>
      </c>
      <c r="H58" s="31"/>
      <c r="I58" s="31"/>
      <c r="J58" s="39"/>
    </row>
    <row r="59" spans="1:10" s="26" customFormat="1" ht="13.5">
      <c r="A59" s="40"/>
      <c r="B59" s="214" t="s">
        <v>78</v>
      </c>
      <c r="C59" s="41">
        <v>297</v>
      </c>
      <c r="D59" s="187">
        <v>254</v>
      </c>
      <c r="E59" s="42">
        <v>233</v>
      </c>
      <c r="F59" s="42">
        <v>20</v>
      </c>
      <c r="G59" s="164">
        <f t="shared" si="2"/>
        <v>85.52188552188552</v>
      </c>
      <c r="H59" s="31"/>
      <c r="I59" s="31"/>
      <c r="J59" s="39"/>
    </row>
    <row r="60" spans="1:10" s="26" customFormat="1" ht="13.5">
      <c r="A60" s="46"/>
      <c r="B60" s="214" t="s">
        <v>177</v>
      </c>
      <c r="C60" s="42">
        <v>207</v>
      </c>
      <c r="D60" s="187">
        <f>E60+F60</f>
        <v>199</v>
      </c>
      <c r="E60" s="42">
        <v>91</v>
      </c>
      <c r="F60" s="42">
        <v>108</v>
      </c>
      <c r="G60" s="164">
        <f t="shared" si="2"/>
        <v>96.1352657004831</v>
      </c>
      <c r="H60" s="31"/>
      <c r="I60" s="31"/>
      <c r="J60" s="39"/>
    </row>
    <row r="61" spans="1:10" s="26" customFormat="1" ht="13.5">
      <c r="A61" s="46"/>
      <c r="B61" s="214" t="s">
        <v>74</v>
      </c>
      <c r="C61" s="42">
        <v>199</v>
      </c>
      <c r="D61" s="187">
        <f>E61+F61</f>
        <v>195</v>
      </c>
      <c r="E61" s="42">
        <v>90</v>
      </c>
      <c r="F61" s="42">
        <v>105</v>
      </c>
      <c r="G61" s="164">
        <f t="shared" si="2"/>
        <v>97.98994974874373</v>
      </c>
      <c r="H61" s="31"/>
      <c r="I61" s="31"/>
      <c r="J61" s="39"/>
    </row>
    <row r="62" spans="1:10" s="26" customFormat="1" ht="13.5">
      <c r="A62" s="46"/>
      <c r="B62" s="214" t="s">
        <v>75</v>
      </c>
      <c r="C62" s="42">
        <v>215</v>
      </c>
      <c r="D62" s="187">
        <f t="shared" si="0"/>
        <v>192</v>
      </c>
      <c r="E62" s="42">
        <v>128</v>
      </c>
      <c r="F62" s="42">
        <v>64</v>
      </c>
      <c r="G62" s="164">
        <f t="shared" si="2"/>
        <v>89.30232558139535</v>
      </c>
      <c r="H62" s="31"/>
      <c r="I62" s="31"/>
      <c r="J62" s="39"/>
    </row>
    <row r="63" spans="1:10" s="26" customFormat="1" ht="13.5">
      <c r="A63" s="40"/>
      <c r="B63" s="214" t="s">
        <v>73</v>
      </c>
      <c r="C63" s="41">
        <v>141</v>
      </c>
      <c r="D63" s="187">
        <f t="shared" si="0"/>
        <v>172</v>
      </c>
      <c r="E63" s="42">
        <v>115</v>
      </c>
      <c r="F63" s="42">
        <v>57</v>
      </c>
      <c r="G63" s="164">
        <f t="shared" si="1"/>
        <v>121.98581560283688</v>
      </c>
      <c r="H63" s="31"/>
      <c r="I63" s="31"/>
      <c r="J63" s="39"/>
    </row>
    <row r="64" spans="1:10" s="26" customFormat="1" ht="13.5">
      <c r="A64" s="46"/>
      <c r="B64" s="214" t="s">
        <v>76</v>
      </c>
      <c r="C64" s="41">
        <v>143</v>
      </c>
      <c r="D64" s="187">
        <v>146</v>
      </c>
      <c r="E64" s="42">
        <v>124</v>
      </c>
      <c r="F64" s="42">
        <v>21</v>
      </c>
      <c r="G64" s="164">
        <f>D64/C64*100</f>
        <v>102.09790209790211</v>
      </c>
      <c r="H64" s="31"/>
      <c r="I64" s="31"/>
      <c r="J64" s="39"/>
    </row>
    <row r="65" spans="1:10" s="26" customFormat="1" ht="13.5">
      <c r="A65" s="46"/>
      <c r="B65" s="214" t="s">
        <v>194</v>
      </c>
      <c r="C65" s="42">
        <v>101</v>
      </c>
      <c r="D65" s="187">
        <v>118</v>
      </c>
      <c r="E65" s="42">
        <v>110</v>
      </c>
      <c r="F65" s="42">
        <v>7</v>
      </c>
      <c r="G65" s="164">
        <f>D65/C65*100</f>
        <v>116.83168316831683</v>
      </c>
      <c r="H65" s="31"/>
      <c r="I65" s="31"/>
      <c r="J65" s="39"/>
    </row>
    <row r="66" spans="1:10" s="26" customFormat="1" ht="13.5">
      <c r="A66" s="46"/>
      <c r="B66" s="214" t="s">
        <v>79</v>
      </c>
      <c r="C66" s="208">
        <v>74</v>
      </c>
      <c r="D66" s="189">
        <f aca="true" t="shared" si="3" ref="D66:D94">E66+F66</f>
        <v>73</v>
      </c>
      <c r="E66" s="44">
        <v>48</v>
      </c>
      <c r="F66" s="44">
        <v>25</v>
      </c>
      <c r="G66" s="165">
        <f t="shared" si="1"/>
        <v>98.64864864864865</v>
      </c>
      <c r="H66" s="31"/>
      <c r="I66" s="31"/>
      <c r="J66" s="39"/>
    </row>
    <row r="67" spans="1:10" s="26" customFormat="1" ht="13.5">
      <c r="A67" s="36" t="s">
        <v>46</v>
      </c>
      <c r="B67" s="224" t="s">
        <v>186</v>
      </c>
      <c r="C67" s="41">
        <v>221</v>
      </c>
      <c r="D67" s="187">
        <v>219</v>
      </c>
      <c r="E67" s="42">
        <v>154</v>
      </c>
      <c r="F67" s="42">
        <v>66</v>
      </c>
      <c r="G67" s="164">
        <f>D67/C67*100</f>
        <v>99.09502262443439</v>
      </c>
      <c r="H67" s="31"/>
      <c r="I67" s="31"/>
      <c r="J67" s="39"/>
    </row>
    <row r="68" spans="1:10" s="26" customFormat="1" ht="13.5">
      <c r="A68" s="45"/>
      <c r="B68" s="214" t="s">
        <v>80</v>
      </c>
      <c r="C68" s="41">
        <v>264</v>
      </c>
      <c r="D68" s="187">
        <f t="shared" si="3"/>
        <v>192</v>
      </c>
      <c r="E68" s="42">
        <v>29</v>
      </c>
      <c r="F68" s="42">
        <v>163</v>
      </c>
      <c r="G68" s="164">
        <f t="shared" si="1"/>
        <v>72.72727272727273</v>
      </c>
      <c r="H68" s="31"/>
      <c r="I68" s="31"/>
      <c r="J68" s="39"/>
    </row>
    <row r="69" spans="1:10" s="26" customFormat="1" ht="13.5">
      <c r="A69" s="48"/>
      <c r="B69" s="214" t="s">
        <v>169</v>
      </c>
      <c r="C69" s="41">
        <v>66</v>
      </c>
      <c r="D69" s="189">
        <f t="shared" si="3"/>
        <v>60</v>
      </c>
      <c r="E69" s="42">
        <v>57</v>
      </c>
      <c r="F69" s="42">
        <v>3</v>
      </c>
      <c r="G69" s="164">
        <f>D69/C69*100</f>
        <v>90.9090909090909</v>
      </c>
      <c r="H69" s="31"/>
      <c r="I69" s="31"/>
      <c r="J69" s="39"/>
    </row>
    <row r="70" spans="1:10" s="26" customFormat="1" ht="13.5">
      <c r="A70" s="185" t="s">
        <v>187</v>
      </c>
      <c r="B70" s="229" t="s">
        <v>188</v>
      </c>
      <c r="C70" s="51">
        <v>60</v>
      </c>
      <c r="D70" s="189">
        <f t="shared" si="3"/>
        <v>58</v>
      </c>
      <c r="E70" s="51">
        <v>56</v>
      </c>
      <c r="F70" s="51">
        <v>2</v>
      </c>
      <c r="G70" s="167">
        <f t="shared" si="1"/>
        <v>96.66666666666667</v>
      </c>
      <c r="H70" s="31"/>
      <c r="I70" s="31"/>
      <c r="J70" s="39"/>
    </row>
    <row r="71" spans="1:10" s="26" customFormat="1" ht="13.5">
      <c r="A71" s="36" t="s">
        <v>189</v>
      </c>
      <c r="B71" s="214" t="s">
        <v>232</v>
      </c>
      <c r="C71" s="217">
        <v>0</v>
      </c>
      <c r="D71" s="187">
        <f t="shared" si="3"/>
        <v>396</v>
      </c>
      <c r="E71" s="42">
        <v>131</v>
      </c>
      <c r="F71" s="42">
        <v>265</v>
      </c>
      <c r="G71" s="218" t="s">
        <v>225</v>
      </c>
      <c r="H71" s="31"/>
      <c r="I71" s="31"/>
      <c r="J71" s="39"/>
    </row>
    <row r="72" spans="1:10" s="26" customFormat="1" ht="13.5">
      <c r="A72" s="48"/>
      <c r="B72" s="214" t="s">
        <v>170</v>
      </c>
      <c r="C72" s="42">
        <v>106</v>
      </c>
      <c r="D72" s="187">
        <f>E72+F72</f>
        <v>145</v>
      </c>
      <c r="E72" s="42">
        <v>64</v>
      </c>
      <c r="F72" s="42">
        <v>81</v>
      </c>
      <c r="G72" s="164">
        <f>D72/C72*100</f>
        <v>136.7924528301887</v>
      </c>
      <c r="H72" s="31"/>
      <c r="I72" s="31"/>
      <c r="J72" s="39"/>
    </row>
    <row r="73" spans="1:10" s="26" customFormat="1" ht="13.5">
      <c r="A73" s="48"/>
      <c r="B73" s="214" t="s">
        <v>217</v>
      </c>
      <c r="C73" s="162">
        <v>97</v>
      </c>
      <c r="D73" s="187">
        <f t="shared" si="3"/>
        <v>93</v>
      </c>
      <c r="E73" s="42">
        <v>37</v>
      </c>
      <c r="F73" s="42">
        <v>56</v>
      </c>
      <c r="G73" s="164">
        <f aca="true" t="shared" si="4" ref="G73:G95">D73/C73*100</f>
        <v>95.87628865979381</v>
      </c>
      <c r="H73" s="31"/>
      <c r="I73" s="31"/>
      <c r="J73" s="39"/>
    </row>
    <row r="74" spans="1:10" s="26" customFormat="1" ht="13.5">
      <c r="A74" s="45"/>
      <c r="B74" s="214" t="s">
        <v>81</v>
      </c>
      <c r="C74" s="42">
        <v>87</v>
      </c>
      <c r="D74" s="187">
        <f>E74+F74</f>
        <v>87</v>
      </c>
      <c r="E74" s="42">
        <v>35</v>
      </c>
      <c r="F74" s="42">
        <v>52</v>
      </c>
      <c r="G74" s="164">
        <f>D74/C74*100</f>
        <v>100</v>
      </c>
      <c r="H74" s="31"/>
      <c r="I74" s="31"/>
      <c r="J74" s="39"/>
    </row>
    <row r="75" spans="1:10" s="26" customFormat="1" ht="13.5">
      <c r="A75" s="48"/>
      <c r="B75" s="214" t="s">
        <v>82</v>
      </c>
      <c r="C75" s="42">
        <v>50</v>
      </c>
      <c r="D75" s="187">
        <f t="shared" si="3"/>
        <v>60</v>
      </c>
      <c r="E75" s="42">
        <v>59</v>
      </c>
      <c r="F75" s="42">
        <v>1</v>
      </c>
      <c r="G75" s="164">
        <f t="shared" si="4"/>
        <v>120</v>
      </c>
      <c r="H75" s="31"/>
      <c r="I75" s="31"/>
      <c r="J75" s="39"/>
    </row>
    <row r="76" spans="1:10" s="26" customFormat="1" ht="13.5">
      <c r="A76" s="48"/>
      <c r="B76" s="214" t="s">
        <v>218</v>
      </c>
      <c r="C76" s="162">
        <v>78</v>
      </c>
      <c r="D76" s="189">
        <f t="shared" si="3"/>
        <v>55</v>
      </c>
      <c r="E76" s="42">
        <v>55</v>
      </c>
      <c r="F76" s="42">
        <v>0</v>
      </c>
      <c r="G76" s="164">
        <f t="shared" si="4"/>
        <v>70.51282051282051</v>
      </c>
      <c r="H76" s="31"/>
      <c r="I76" s="31"/>
      <c r="J76" s="39"/>
    </row>
    <row r="77" spans="1:10" s="26" customFormat="1" ht="13.5">
      <c r="A77" s="49" t="s">
        <v>47</v>
      </c>
      <c r="B77" s="224" t="s">
        <v>171</v>
      </c>
      <c r="C77" s="38">
        <v>685</v>
      </c>
      <c r="D77" s="187">
        <f t="shared" si="3"/>
        <v>572</v>
      </c>
      <c r="E77" s="38">
        <v>86</v>
      </c>
      <c r="F77" s="38">
        <v>486</v>
      </c>
      <c r="G77" s="163">
        <f>D77/C77*100</f>
        <v>83.5036496350365</v>
      </c>
      <c r="H77" s="31"/>
      <c r="I77" s="31"/>
      <c r="J77" s="39"/>
    </row>
    <row r="78" spans="1:10" s="26" customFormat="1" ht="13.5">
      <c r="A78" s="46"/>
      <c r="B78" s="214" t="s">
        <v>83</v>
      </c>
      <c r="C78" s="41">
        <v>511</v>
      </c>
      <c r="D78" s="187">
        <f t="shared" si="3"/>
        <v>432</v>
      </c>
      <c r="E78" s="42">
        <v>120</v>
      </c>
      <c r="F78" s="42">
        <v>312</v>
      </c>
      <c r="G78" s="164">
        <f t="shared" si="4"/>
        <v>84.54011741682974</v>
      </c>
      <c r="H78" s="31"/>
      <c r="I78" s="31"/>
      <c r="J78" s="39"/>
    </row>
    <row r="79" spans="1:10" s="26" customFormat="1" ht="13.5">
      <c r="A79" s="46"/>
      <c r="B79" s="214" t="s">
        <v>85</v>
      </c>
      <c r="C79" s="42">
        <v>173</v>
      </c>
      <c r="D79" s="187">
        <v>149</v>
      </c>
      <c r="E79" s="42">
        <v>90</v>
      </c>
      <c r="F79" s="42">
        <v>60</v>
      </c>
      <c r="G79" s="164">
        <f t="shared" si="4"/>
        <v>86.1271676300578</v>
      </c>
      <c r="H79" s="31"/>
      <c r="I79" s="31"/>
      <c r="J79" s="39"/>
    </row>
    <row r="80" spans="1:10" s="26" customFormat="1" ht="13.5">
      <c r="A80" s="46"/>
      <c r="B80" s="214" t="s">
        <v>84</v>
      </c>
      <c r="C80" s="42">
        <v>59</v>
      </c>
      <c r="D80" s="189">
        <f t="shared" si="3"/>
        <v>48</v>
      </c>
      <c r="E80" s="42">
        <v>29</v>
      </c>
      <c r="F80" s="42">
        <v>19</v>
      </c>
      <c r="G80" s="165">
        <f t="shared" si="4"/>
        <v>81.35593220338984</v>
      </c>
      <c r="H80" s="31"/>
      <c r="I80" s="31"/>
      <c r="J80" s="39"/>
    </row>
    <row r="81" spans="1:10" s="26" customFormat="1" ht="13.5">
      <c r="A81" s="50" t="s">
        <v>122</v>
      </c>
      <c r="B81" s="229" t="s">
        <v>86</v>
      </c>
      <c r="C81" s="51">
        <v>378</v>
      </c>
      <c r="D81" s="219">
        <f t="shared" si="3"/>
        <v>340</v>
      </c>
      <c r="E81" s="51">
        <v>60</v>
      </c>
      <c r="F81" s="51">
        <v>280</v>
      </c>
      <c r="G81" s="167">
        <f t="shared" si="4"/>
        <v>89.94708994708994</v>
      </c>
      <c r="H81" s="31"/>
      <c r="I81" s="31"/>
      <c r="J81" s="39"/>
    </row>
    <row r="82" spans="1:10" s="26" customFormat="1" ht="13.5">
      <c r="A82" s="48" t="s">
        <v>48</v>
      </c>
      <c r="B82" s="214" t="s">
        <v>87</v>
      </c>
      <c r="C82" s="42">
        <v>150</v>
      </c>
      <c r="D82" s="187">
        <f t="shared" si="3"/>
        <v>116</v>
      </c>
      <c r="E82" s="42">
        <v>21</v>
      </c>
      <c r="F82" s="42">
        <v>95</v>
      </c>
      <c r="G82" s="164">
        <f t="shared" si="4"/>
        <v>77.33333333333333</v>
      </c>
      <c r="H82" s="31"/>
      <c r="I82" s="31"/>
      <c r="J82" s="39"/>
    </row>
    <row r="83" spans="1:10" s="26" customFormat="1" ht="13.5">
      <c r="A83" s="48"/>
      <c r="B83" s="214" t="s">
        <v>233</v>
      </c>
      <c r="C83" s="217">
        <v>0</v>
      </c>
      <c r="D83" s="187">
        <v>75</v>
      </c>
      <c r="E83" s="42">
        <v>38</v>
      </c>
      <c r="F83" s="42">
        <v>38</v>
      </c>
      <c r="G83" s="193" t="s">
        <v>225</v>
      </c>
      <c r="H83" s="31"/>
      <c r="I83" s="31"/>
      <c r="J83" s="39"/>
    </row>
    <row r="84" spans="1:10" s="26" customFormat="1" ht="13.5">
      <c r="A84" s="52"/>
      <c r="B84" s="215" t="s">
        <v>88</v>
      </c>
      <c r="C84" s="44">
        <v>8</v>
      </c>
      <c r="D84" s="189">
        <f t="shared" si="3"/>
        <v>55</v>
      </c>
      <c r="E84" s="44">
        <v>31</v>
      </c>
      <c r="F84" s="44">
        <v>24</v>
      </c>
      <c r="G84" s="165">
        <f t="shared" si="4"/>
        <v>687.5</v>
      </c>
      <c r="H84" s="31"/>
      <c r="I84" s="31"/>
      <c r="J84" s="39"/>
    </row>
    <row r="85" spans="1:10" s="26" customFormat="1" ht="13.5">
      <c r="A85" s="48" t="s">
        <v>49</v>
      </c>
      <c r="B85" s="214" t="s">
        <v>167</v>
      </c>
      <c r="C85" s="42">
        <v>236</v>
      </c>
      <c r="D85" s="187">
        <f t="shared" si="3"/>
        <v>225</v>
      </c>
      <c r="E85" s="42">
        <v>113</v>
      </c>
      <c r="F85" s="42">
        <v>112</v>
      </c>
      <c r="G85" s="164">
        <f t="shared" si="4"/>
        <v>95.33898305084746</v>
      </c>
      <c r="H85" s="31"/>
      <c r="I85" s="31"/>
      <c r="J85" s="39"/>
    </row>
    <row r="86" spans="1:10" s="26" customFormat="1" ht="13.5">
      <c r="A86" s="46"/>
      <c r="B86" s="214" t="s">
        <v>89</v>
      </c>
      <c r="C86" s="42">
        <v>99</v>
      </c>
      <c r="D86" s="187">
        <f t="shared" si="3"/>
        <v>82</v>
      </c>
      <c r="E86" s="42">
        <v>16</v>
      </c>
      <c r="F86" s="42">
        <v>66</v>
      </c>
      <c r="G86" s="164">
        <f t="shared" si="4"/>
        <v>82.82828282828282</v>
      </c>
      <c r="H86" s="31"/>
      <c r="I86" s="31"/>
      <c r="J86" s="39"/>
    </row>
    <row r="87" spans="1:10" s="26" customFormat="1" ht="13.5">
      <c r="A87" s="52"/>
      <c r="B87" s="215" t="s">
        <v>90</v>
      </c>
      <c r="C87" s="44">
        <v>51</v>
      </c>
      <c r="D87" s="189">
        <f t="shared" si="3"/>
        <v>57</v>
      </c>
      <c r="E87" s="44">
        <v>29</v>
      </c>
      <c r="F87" s="42">
        <v>28</v>
      </c>
      <c r="G87" s="164">
        <f t="shared" si="4"/>
        <v>111.76470588235294</v>
      </c>
      <c r="H87" s="31"/>
      <c r="I87" s="31"/>
      <c r="J87" s="39"/>
    </row>
    <row r="88" spans="1:10" s="26" customFormat="1" ht="13.5">
      <c r="A88" s="48" t="s">
        <v>50</v>
      </c>
      <c r="B88" s="214" t="s">
        <v>190</v>
      </c>
      <c r="C88" s="42">
        <v>386</v>
      </c>
      <c r="D88" s="187">
        <f t="shared" si="3"/>
        <v>384</v>
      </c>
      <c r="E88" s="42">
        <v>77</v>
      </c>
      <c r="F88" s="38">
        <v>307</v>
      </c>
      <c r="G88" s="163">
        <f t="shared" si="4"/>
        <v>99.48186528497409</v>
      </c>
      <c r="H88" s="31"/>
      <c r="I88" s="31"/>
      <c r="J88" s="39"/>
    </row>
    <row r="89" spans="1:10" s="26" customFormat="1" ht="13.5">
      <c r="A89" s="48"/>
      <c r="B89" s="214" t="s">
        <v>181</v>
      </c>
      <c r="C89" s="162">
        <v>231</v>
      </c>
      <c r="D89" s="187">
        <f t="shared" si="3"/>
        <v>236</v>
      </c>
      <c r="E89" s="42">
        <v>71</v>
      </c>
      <c r="F89" s="42">
        <v>165</v>
      </c>
      <c r="G89" s="164">
        <f t="shared" si="4"/>
        <v>102.16450216450217</v>
      </c>
      <c r="H89" s="31"/>
      <c r="I89" s="31"/>
      <c r="J89" s="39"/>
    </row>
    <row r="90" spans="1:10" s="26" customFormat="1" ht="13.5">
      <c r="A90" s="48"/>
      <c r="B90" s="214" t="s">
        <v>91</v>
      </c>
      <c r="C90" s="42">
        <v>220</v>
      </c>
      <c r="D90" s="187">
        <f t="shared" si="3"/>
        <v>189</v>
      </c>
      <c r="E90" s="42">
        <v>53</v>
      </c>
      <c r="F90" s="42">
        <v>136</v>
      </c>
      <c r="G90" s="164">
        <f t="shared" si="4"/>
        <v>85.9090909090909</v>
      </c>
      <c r="H90" s="31"/>
      <c r="I90" s="31"/>
      <c r="J90" s="39"/>
    </row>
    <row r="91" spans="1:10" s="26" customFormat="1" ht="13.5">
      <c r="A91" s="48"/>
      <c r="B91" s="214" t="s">
        <v>172</v>
      </c>
      <c r="C91" s="42">
        <v>103</v>
      </c>
      <c r="D91" s="187">
        <v>104</v>
      </c>
      <c r="E91" s="42">
        <v>37</v>
      </c>
      <c r="F91" s="42">
        <v>66</v>
      </c>
      <c r="G91" s="164">
        <f t="shared" si="4"/>
        <v>100.97087378640776</v>
      </c>
      <c r="H91" s="31"/>
      <c r="I91" s="31"/>
      <c r="J91" s="39"/>
    </row>
    <row r="92" spans="1:10" s="26" customFormat="1" ht="13.5">
      <c r="A92" s="48"/>
      <c r="B92" s="214" t="s">
        <v>195</v>
      </c>
      <c r="C92" s="42">
        <v>91</v>
      </c>
      <c r="D92" s="187">
        <f>E92+F92</f>
        <v>81</v>
      </c>
      <c r="E92" s="42">
        <v>44</v>
      </c>
      <c r="F92" s="42">
        <v>37</v>
      </c>
      <c r="G92" s="164">
        <f>D92/C92*100</f>
        <v>89.01098901098901</v>
      </c>
      <c r="H92" s="31"/>
      <c r="I92" s="31"/>
      <c r="J92" s="39"/>
    </row>
    <row r="93" spans="1:10" s="26" customFormat="1" ht="13.5">
      <c r="A93" s="48"/>
      <c r="B93" s="214" t="s">
        <v>92</v>
      </c>
      <c r="C93" s="42">
        <v>84</v>
      </c>
      <c r="D93" s="187">
        <v>81</v>
      </c>
      <c r="E93" s="42">
        <v>41</v>
      </c>
      <c r="F93" s="42">
        <v>41</v>
      </c>
      <c r="G93" s="164">
        <f t="shared" si="4"/>
        <v>96.42857142857143</v>
      </c>
      <c r="H93" s="31"/>
      <c r="I93" s="31"/>
      <c r="J93" s="39"/>
    </row>
    <row r="94" spans="1:10" s="26" customFormat="1" ht="13.5">
      <c r="A94" s="47"/>
      <c r="B94" s="215" t="s">
        <v>93</v>
      </c>
      <c r="C94" s="44">
        <v>63</v>
      </c>
      <c r="D94" s="189">
        <f t="shared" si="3"/>
        <v>67</v>
      </c>
      <c r="E94" s="44">
        <v>46</v>
      </c>
      <c r="F94" s="44">
        <v>21</v>
      </c>
      <c r="G94" s="165">
        <f t="shared" si="4"/>
        <v>106.34920634920636</v>
      </c>
      <c r="H94" s="31"/>
      <c r="I94" s="31"/>
      <c r="J94" s="39"/>
    </row>
    <row r="95" spans="1:10" s="26" customFormat="1" ht="13.5">
      <c r="A95" s="47"/>
      <c r="B95" s="215" t="s">
        <v>94</v>
      </c>
      <c r="C95" s="44">
        <f>SUMIF(C9:C94,"&gt;=50")</f>
        <v>17591</v>
      </c>
      <c r="D95" s="166">
        <f>SUMIF(D9:D94,"&gt;=50")</f>
        <v>18056</v>
      </c>
      <c r="E95" s="166">
        <f>SUMIF(D9:D94,"&gt;=50",E9:E94)</f>
        <v>9037</v>
      </c>
      <c r="F95" s="166">
        <f>SUMIF(D9:D94,"&gt;=50",F9:F94)</f>
        <v>9025</v>
      </c>
      <c r="G95" s="165">
        <f t="shared" si="4"/>
        <v>102.64339719174578</v>
      </c>
      <c r="H95" s="31"/>
      <c r="I95" s="31"/>
      <c r="J95" s="39"/>
    </row>
    <row r="96" spans="1:9" s="26" customFormat="1" ht="13.5">
      <c r="A96" s="53" t="s">
        <v>4</v>
      </c>
      <c r="B96" s="230"/>
      <c r="C96" s="54"/>
      <c r="D96" s="55"/>
      <c r="E96" s="54"/>
      <c r="F96" s="54"/>
      <c r="G96" s="56"/>
      <c r="H96" s="30"/>
      <c r="I96" s="31"/>
    </row>
    <row r="97" spans="1:9" s="26" customFormat="1" ht="13.5">
      <c r="A97" s="57" t="s">
        <v>254</v>
      </c>
      <c r="B97" s="231"/>
      <c r="G97" s="58"/>
      <c r="H97" s="30"/>
      <c r="I97" s="31"/>
    </row>
  </sheetData>
  <sheetProtection/>
  <hyperlinks>
    <hyperlink ref="A1" location="'22観光目次'!A1" display="22　観　光"/>
  </hyperlinks>
  <printOptions horizontalCentered="1" verticalCentered="1"/>
  <pageMargins left="0.984251968503937" right="0.1968503937007874" top="0.5905511811023623" bottom="0.3937007874015748" header="0.5118110236220472" footer="0.31496062992125984"/>
  <pageSetup blackAndWhite="1" fitToHeight="1" fitToWidth="1" horizontalDpi="600" verticalDpi="600" orientation="portrait" paperSize="9" scale="63" r:id="rId1"/>
  <ignoredErrors>
    <ignoredError sqref="D9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09765625" style="64" customWidth="1"/>
    <col min="2" max="2" width="12" style="64" customWidth="1"/>
    <col min="3" max="3" width="12" style="62" customWidth="1"/>
    <col min="4" max="4" width="8.69921875" style="66" customWidth="1"/>
    <col min="5" max="8" width="12" style="64" customWidth="1"/>
    <col min="9" max="16384" width="9" style="64" customWidth="1"/>
  </cols>
  <sheetData>
    <row r="1" spans="1:4" s="62" customFormat="1" ht="13.5">
      <c r="A1" s="6" t="s">
        <v>275</v>
      </c>
      <c r="B1" s="7"/>
      <c r="D1" s="63"/>
    </row>
    <row r="2" spans="1:8" ht="17.25">
      <c r="A2" s="257" t="s">
        <v>7</v>
      </c>
      <c r="B2" s="257"/>
      <c r="C2" s="257"/>
      <c r="D2" s="257"/>
      <c r="E2" s="257"/>
      <c r="F2" s="257"/>
      <c r="G2" s="257"/>
      <c r="H2" s="257"/>
    </row>
    <row r="3" spans="1:8" ht="13.5" customHeight="1">
      <c r="A3" s="65"/>
      <c r="G3" s="57"/>
      <c r="H3" s="204" t="s">
        <v>245</v>
      </c>
    </row>
    <row r="4" spans="1:8" ht="6" customHeight="1" thickBot="1">
      <c r="A4" s="65"/>
      <c r="G4" s="67"/>
      <c r="H4" s="67"/>
    </row>
    <row r="5" spans="1:8" s="68" customFormat="1" ht="13.5" customHeight="1" thickTop="1">
      <c r="A5" s="245"/>
      <c r="B5" s="246"/>
      <c r="C5" s="247"/>
      <c r="D5" s="248"/>
      <c r="E5" s="255" t="s">
        <v>238</v>
      </c>
      <c r="F5" s="256"/>
      <c r="G5" s="256"/>
      <c r="H5" s="256"/>
    </row>
    <row r="6" spans="1:8" s="68" customFormat="1" ht="22.5">
      <c r="A6" s="251" t="s">
        <v>234</v>
      </c>
      <c r="B6" s="252" t="s">
        <v>227</v>
      </c>
      <c r="C6" s="253" t="s">
        <v>229</v>
      </c>
      <c r="D6" s="254" t="s">
        <v>228</v>
      </c>
      <c r="E6" s="249" t="s">
        <v>241</v>
      </c>
      <c r="F6" s="250" t="s">
        <v>242</v>
      </c>
      <c r="G6" s="250" t="s">
        <v>243</v>
      </c>
      <c r="H6" s="249" t="s">
        <v>244</v>
      </c>
    </row>
    <row r="7" spans="1:8" s="68" customFormat="1" ht="13.5" customHeight="1">
      <c r="A7" s="70" t="s">
        <v>124</v>
      </c>
      <c r="B7" s="73">
        <v>21834</v>
      </c>
      <c r="C7" s="71">
        <v>22848</v>
      </c>
      <c r="D7" s="198">
        <f>C7/B7</f>
        <v>1.046441330035724</v>
      </c>
      <c r="E7" s="73">
        <v>5591</v>
      </c>
      <c r="F7" s="73">
        <v>6027</v>
      </c>
      <c r="G7" s="73">
        <v>7424</v>
      </c>
      <c r="H7" s="73">
        <v>3806</v>
      </c>
    </row>
    <row r="8" spans="1:8" s="68" customFormat="1" ht="13.5" customHeight="1">
      <c r="A8" s="205"/>
      <c r="B8" s="73"/>
      <c r="C8" s="71"/>
      <c r="D8" s="72"/>
      <c r="E8" s="73"/>
      <c r="F8" s="73"/>
      <c r="G8" s="73"/>
      <c r="H8" s="73"/>
    </row>
    <row r="9" spans="1:8" s="68" customFormat="1" ht="13.5" customHeight="1">
      <c r="A9" s="70" t="s">
        <v>125</v>
      </c>
      <c r="B9" s="73">
        <v>2445</v>
      </c>
      <c r="C9" s="71">
        <v>2714</v>
      </c>
      <c r="D9" s="198">
        <f aca="true" t="shared" si="0" ref="D9:D25">C9/B9</f>
        <v>1.1100204498977506</v>
      </c>
      <c r="E9" s="73">
        <v>892</v>
      </c>
      <c r="F9" s="73">
        <v>683</v>
      </c>
      <c r="G9" s="73">
        <v>809</v>
      </c>
      <c r="H9" s="73">
        <v>330</v>
      </c>
    </row>
    <row r="10" spans="1:8" s="68" customFormat="1" ht="13.5" customHeight="1">
      <c r="A10" s="70" t="s">
        <v>126</v>
      </c>
      <c r="B10" s="73">
        <v>2087</v>
      </c>
      <c r="C10" s="71">
        <v>2178</v>
      </c>
      <c r="D10" s="198">
        <f t="shared" si="0"/>
        <v>1.0436032582654529</v>
      </c>
      <c r="E10" s="73">
        <v>407</v>
      </c>
      <c r="F10" s="73">
        <v>570</v>
      </c>
      <c r="G10" s="73">
        <v>664</v>
      </c>
      <c r="H10" s="73">
        <v>537</v>
      </c>
    </row>
    <row r="11" spans="1:8" s="68" customFormat="1" ht="13.5" customHeight="1">
      <c r="A11" s="70" t="s">
        <v>127</v>
      </c>
      <c r="B11" s="73">
        <v>1426</v>
      </c>
      <c r="C11" s="71">
        <v>1132</v>
      </c>
      <c r="D11" s="198">
        <f t="shared" si="0"/>
        <v>0.7938288920056101</v>
      </c>
      <c r="E11" s="73">
        <v>278</v>
      </c>
      <c r="F11" s="73">
        <v>303</v>
      </c>
      <c r="G11" s="73">
        <v>363</v>
      </c>
      <c r="H11" s="73">
        <v>188</v>
      </c>
    </row>
    <row r="12" spans="1:8" s="68" customFormat="1" ht="13.5" customHeight="1">
      <c r="A12" s="70" t="s">
        <v>128</v>
      </c>
      <c r="B12" s="73">
        <v>1120</v>
      </c>
      <c r="C12" s="71">
        <v>1752</v>
      </c>
      <c r="D12" s="198">
        <f t="shared" si="0"/>
        <v>1.5642857142857143</v>
      </c>
      <c r="E12" s="73">
        <v>415</v>
      </c>
      <c r="F12" s="73">
        <v>512</v>
      </c>
      <c r="G12" s="73">
        <v>689</v>
      </c>
      <c r="H12" s="73">
        <v>136</v>
      </c>
    </row>
    <row r="13" spans="1:8" s="68" customFormat="1" ht="13.5" customHeight="1">
      <c r="A13" s="70" t="s">
        <v>129</v>
      </c>
      <c r="B13" s="73">
        <v>1286</v>
      </c>
      <c r="C13" s="71">
        <v>1390</v>
      </c>
      <c r="D13" s="198">
        <f t="shared" si="0"/>
        <v>1.0808709175738724</v>
      </c>
      <c r="E13" s="73">
        <v>331</v>
      </c>
      <c r="F13" s="73">
        <v>342</v>
      </c>
      <c r="G13" s="73">
        <v>422</v>
      </c>
      <c r="H13" s="73">
        <v>295</v>
      </c>
    </row>
    <row r="14" spans="1:8" s="68" customFormat="1" ht="13.5" customHeight="1">
      <c r="A14" s="70" t="s">
        <v>163</v>
      </c>
      <c r="B14" s="73">
        <v>993</v>
      </c>
      <c r="C14" s="71">
        <v>1198</v>
      </c>
      <c r="D14" s="198">
        <f t="shared" si="0"/>
        <v>1.2064451158106748</v>
      </c>
      <c r="E14" s="73">
        <v>442</v>
      </c>
      <c r="F14" s="73">
        <v>185</v>
      </c>
      <c r="G14" s="73">
        <v>397</v>
      </c>
      <c r="H14" s="73">
        <v>174</v>
      </c>
    </row>
    <row r="15" spans="1:8" s="68" customFormat="1" ht="13.5" customHeight="1">
      <c r="A15" s="70" t="s">
        <v>3</v>
      </c>
      <c r="B15" s="73">
        <v>1122</v>
      </c>
      <c r="C15" s="71">
        <v>1091</v>
      </c>
      <c r="D15" s="198">
        <f t="shared" si="0"/>
        <v>0.9723707664884136</v>
      </c>
      <c r="E15" s="73">
        <v>237</v>
      </c>
      <c r="F15" s="73">
        <v>339</v>
      </c>
      <c r="G15" s="73">
        <v>335</v>
      </c>
      <c r="H15" s="73">
        <v>180</v>
      </c>
    </row>
    <row r="16" spans="1:8" s="68" customFormat="1" ht="13.5" customHeight="1">
      <c r="A16" s="70" t="s">
        <v>130</v>
      </c>
      <c r="B16" s="73">
        <v>2075</v>
      </c>
      <c r="C16" s="71">
        <v>2375</v>
      </c>
      <c r="D16" s="198">
        <f t="shared" si="0"/>
        <v>1.144578313253012</v>
      </c>
      <c r="E16" s="73">
        <v>626</v>
      </c>
      <c r="F16" s="73">
        <v>528</v>
      </c>
      <c r="G16" s="73">
        <v>762</v>
      </c>
      <c r="H16" s="73">
        <v>459</v>
      </c>
    </row>
    <row r="17" spans="1:8" s="68" customFormat="1" ht="13.5" customHeight="1">
      <c r="A17" s="70" t="s">
        <v>131</v>
      </c>
      <c r="B17" s="73">
        <v>3364</v>
      </c>
      <c r="C17" s="71">
        <v>2885</v>
      </c>
      <c r="D17" s="198">
        <f t="shared" si="0"/>
        <v>0.8576099881093936</v>
      </c>
      <c r="E17" s="73">
        <v>699</v>
      </c>
      <c r="F17" s="73">
        <v>901</v>
      </c>
      <c r="G17" s="73">
        <v>833</v>
      </c>
      <c r="H17" s="73">
        <v>452</v>
      </c>
    </row>
    <row r="18" spans="1:8" s="68" customFormat="1" ht="13.5" customHeight="1">
      <c r="A18" s="70" t="s">
        <v>8</v>
      </c>
      <c r="B18" s="73">
        <v>638</v>
      </c>
      <c r="C18" s="71">
        <v>522</v>
      </c>
      <c r="D18" s="198">
        <f t="shared" si="0"/>
        <v>0.8181818181818182</v>
      </c>
      <c r="E18" s="73">
        <v>124</v>
      </c>
      <c r="F18" s="73">
        <v>130</v>
      </c>
      <c r="G18" s="73">
        <v>186</v>
      </c>
      <c r="H18" s="73">
        <v>82</v>
      </c>
    </row>
    <row r="19" spans="1:8" s="68" customFormat="1" ht="13.5" customHeight="1">
      <c r="A19" s="70" t="s">
        <v>132</v>
      </c>
      <c r="B19" s="73">
        <v>177</v>
      </c>
      <c r="C19" s="71">
        <v>214</v>
      </c>
      <c r="D19" s="198">
        <f t="shared" si="0"/>
        <v>1.2090395480225988</v>
      </c>
      <c r="E19" s="73">
        <v>50</v>
      </c>
      <c r="F19" s="73">
        <v>64</v>
      </c>
      <c r="G19" s="73">
        <v>75</v>
      </c>
      <c r="H19" s="73">
        <v>25</v>
      </c>
    </row>
    <row r="20" spans="1:8" s="68" customFormat="1" ht="13.5" customHeight="1">
      <c r="A20" s="70" t="s">
        <v>5</v>
      </c>
      <c r="B20" s="73">
        <v>503</v>
      </c>
      <c r="C20" s="71">
        <v>929</v>
      </c>
      <c r="D20" s="198">
        <f t="shared" si="0"/>
        <v>1.8469184890656063</v>
      </c>
      <c r="E20" s="73">
        <v>138</v>
      </c>
      <c r="F20" s="73">
        <v>127</v>
      </c>
      <c r="G20" s="73">
        <v>449</v>
      </c>
      <c r="H20" s="73">
        <v>215</v>
      </c>
    </row>
    <row r="21" spans="1:8" s="68" customFormat="1" ht="13.5" customHeight="1">
      <c r="A21" s="70" t="s">
        <v>133</v>
      </c>
      <c r="B21" s="73">
        <v>1509</v>
      </c>
      <c r="C21" s="71">
        <v>1316</v>
      </c>
      <c r="D21" s="198">
        <f t="shared" si="0"/>
        <v>0.8721007289595759</v>
      </c>
      <c r="E21" s="73">
        <v>254</v>
      </c>
      <c r="F21" s="73">
        <v>311</v>
      </c>
      <c r="G21" s="73">
        <v>430</v>
      </c>
      <c r="H21" s="73">
        <v>321</v>
      </c>
    </row>
    <row r="22" spans="1:8" s="68" customFormat="1" ht="13.5" customHeight="1">
      <c r="A22" s="70" t="s">
        <v>134</v>
      </c>
      <c r="B22" s="73">
        <v>543</v>
      </c>
      <c r="C22" s="71">
        <v>524</v>
      </c>
      <c r="D22" s="198">
        <f t="shared" si="0"/>
        <v>0.9650092081031307</v>
      </c>
      <c r="E22" s="73">
        <v>110</v>
      </c>
      <c r="F22" s="73">
        <v>185</v>
      </c>
      <c r="G22" s="73">
        <v>175</v>
      </c>
      <c r="H22" s="73">
        <v>54</v>
      </c>
    </row>
    <row r="23" spans="1:8" s="68" customFormat="1" ht="13.5" customHeight="1">
      <c r="A23" s="70" t="s">
        <v>135</v>
      </c>
      <c r="B23" s="73">
        <v>253</v>
      </c>
      <c r="C23" s="71">
        <v>436</v>
      </c>
      <c r="D23" s="198">
        <f t="shared" si="0"/>
        <v>1.7233201581027668</v>
      </c>
      <c r="E23" s="73">
        <v>62</v>
      </c>
      <c r="F23" s="73">
        <v>213</v>
      </c>
      <c r="G23" s="73">
        <v>105</v>
      </c>
      <c r="H23" s="73">
        <v>56</v>
      </c>
    </row>
    <row r="24" spans="1:8" s="68" customFormat="1" ht="13.5" customHeight="1">
      <c r="A24" s="70" t="s">
        <v>6</v>
      </c>
      <c r="B24" s="73">
        <v>586</v>
      </c>
      <c r="C24" s="71">
        <v>553</v>
      </c>
      <c r="D24" s="198">
        <f t="shared" si="0"/>
        <v>0.9436860068259386</v>
      </c>
      <c r="E24" s="73">
        <v>143</v>
      </c>
      <c r="F24" s="73">
        <v>146</v>
      </c>
      <c r="G24" s="73">
        <v>169</v>
      </c>
      <c r="H24" s="73">
        <v>95</v>
      </c>
    </row>
    <row r="25" spans="1:8" s="68" customFormat="1" ht="13.5" customHeight="1">
      <c r="A25" s="74" t="s">
        <v>136</v>
      </c>
      <c r="B25" s="75">
        <v>1707</v>
      </c>
      <c r="C25" s="76">
        <v>1639</v>
      </c>
      <c r="D25" s="199">
        <f t="shared" si="0"/>
        <v>0.9601640304628002</v>
      </c>
      <c r="E25" s="75">
        <v>383</v>
      </c>
      <c r="F25" s="75">
        <v>488</v>
      </c>
      <c r="G25" s="75">
        <v>561</v>
      </c>
      <c r="H25" s="75">
        <v>207</v>
      </c>
    </row>
    <row r="26" spans="1:4" s="68" customFormat="1" ht="12.75" customHeight="1">
      <c r="A26" s="68" t="s">
        <v>253</v>
      </c>
      <c r="C26" s="69"/>
      <c r="D26" s="77"/>
    </row>
  </sheetData>
  <sheetProtection/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100" customWidth="1"/>
    <col min="2" max="2" width="11" style="26" customWidth="1"/>
    <col min="3" max="3" width="9.3984375" style="26" customWidth="1"/>
    <col min="4" max="7" width="11" style="26" customWidth="1"/>
    <col min="8" max="9" width="9.3984375" style="26" customWidth="1"/>
    <col min="10" max="11" width="9" style="30" customWidth="1"/>
    <col min="12" max="16384" width="9" style="26" customWidth="1"/>
  </cols>
  <sheetData>
    <row r="1" spans="1:11" s="7" customFormat="1" ht="13.5">
      <c r="A1" s="260" t="s">
        <v>275</v>
      </c>
      <c r="B1" s="233"/>
      <c r="C1" s="233"/>
      <c r="D1" s="233"/>
      <c r="E1" s="233"/>
      <c r="F1" s="233"/>
      <c r="G1" s="233"/>
      <c r="H1" s="233"/>
      <c r="I1" s="233"/>
      <c r="J1" s="11"/>
      <c r="K1" s="11"/>
    </row>
    <row r="2" spans="1:9" ht="17.25">
      <c r="A2" s="258" t="s">
        <v>9</v>
      </c>
      <c r="B2" s="258"/>
      <c r="C2" s="258"/>
      <c r="D2" s="258"/>
      <c r="E2" s="258"/>
      <c r="F2" s="258"/>
      <c r="G2" s="258"/>
      <c r="H2" s="258"/>
      <c r="I2" s="258"/>
    </row>
    <row r="3" spans="1:9" ht="13.5">
      <c r="A3" s="83"/>
      <c r="B3" s="83"/>
      <c r="C3" s="83"/>
      <c r="D3" s="83"/>
      <c r="E3" s="83"/>
      <c r="F3" s="83"/>
      <c r="G3" s="83"/>
      <c r="H3" s="83"/>
      <c r="I3" s="83"/>
    </row>
    <row r="4" spans="1:9" ht="6" customHeight="1" thickBot="1">
      <c r="A4" s="83"/>
      <c r="B4" s="83"/>
      <c r="C4" s="83"/>
      <c r="D4" s="83"/>
      <c r="E4" s="83"/>
      <c r="F4" s="83"/>
      <c r="G4" s="83"/>
      <c r="H4" s="83"/>
      <c r="I4" s="84"/>
    </row>
    <row r="5" spans="1:11" s="87" customFormat="1" ht="14.25" customHeight="1" thickTop="1">
      <c r="A5" s="85"/>
      <c r="B5" s="255" t="s">
        <v>246</v>
      </c>
      <c r="C5" s="259"/>
      <c r="D5" s="255" t="s">
        <v>196</v>
      </c>
      <c r="E5" s="255"/>
      <c r="F5" s="255" t="s">
        <v>198</v>
      </c>
      <c r="G5" s="255"/>
      <c r="H5" s="255" t="s">
        <v>10</v>
      </c>
      <c r="I5" s="256"/>
      <c r="J5" s="86"/>
      <c r="K5" s="86"/>
    </row>
    <row r="6" spans="1:11" s="87" customFormat="1" ht="14.25" customHeight="1">
      <c r="A6" s="88"/>
      <c r="B6" s="89" t="s">
        <v>11</v>
      </c>
      <c r="C6" s="89" t="s">
        <v>0</v>
      </c>
      <c r="D6" s="89" t="s">
        <v>12</v>
      </c>
      <c r="E6" s="89" t="s">
        <v>13</v>
      </c>
      <c r="F6" s="89" t="s">
        <v>14</v>
      </c>
      <c r="G6" s="89" t="s">
        <v>15</v>
      </c>
      <c r="H6" s="89" t="s">
        <v>16</v>
      </c>
      <c r="I6" s="90" t="s">
        <v>0</v>
      </c>
      <c r="J6" s="86"/>
      <c r="K6" s="86"/>
    </row>
    <row r="7" spans="1:11" s="87" customFormat="1" ht="14.25" customHeight="1">
      <c r="A7" s="91"/>
      <c r="B7" s="92" t="s">
        <v>197</v>
      </c>
      <c r="C7" s="92" t="s">
        <v>121</v>
      </c>
      <c r="D7" s="92" t="s">
        <v>197</v>
      </c>
      <c r="E7" s="92" t="s">
        <v>197</v>
      </c>
      <c r="F7" s="92" t="s">
        <v>199</v>
      </c>
      <c r="G7" s="92" t="s">
        <v>199</v>
      </c>
      <c r="H7" s="92" t="s">
        <v>17</v>
      </c>
      <c r="I7" s="93" t="s">
        <v>121</v>
      </c>
      <c r="J7" s="86"/>
      <c r="K7" s="86"/>
    </row>
    <row r="8" spans="1:11" s="97" customFormat="1" ht="14.25" customHeight="1">
      <c r="A8" s="94" t="s">
        <v>226</v>
      </c>
      <c r="B8" s="78">
        <v>9465</v>
      </c>
      <c r="C8" s="79">
        <v>106.3</v>
      </c>
      <c r="D8" s="78">
        <v>3744</v>
      </c>
      <c r="E8" s="78">
        <v>5721</v>
      </c>
      <c r="F8" s="78">
        <v>5512</v>
      </c>
      <c r="G8" s="78">
        <v>3953</v>
      </c>
      <c r="H8" s="95" t="s">
        <v>210</v>
      </c>
      <c r="I8" s="95" t="s">
        <v>210</v>
      </c>
      <c r="J8" s="96"/>
      <c r="K8" s="96"/>
    </row>
    <row r="9" spans="1:11" s="97" customFormat="1" ht="14.25" customHeight="1">
      <c r="A9" s="81" t="s">
        <v>104</v>
      </c>
      <c r="B9" s="78">
        <v>9555</v>
      </c>
      <c r="C9" s="79">
        <v>101</v>
      </c>
      <c r="D9" s="78">
        <v>3970</v>
      </c>
      <c r="E9" s="78">
        <v>5585</v>
      </c>
      <c r="F9" s="78">
        <v>5774</v>
      </c>
      <c r="G9" s="78">
        <v>3781</v>
      </c>
      <c r="H9" s="95" t="s">
        <v>210</v>
      </c>
      <c r="I9" s="95" t="s">
        <v>210</v>
      </c>
      <c r="J9" s="96"/>
      <c r="K9" s="96"/>
    </row>
    <row r="10" spans="1:11" s="97" customFormat="1" ht="14.25" customHeight="1">
      <c r="A10" s="81" t="s">
        <v>105</v>
      </c>
      <c r="B10" s="78">
        <v>9012</v>
      </c>
      <c r="C10" s="79">
        <v>94.3</v>
      </c>
      <c r="D10" s="78">
        <v>3992</v>
      </c>
      <c r="E10" s="78">
        <v>5020</v>
      </c>
      <c r="F10" s="78">
        <v>5620</v>
      </c>
      <c r="G10" s="78">
        <v>3392</v>
      </c>
      <c r="H10" s="95" t="s">
        <v>210</v>
      </c>
      <c r="I10" s="95" t="s">
        <v>210</v>
      </c>
      <c r="J10" s="96"/>
      <c r="K10" s="96"/>
    </row>
    <row r="11" spans="1:11" s="97" customFormat="1" ht="14.25" customHeight="1">
      <c r="A11" s="81" t="s">
        <v>106</v>
      </c>
      <c r="B11" s="78">
        <v>9624</v>
      </c>
      <c r="C11" s="79">
        <v>106.8</v>
      </c>
      <c r="D11" s="78">
        <v>4269</v>
      </c>
      <c r="E11" s="78">
        <v>5355</v>
      </c>
      <c r="F11" s="78">
        <v>6225</v>
      </c>
      <c r="G11" s="78">
        <v>3399</v>
      </c>
      <c r="H11" s="95" t="s">
        <v>210</v>
      </c>
      <c r="I11" s="95" t="s">
        <v>210</v>
      </c>
      <c r="J11" s="96"/>
      <c r="K11" s="96"/>
    </row>
    <row r="12" spans="1:11" s="97" customFormat="1" ht="14.25" customHeight="1">
      <c r="A12" s="81" t="s">
        <v>107</v>
      </c>
      <c r="B12" s="78">
        <v>9996</v>
      </c>
      <c r="C12" s="79">
        <v>103.9</v>
      </c>
      <c r="D12" s="78">
        <v>4577</v>
      </c>
      <c r="E12" s="78">
        <v>5419</v>
      </c>
      <c r="F12" s="78">
        <v>6751</v>
      </c>
      <c r="G12" s="78">
        <v>3245</v>
      </c>
      <c r="H12" s="95" t="s">
        <v>210</v>
      </c>
      <c r="I12" s="95" t="s">
        <v>210</v>
      </c>
      <c r="J12" s="96"/>
      <c r="K12" s="96"/>
    </row>
    <row r="13" spans="1:11" s="97" customFormat="1" ht="14.25" customHeight="1">
      <c r="A13" s="81" t="s">
        <v>108</v>
      </c>
      <c r="B13" s="78">
        <v>9809</v>
      </c>
      <c r="C13" s="79">
        <v>98.1</v>
      </c>
      <c r="D13" s="78">
        <v>4741</v>
      </c>
      <c r="E13" s="78">
        <v>5068</v>
      </c>
      <c r="F13" s="78">
        <v>6697</v>
      </c>
      <c r="G13" s="78">
        <v>3112</v>
      </c>
      <c r="H13" s="95" t="s">
        <v>210</v>
      </c>
      <c r="I13" s="95" t="s">
        <v>210</v>
      </c>
      <c r="J13" s="96"/>
      <c r="K13" s="96"/>
    </row>
    <row r="14" spans="1:11" s="97" customFormat="1" ht="14.25" customHeight="1">
      <c r="A14" s="81" t="s">
        <v>109</v>
      </c>
      <c r="B14" s="78">
        <v>9079</v>
      </c>
      <c r="C14" s="79">
        <v>92.6</v>
      </c>
      <c r="D14" s="78">
        <v>4552</v>
      </c>
      <c r="E14" s="78">
        <v>4527</v>
      </c>
      <c r="F14" s="78">
        <v>6262</v>
      </c>
      <c r="G14" s="78">
        <v>2817</v>
      </c>
      <c r="H14" s="95" t="s">
        <v>210</v>
      </c>
      <c r="I14" s="95" t="s">
        <v>210</v>
      </c>
      <c r="J14" s="96"/>
      <c r="K14" s="96"/>
    </row>
    <row r="15" spans="1:11" s="97" customFormat="1" ht="14.25" customHeight="1">
      <c r="A15" s="81" t="s">
        <v>204</v>
      </c>
      <c r="B15" s="78">
        <v>9015</v>
      </c>
      <c r="C15" s="79">
        <v>99.3</v>
      </c>
      <c r="D15" s="78">
        <v>4549</v>
      </c>
      <c r="E15" s="78">
        <v>4466</v>
      </c>
      <c r="F15" s="78">
        <v>6164</v>
      </c>
      <c r="G15" s="78">
        <v>2851</v>
      </c>
      <c r="H15" s="95" t="s">
        <v>210</v>
      </c>
      <c r="I15" s="95" t="s">
        <v>210</v>
      </c>
      <c r="J15" s="96"/>
      <c r="K15" s="96"/>
    </row>
    <row r="16" spans="1:11" s="97" customFormat="1" ht="14.25" customHeight="1">
      <c r="A16" s="81" t="s">
        <v>110</v>
      </c>
      <c r="B16" s="78">
        <v>9237</v>
      </c>
      <c r="C16" s="79">
        <v>102.5</v>
      </c>
      <c r="D16" s="78">
        <v>4859</v>
      </c>
      <c r="E16" s="78">
        <v>4378</v>
      </c>
      <c r="F16" s="78">
        <v>6553</v>
      </c>
      <c r="G16" s="78">
        <v>2684</v>
      </c>
      <c r="H16" s="95" t="s">
        <v>210</v>
      </c>
      <c r="I16" s="95" t="s">
        <v>210</v>
      </c>
      <c r="J16" s="96"/>
      <c r="K16" s="96"/>
    </row>
    <row r="17" spans="1:11" s="97" customFormat="1" ht="14.25" customHeight="1">
      <c r="A17" s="81" t="s">
        <v>111</v>
      </c>
      <c r="B17" s="78">
        <v>9715</v>
      </c>
      <c r="C17" s="79">
        <v>105.2</v>
      </c>
      <c r="D17" s="78">
        <v>5042</v>
      </c>
      <c r="E17" s="78">
        <v>4673</v>
      </c>
      <c r="F17" s="78">
        <v>6896</v>
      </c>
      <c r="G17" s="78">
        <v>2819</v>
      </c>
      <c r="H17" s="95">
        <v>897</v>
      </c>
      <c r="I17" s="95" t="s">
        <v>210</v>
      </c>
      <c r="J17" s="96"/>
      <c r="K17" s="96"/>
    </row>
    <row r="18" spans="1:11" s="97" customFormat="1" ht="14.25" customHeight="1">
      <c r="A18" s="81" t="s">
        <v>112</v>
      </c>
      <c r="B18" s="78">
        <v>9271</v>
      </c>
      <c r="C18" s="79">
        <v>95.4</v>
      </c>
      <c r="D18" s="78">
        <v>4697</v>
      </c>
      <c r="E18" s="78">
        <v>4574</v>
      </c>
      <c r="F18" s="78">
        <v>6594</v>
      </c>
      <c r="G18" s="78">
        <v>2677</v>
      </c>
      <c r="H18" s="78">
        <v>850</v>
      </c>
      <c r="I18" s="192">
        <v>94.8</v>
      </c>
      <c r="J18" s="96"/>
      <c r="K18" s="96"/>
    </row>
    <row r="19" spans="1:11" s="97" customFormat="1" ht="14.25" customHeight="1">
      <c r="A19" s="81" t="s">
        <v>113</v>
      </c>
      <c r="B19" s="78">
        <v>9382</v>
      </c>
      <c r="C19" s="79">
        <v>101.2</v>
      </c>
      <c r="D19" s="78">
        <v>4777</v>
      </c>
      <c r="E19" s="78">
        <v>4605</v>
      </c>
      <c r="F19" s="78">
        <v>6707</v>
      </c>
      <c r="G19" s="78">
        <v>2675</v>
      </c>
      <c r="H19" s="78">
        <v>846</v>
      </c>
      <c r="I19" s="80">
        <v>99.5</v>
      </c>
      <c r="J19" s="96"/>
      <c r="K19" s="96"/>
    </row>
    <row r="20" spans="1:11" s="97" customFormat="1" ht="14.25" customHeight="1">
      <c r="A20" s="81" t="s">
        <v>114</v>
      </c>
      <c r="B20" s="78">
        <v>9222</v>
      </c>
      <c r="C20" s="79">
        <v>98.3</v>
      </c>
      <c r="D20" s="78">
        <v>4891</v>
      </c>
      <c r="E20" s="78">
        <v>4331</v>
      </c>
      <c r="F20" s="78">
        <v>6640</v>
      </c>
      <c r="G20" s="78">
        <v>2582</v>
      </c>
      <c r="H20" s="78">
        <v>813</v>
      </c>
      <c r="I20" s="80">
        <v>96.1</v>
      </c>
      <c r="J20" s="96"/>
      <c r="K20" s="96"/>
    </row>
    <row r="21" spans="1:11" s="97" customFormat="1" ht="14.25" customHeight="1">
      <c r="A21" s="81" t="s">
        <v>115</v>
      </c>
      <c r="B21" s="78">
        <v>8793</v>
      </c>
      <c r="C21" s="79">
        <v>95.3</v>
      </c>
      <c r="D21" s="78">
        <v>4493</v>
      </c>
      <c r="E21" s="78">
        <v>4300</v>
      </c>
      <c r="F21" s="78">
        <v>6325</v>
      </c>
      <c r="G21" s="78">
        <v>2468</v>
      </c>
      <c r="H21" s="78">
        <v>781</v>
      </c>
      <c r="I21" s="80">
        <v>96.1</v>
      </c>
      <c r="J21" s="96"/>
      <c r="K21" s="96"/>
    </row>
    <row r="22" spans="1:11" s="97" customFormat="1" ht="14.25" customHeight="1">
      <c r="A22" s="81" t="s">
        <v>116</v>
      </c>
      <c r="B22" s="78">
        <v>9302</v>
      </c>
      <c r="C22" s="79">
        <v>105.8</v>
      </c>
      <c r="D22" s="78">
        <v>4989</v>
      </c>
      <c r="E22" s="78">
        <v>4313</v>
      </c>
      <c r="F22" s="78">
        <v>6842</v>
      </c>
      <c r="G22" s="78">
        <v>2460</v>
      </c>
      <c r="H22" s="78">
        <v>791</v>
      </c>
      <c r="I22" s="80">
        <v>101.3</v>
      </c>
      <c r="J22" s="96"/>
      <c r="K22" s="96"/>
    </row>
    <row r="23" spans="1:11" s="97" customFormat="1" ht="14.25" customHeight="1">
      <c r="A23" s="81" t="s">
        <v>117</v>
      </c>
      <c r="B23" s="78">
        <v>9851</v>
      </c>
      <c r="C23" s="79">
        <v>105.9</v>
      </c>
      <c r="D23" s="78">
        <v>5191</v>
      </c>
      <c r="E23" s="78">
        <v>4660</v>
      </c>
      <c r="F23" s="78">
        <v>7312</v>
      </c>
      <c r="G23" s="78">
        <v>2539</v>
      </c>
      <c r="H23" s="78">
        <v>825</v>
      </c>
      <c r="I23" s="80">
        <v>104.3</v>
      </c>
      <c r="J23" s="96"/>
      <c r="K23" s="96"/>
    </row>
    <row r="24" spans="1:11" s="97" customFormat="1" ht="14.25" customHeight="1">
      <c r="A24" s="81" t="s">
        <v>118</v>
      </c>
      <c r="B24" s="78">
        <v>9934</v>
      </c>
      <c r="C24" s="79">
        <v>100.8</v>
      </c>
      <c r="D24" s="78">
        <v>5268</v>
      </c>
      <c r="E24" s="78">
        <v>4666</v>
      </c>
      <c r="F24" s="78">
        <v>7491</v>
      </c>
      <c r="G24" s="78">
        <v>2443</v>
      </c>
      <c r="H24" s="78">
        <v>809</v>
      </c>
      <c r="I24" s="80">
        <v>98.1</v>
      </c>
      <c r="J24" s="96"/>
      <c r="K24" s="96"/>
    </row>
    <row r="25" spans="1:11" s="97" customFormat="1" ht="14.25" customHeight="1">
      <c r="A25" s="81" t="s">
        <v>119</v>
      </c>
      <c r="B25" s="78">
        <v>10259</v>
      </c>
      <c r="C25" s="79">
        <v>103.3</v>
      </c>
      <c r="D25" s="78">
        <v>5537</v>
      </c>
      <c r="E25" s="78">
        <v>4722</v>
      </c>
      <c r="F25" s="78">
        <v>7708</v>
      </c>
      <c r="G25" s="78">
        <v>2551</v>
      </c>
      <c r="H25" s="78">
        <v>840</v>
      </c>
      <c r="I25" s="80">
        <v>103.8</v>
      </c>
      <c r="J25" s="96"/>
      <c r="K25" s="96"/>
    </row>
    <row r="26" spans="1:11" s="97" customFormat="1" ht="14.25" customHeight="1">
      <c r="A26" s="81" t="s">
        <v>205</v>
      </c>
      <c r="B26" s="78">
        <v>10438</v>
      </c>
      <c r="C26" s="79">
        <v>101.7</v>
      </c>
      <c r="D26" s="78">
        <v>5542</v>
      </c>
      <c r="E26" s="78">
        <v>4896</v>
      </c>
      <c r="F26" s="78">
        <v>8006</v>
      </c>
      <c r="G26" s="78">
        <v>2432</v>
      </c>
      <c r="H26" s="78">
        <v>824</v>
      </c>
      <c r="I26" s="80">
        <v>98.1</v>
      </c>
      <c r="J26" s="96"/>
      <c r="K26" s="96"/>
    </row>
    <row r="27" spans="1:11" s="97" customFormat="1" ht="14.25" customHeight="1">
      <c r="A27" s="81" t="s">
        <v>157</v>
      </c>
      <c r="B27" s="78">
        <v>10626</v>
      </c>
      <c r="C27" s="79">
        <v>101.8</v>
      </c>
      <c r="D27" s="78">
        <v>5683</v>
      </c>
      <c r="E27" s="78">
        <v>4943</v>
      </c>
      <c r="F27" s="78">
        <v>8148</v>
      </c>
      <c r="G27" s="78">
        <v>2478</v>
      </c>
      <c r="H27" s="78">
        <v>840</v>
      </c>
      <c r="I27" s="80">
        <v>101.9</v>
      </c>
      <c r="J27" s="96"/>
      <c r="K27" s="96"/>
    </row>
    <row r="28" spans="1:11" s="97" customFormat="1" ht="14.25" customHeight="1">
      <c r="A28" s="81" t="s">
        <v>164</v>
      </c>
      <c r="B28" s="78">
        <v>9800</v>
      </c>
      <c r="C28" s="79">
        <v>92.2</v>
      </c>
      <c r="D28" s="78">
        <v>5444</v>
      </c>
      <c r="E28" s="78">
        <v>4356</v>
      </c>
      <c r="F28" s="78">
        <v>7407</v>
      </c>
      <c r="G28" s="78">
        <v>2393</v>
      </c>
      <c r="H28" s="78">
        <v>794</v>
      </c>
      <c r="I28" s="80">
        <v>94.5</v>
      </c>
      <c r="J28" s="96"/>
      <c r="K28" s="96"/>
    </row>
    <row r="29" spans="1:11" s="97" customFormat="1" ht="14.25" customHeight="1">
      <c r="A29" s="81" t="s">
        <v>165</v>
      </c>
      <c r="B29" s="78">
        <v>9774</v>
      </c>
      <c r="C29" s="79">
        <v>99.7</v>
      </c>
      <c r="D29" s="78">
        <v>5501</v>
      </c>
      <c r="E29" s="78">
        <v>4273</v>
      </c>
      <c r="F29" s="78">
        <v>7346</v>
      </c>
      <c r="G29" s="78">
        <v>2428</v>
      </c>
      <c r="H29" s="78">
        <v>797</v>
      </c>
      <c r="I29" s="80">
        <v>100.4</v>
      </c>
      <c r="J29" s="96"/>
      <c r="K29" s="96"/>
    </row>
    <row r="30" spans="1:11" s="97" customFormat="1" ht="14.25" customHeight="1">
      <c r="A30" s="81" t="s">
        <v>206</v>
      </c>
      <c r="B30" s="78">
        <v>10344</v>
      </c>
      <c r="C30" s="79">
        <v>105.8</v>
      </c>
      <c r="D30" s="78">
        <v>5784</v>
      </c>
      <c r="E30" s="78">
        <v>4560</v>
      </c>
      <c r="F30" s="78">
        <v>7811</v>
      </c>
      <c r="G30" s="78">
        <v>2533</v>
      </c>
      <c r="H30" s="78">
        <v>836</v>
      </c>
      <c r="I30" s="80">
        <v>104.9</v>
      </c>
      <c r="J30" s="96"/>
      <c r="K30" s="96"/>
    </row>
    <row r="31" spans="1:11" s="97" customFormat="1" ht="14.25" customHeight="1">
      <c r="A31" s="81" t="s">
        <v>207</v>
      </c>
      <c r="B31" s="78">
        <v>11318</v>
      </c>
      <c r="C31" s="79">
        <v>109.4</v>
      </c>
      <c r="D31" s="78">
        <v>6623</v>
      </c>
      <c r="E31" s="78">
        <v>4695</v>
      </c>
      <c r="F31" s="78">
        <v>8701</v>
      </c>
      <c r="G31" s="78">
        <v>2617</v>
      </c>
      <c r="H31" s="78">
        <v>876</v>
      </c>
      <c r="I31" s="80">
        <v>104.8</v>
      </c>
      <c r="J31" s="96"/>
      <c r="K31" s="96"/>
    </row>
    <row r="32" spans="1:11" s="98" customFormat="1" ht="14.25" customHeight="1">
      <c r="A32" s="81" t="s">
        <v>178</v>
      </c>
      <c r="B32" s="78">
        <v>12709</v>
      </c>
      <c r="C32" s="79">
        <v>112.3</v>
      </c>
      <c r="D32" s="78">
        <v>7071</v>
      </c>
      <c r="E32" s="78">
        <v>5638</v>
      </c>
      <c r="F32" s="78">
        <v>10055</v>
      </c>
      <c r="G32" s="78">
        <v>2654</v>
      </c>
      <c r="H32" s="78">
        <v>937</v>
      </c>
      <c r="I32" s="80">
        <v>107</v>
      </c>
      <c r="J32" s="96"/>
      <c r="K32" s="96"/>
    </row>
    <row r="33" spans="1:11" s="98" customFormat="1" ht="14.25" customHeight="1">
      <c r="A33" s="81" t="s">
        <v>191</v>
      </c>
      <c r="B33" s="78">
        <v>16522</v>
      </c>
      <c r="C33" s="79">
        <v>130</v>
      </c>
      <c r="D33" s="78">
        <v>8513</v>
      </c>
      <c r="E33" s="78">
        <v>8009</v>
      </c>
      <c r="F33" s="78">
        <v>13531</v>
      </c>
      <c r="G33" s="78">
        <v>2991</v>
      </c>
      <c r="H33" s="78">
        <v>1255</v>
      </c>
      <c r="I33" s="80">
        <v>133.9</v>
      </c>
      <c r="J33" s="96"/>
      <c r="K33" s="96"/>
    </row>
    <row r="34" spans="1:11" s="98" customFormat="1" ht="14.25" customHeight="1">
      <c r="A34" s="81" t="s">
        <v>208</v>
      </c>
      <c r="B34" s="78">
        <v>16053</v>
      </c>
      <c r="C34" s="79">
        <v>97.2</v>
      </c>
      <c r="D34" s="78">
        <v>7979</v>
      </c>
      <c r="E34" s="78">
        <v>8074</v>
      </c>
      <c r="F34" s="78">
        <v>12966</v>
      </c>
      <c r="G34" s="78">
        <v>3087</v>
      </c>
      <c r="H34" s="78">
        <v>1257</v>
      </c>
      <c r="I34" s="80">
        <v>100.2</v>
      </c>
      <c r="J34" s="96"/>
      <c r="K34" s="96"/>
    </row>
    <row r="35" spans="1:11" s="98" customFormat="1" ht="14.25" customHeight="1">
      <c r="A35" s="81" t="s">
        <v>209</v>
      </c>
      <c r="B35" s="78">
        <v>16969</v>
      </c>
      <c r="C35" s="79">
        <v>105.7</v>
      </c>
      <c r="D35" s="78">
        <v>8854</v>
      </c>
      <c r="E35" s="78">
        <v>8115</v>
      </c>
      <c r="F35" s="78">
        <v>13728</v>
      </c>
      <c r="G35" s="78">
        <v>3241</v>
      </c>
      <c r="H35" s="78">
        <v>1313</v>
      </c>
      <c r="I35" s="80">
        <v>104.5</v>
      </c>
      <c r="J35" s="96"/>
      <c r="K35" s="96"/>
    </row>
    <row r="36" spans="1:11" s="98" customFormat="1" ht="14.25" customHeight="1">
      <c r="A36" s="242" t="s">
        <v>212</v>
      </c>
      <c r="B36" s="243">
        <v>18095</v>
      </c>
      <c r="C36" s="79">
        <v>106.6</v>
      </c>
      <c r="D36" s="78">
        <v>9048</v>
      </c>
      <c r="E36" s="78">
        <v>9047</v>
      </c>
      <c r="F36" s="78">
        <v>14975</v>
      </c>
      <c r="G36" s="78">
        <v>3120</v>
      </c>
      <c r="H36" s="78">
        <v>1357</v>
      </c>
      <c r="I36" s="244">
        <v>103.4</v>
      </c>
      <c r="J36" s="96"/>
      <c r="K36" s="96"/>
    </row>
    <row r="37" spans="1:11" s="98" customFormat="1" ht="14.25" customHeight="1">
      <c r="A37" s="242" t="s">
        <v>239</v>
      </c>
      <c r="B37" s="243">
        <v>11706</v>
      </c>
      <c r="C37" s="79">
        <v>64.7</v>
      </c>
      <c r="D37" s="78">
        <v>6898</v>
      </c>
      <c r="E37" s="78">
        <v>4808</v>
      </c>
      <c r="F37" s="78">
        <v>9705</v>
      </c>
      <c r="G37" s="78">
        <v>2001</v>
      </c>
      <c r="H37" s="78">
        <v>834</v>
      </c>
      <c r="I37" s="244">
        <v>61.5</v>
      </c>
      <c r="J37" s="96"/>
      <c r="K37" s="96"/>
    </row>
    <row r="38" spans="1:11" s="98" customFormat="1" ht="14.25" customHeight="1">
      <c r="A38" s="196" t="s">
        <v>240</v>
      </c>
      <c r="B38" s="195">
        <v>12356</v>
      </c>
      <c r="C38" s="169">
        <v>105.6</v>
      </c>
      <c r="D38" s="168">
        <v>7570</v>
      </c>
      <c r="E38" s="168">
        <v>4786</v>
      </c>
      <c r="F38" s="168">
        <v>10363</v>
      </c>
      <c r="G38" s="168">
        <v>1993</v>
      </c>
      <c r="H38" s="168">
        <v>849</v>
      </c>
      <c r="I38" s="194">
        <v>101.8</v>
      </c>
      <c r="J38" s="96"/>
      <c r="K38" s="96"/>
    </row>
    <row r="39" spans="1:11" s="21" customFormat="1" ht="12">
      <c r="A39" s="82" t="s">
        <v>211</v>
      </c>
      <c r="J39" s="24"/>
      <c r="K39" s="24"/>
    </row>
    <row r="40" spans="1:11" s="21" customFormat="1" ht="12">
      <c r="A40" s="82"/>
      <c r="J40" s="24"/>
      <c r="K40" s="24"/>
    </row>
    <row r="41" spans="1:11" s="21" customFormat="1" ht="13.5" customHeight="1">
      <c r="A41" s="99" t="s">
        <v>252</v>
      </c>
      <c r="J41" s="24"/>
      <c r="K41" s="24"/>
    </row>
  </sheetData>
  <sheetProtection/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9:A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09765625" style="106" customWidth="1"/>
    <col min="2" max="3" width="14" style="106" customWidth="1"/>
    <col min="4" max="5" width="12.3984375" style="106" customWidth="1"/>
    <col min="6" max="7" width="14" style="106" customWidth="1"/>
    <col min="8" max="16384" width="9" style="106" customWidth="1"/>
  </cols>
  <sheetData>
    <row r="1" spans="1:2" ht="13.5">
      <c r="A1" s="6" t="s">
        <v>275</v>
      </c>
      <c r="B1" s="7"/>
    </row>
    <row r="2" spans="1:7" ht="17.25">
      <c r="A2" s="271" t="s">
        <v>18</v>
      </c>
      <c r="B2" s="271"/>
      <c r="C2" s="271"/>
      <c r="D2" s="271"/>
      <c r="E2" s="271"/>
      <c r="F2" s="271"/>
      <c r="G2" s="271"/>
    </row>
    <row r="3" spans="1:7" ht="17.25">
      <c r="A3" s="107"/>
      <c r="B3" s="107"/>
      <c r="C3" s="107"/>
      <c r="D3" s="107"/>
      <c r="E3" s="107"/>
      <c r="F3" s="107"/>
      <c r="G3" s="107"/>
    </row>
    <row r="4" spans="1:7" ht="13.5">
      <c r="A4" s="108"/>
      <c r="B4" s="108"/>
      <c r="C4" s="108"/>
      <c r="D4" s="108"/>
      <c r="E4" s="108"/>
      <c r="F4" s="108"/>
      <c r="G4" s="206" t="s">
        <v>245</v>
      </c>
    </row>
    <row r="5" spans="1:7" ht="6" customHeight="1" thickBot="1">
      <c r="A5" s="109"/>
      <c r="B5" s="109"/>
      <c r="C5" s="109"/>
      <c r="D5" s="109"/>
      <c r="E5" s="109"/>
      <c r="F5" s="110"/>
      <c r="G5" s="110"/>
    </row>
    <row r="6" spans="1:8" s="104" customFormat="1" ht="15" customHeight="1" thickTop="1">
      <c r="A6" s="261"/>
      <c r="B6" s="263" t="s">
        <v>19</v>
      </c>
      <c r="C6" s="264"/>
      <c r="D6" s="265"/>
      <c r="E6" s="267" t="str">
        <f>C7</f>
        <v>令和3年</v>
      </c>
      <c r="F6" s="269" t="s">
        <v>20</v>
      </c>
      <c r="G6" s="270"/>
      <c r="H6" s="111"/>
    </row>
    <row r="7" spans="1:8" s="104" customFormat="1" ht="15" customHeight="1">
      <c r="A7" s="262" t="s">
        <v>249</v>
      </c>
      <c r="B7" s="112" t="s">
        <v>247</v>
      </c>
      <c r="C7" s="112" t="s">
        <v>248</v>
      </c>
      <c r="D7" s="266" t="s">
        <v>228</v>
      </c>
      <c r="E7" s="268" t="s">
        <v>250</v>
      </c>
      <c r="F7" s="112" t="s">
        <v>247</v>
      </c>
      <c r="G7" s="112" t="s">
        <v>248</v>
      </c>
      <c r="H7" s="111"/>
    </row>
    <row r="8" spans="1:7" s="104" customFormat="1" ht="15" customHeight="1">
      <c r="A8" s="102" t="s">
        <v>26</v>
      </c>
      <c r="B8" s="103">
        <v>4808</v>
      </c>
      <c r="C8" s="170">
        <v>4786</v>
      </c>
      <c r="D8" s="171">
        <f>C8/B8*100</f>
        <v>99.5424292845258</v>
      </c>
      <c r="E8" s="171">
        <v>100</v>
      </c>
      <c r="F8" s="101">
        <v>10914</v>
      </c>
      <c r="G8" s="170">
        <v>10865</v>
      </c>
    </row>
    <row r="9" spans="1:7" s="104" customFormat="1" ht="15" customHeight="1">
      <c r="A9" s="102"/>
      <c r="B9" s="103"/>
      <c r="C9" s="170"/>
      <c r="D9" s="171"/>
      <c r="E9" s="171"/>
      <c r="F9" s="101"/>
      <c r="G9" s="170"/>
    </row>
    <row r="10" spans="1:7" s="104" customFormat="1" ht="15" customHeight="1">
      <c r="A10" s="113" t="s">
        <v>21</v>
      </c>
      <c r="B10" s="103">
        <v>2121</v>
      </c>
      <c r="C10" s="170">
        <v>2015</v>
      </c>
      <c r="D10" s="171">
        <f>C10/B10*100</f>
        <v>95.00235737859501</v>
      </c>
      <c r="E10" s="172">
        <v>42.1</v>
      </c>
      <c r="F10" s="101">
        <v>4533</v>
      </c>
      <c r="G10" s="170">
        <v>4317</v>
      </c>
    </row>
    <row r="11" spans="1:7" s="104" customFormat="1" ht="15" customHeight="1">
      <c r="A11" s="113" t="s">
        <v>22</v>
      </c>
      <c r="B11" s="103">
        <v>1261</v>
      </c>
      <c r="C11" s="170">
        <v>1140</v>
      </c>
      <c r="D11" s="171">
        <f>C11/B11*100</f>
        <v>90.40444091990484</v>
      </c>
      <c r="E11" s="172">
        <v>23.8</v>
      </c>
      <c r="F11" s="101">
        <v>3095</v>
      </c>
      <c r="G11" s="170">
        <v>2806</v>
      </c>
    </row>
    <row r="12" spans="1:7" s="104" customFormat="1" ht="15" customHeight="1">
      <c r="A12" s="113" t="s">
        <v>23</v>
      </c>
      <c r="B12" s="103">
        <v>391</v>
      </c>
      <c r="C12" s="170">
        <v>337</v>
      </c>
      <c r="D12" s="171">
        <f>C12/B12*100</f>
        <v>86.18925831202046</v>
      </c>
      <c r="E12" s="172">
        <v>7</v>
      </c>
      <c r="F12" s="101">
        <v>951</v>
      </c>
      <c r="G12" s="170">
        <v>823</v>
      </c>
    </row>
    <row r="13" spans="1:7" s="104" customFormat="1" ht="15" customHeight="1">
      <c r="A13" s="113" t="s">
        <v>24</v>
      </c>
      <c r="B13" s="103">
        <v>724</v>
      </c>
      <c r="C13" s="170">
        <v>922</v>
      </c>
      <c r="D13" s="171">
        <f>C13/B13*100</f>
        <v>127.34806629834254</v>
      </c>
      <c r="E13" s="172">
        <v>19.3</v>
      </c>
      <c r="F13" s="101">
        <v>1558</v>
      </c>
      <c r="G13" s="170">
        <v>1989</v>
      </c>
    </row>
    <row r="14" spans="1:7" s="104" customFormat="1" ht="15" customHeight="1">
      <c r="A14" s="114" t="s">
        <v>25</v>
      </c>
      <c r="B14" s="115">
        <v>311</v>
      </c>
      <c r="C14" s="173">
        <v>372</v>
      </c>
      <c r="D14" s="174">
        <f>C14/B14*100</f>
        <v>119.61414790996785</v>
      </c>
      <c r="E14" s="175">
        <v>7.8</v>
      </c>
      <c r="F14" s="105">
        <v>777</v>
      </c>
      <c r="G14" s="173">
        <v>930</v>
      </c>
    </row>
    <row r="15" s="104" customFormat="1" ht="15" customHeight="1">
      <c r="A15" s="104" t="s">
        <v>276</v>
      </c>
    </row>
    <row r="16" spans="1:7" ht="13.5">
      <c r="A16" s="104"/>
      <c r="B16" s="116"/>
      <c r="C16" s="116"/>
      <c r="D16" s="186"/>
      <c r="F16" s="116"/>
      <c r="G16" s="116"/>
    </row>
  </sheetData>
  <sheetProtection/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8.8984375" style="117" customWidth="1"/>
    <col min="2" max="10" width="9.19921875" style="117" customWidth="1"/>
    <col min="11" max="11" width="11.3984375" style="117" bestFit="1" customWidth="1"/>
    <col min="12" max="12" width="11.8984375" style="117" customWidth="1"/>
    <col min="13" max="16384" width="9" style="117" customWidth="1"/>
  </cols>
  <sheetData>
    <row r="1" spans="1:3" ht="13.5">
      <c r="A1" s="6" t="s">
        <v>275</v>
      </c>
      <c r="C1" s="7"/>
    </row>
    <row r="2" spans="1:10" ht="17.25">
      <c r="A2" s="272" t="s">
        <v>123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9"/>
    </row>
    <row r="4" spans="3:10" ht="13.5">
      <c r="C4" s="120"/>
      <c r="D4" s="120"/>
      <c r="E4" s="273" t="s">
        <v>248</v>
      </c>
      <c r="F4" s="273"/>
      <c r="G4" s="120"/>
      <c r="H4" s="120"/>
      <c r="I4" s="120"/>
      <c r="J4" s="121" t="s">
        <v>200</v>
      </c>
    </row>
    <row r="5" spans="2:10" ht="6" customHeight="1" thickBot="1">
      <c r="B5" s="122"/>
      <c r="C5" s="120"/>
      <c r="D5" s="120"/>
      <c r="E5" s="120"/>
      <c r="F5" s="123"/>
      <c r="G5" s="120"/>
      <c r="H5" s="120"/>
      <c r="I5" s="120"/>
      <c r="J5" s="120"/>
    </row>
    <row r="6" spans="1:10" s="130" customFormat="1" ht="35.25" customHeight="1" thickTop="1">
      <c r="A6" s="124" t="s">
        <v>27</v>
      </c>
      <c r="B6" s="125" t="s">
        <v>26</v>
      </c>
      <c r="C6" s="126" t="s">
        <v>28</v>
      </c>
      <c r="D6" s="126" t="s">
        <v>29</v>
      </c>
      <c r="E6" s="126" t="s">
        <v>30</v>
      </c>
      <c r="F6" s="127" t="s">
        <v>143</v>
      </c>
      <c r="G6" s="126" t="s">
        <v>31</v>
      </c>
      <c r="H6" s="126" t="s">
        <v>32</v>
      </c>
      <c r="I6" s="128" t="s">
        <v>33</v>
      </c>
      <c r="J6" s="129" t="s">
        <v>120</v>
      </c>
    </row>
    <row r="7" spans="1:12" s="130" customFormat="1" ht="13.5" customHeight="1">
      <c r="A7" s="131" t="s">
        <v>220</v>
      </c>
      <c r="B7" s="132">
        <v>34859</v>
      </c>
      <c r="C7" s="133">
        <v>4908</v>
      </c>
      <c r="D7" s="134">
        <v>9222</v>
      </c>
      <c r="E7" s="134">
        <v>1884</v>
      </c>
      <c r="F7" s="134">
        <v>5883</v>
      </c>
      <c r="G7" s="134">
        <v>2532</v>
      </c>
      <c r="H7" s="134">
        <v>7513</v>
      </c>
      <c r="I7" s="134">
        <v>1354</v>
      </c>
      <c r="J7" s="134">
        <v>1563</v>
      </c>
      <c r="L7" s="135"/>
    </row>
    <row r="8" spans="1:12" s="130" customFormat="1" ht="13.5" customHeight="1">
      <c r="A8" s="197">
        <v>2</v>
      </c>
      <c r="B8" s="136">
        <v>21834</v>
      </c>
      <c r="C8" s="133">
        <v>3875</v>
      </c>
      <c r="D8" s="134">
        <v>5242</v>
      </c>
      <c r="E8" s="134">
        <v>1501</v>
      </c>
      <c r="F8" s="134">
        <v>3381</v>
      </c>
      <c r="G8" s="134">
        <v>1516</v>
      </c>
      <c r="H8" s="134">
        <v>5990</v>
      </c>
      <c r="I8" s="134">
        <v>180</v>
      </c>
      <c r="J8" s="134">
        <v>149</v>
      </c>
      <c r="L8" s="135"/>
    </row>
    <row r="9" spans="1:12" s="146" customFormat="1" ht="13.5" customHeight="1">
      <c r="A9" s="197">
        <v>3</v>
      </c>
      <c r="B9" s="176">
        <f>SUM(B11:B27)</f>
        <v>22848</v>
      </c>
      <c r="C9" s="177">
        <f aca="true" t="shared" si="0" ref="C9:J9">SUM(C11:C27)</f>
        <v>3770</v>
      </c>
      <c r="D9" s="178">
        <f t="shared" si="0"/>
        <v>5114</v>
      </c>
      <c r="E9" s="178">
        <f t="shared" si="0"/>
        <v>1349</v>
      </c>
      <c r="F9" s="178">
        <f t="shared" si="0"/>
        <v>4140</v>
      </c>
      <c r="G9" s="178">
        <f t="shared" si="0"/>
        <v>1513</v>
      </c>
      <c r="H9" s="178">
        <f t="shared" si="0"/>
        <v>6568</v>
      </c>
      <c r="I9" s="178">
        <f t="shared" si="0"/>
        <v>6</v>
      </c>
      <c r="J9" s="178">
        <f t="shared" si="0"/>
        <v>388</v>
      </c>
      <c r="K9" s="144"/>
      <c r="L9" s="145"/>
    </row>
    <row r="10" spans="1:12" s="137" customFormat="1" ht="13.5" customHeight="1">
      <c r="A10" s="131"/>
      <c r="B10" s="134"/>
      <c r="C10" s="133"/>
      <c r="D10" s="134"/>
      <c r="E10" s="134"/>
      <c r="F10" s="134"/>
      <c r="G10" s="134"/>
      <c r="H10" s="134"/>
      <c r="I10" s="134"/>
      <c r="J10" s="134"/>
      <c r="L10" s="138"/>
    </row>
    <row r="11" spans="1:12" s="130" customFormat="1" ht="13.5" customHeight="1">
      <c r="A11" s="131" t="s">
        <v>262</v>
      </c>
      <c r="B11" s="134">
        <f>SUM(C11:J11)</f>
        <v>2714</v>
      </c>
      <c r="C11" s="179">
        <v>153</v>
      </c>
      <c r="D11" s="179">
        <v>1157</v>
      </c>
      <c r="E11" s="179">
        <v>3</v>
      </c>
      <c r="F11" s="179">
        <v>261</v>
      </c>
      <c r="G11" s="179">
        <v>110</v>
      </c>
      <c r="H11" s="179">
        <v>775</v>
      </c>
      <c r="I11" s="179">
        <v>0</v>
      </c>
      <c r="J11" s="179">
        <v>255</v>
      </c>
      <c r="K11" s="143"/>
      <c r="L11" s="135"/>
    </row>
    <row r="12" spans="1:12" s="130" customFormat="1" ht="13.5" customHeight="1">
      <c r="A12" s="131" t="s">
        <v>263</v>
      </c>
      <c r="B12" s="134">
        <f aca="true" t="shared" si="1" ref="B12:B27">SUM(C12:J12)</f>
        <v>2178</v>
      </c>
      <c r="C12" s="179">
        <v>129</v>
      </c>
      <c r="D12" s="179">
        <v>713</v>
      </c>
      <c r="E12" s="179">
        <v>221</v>
      </c>
      <c r="F12" s="179">
        <v>111</v>
      </c>
      <c r="G12" s="179">
        <v>0</v>
      </c>
      <c r="H12" s="179">
        <v>964</v>
      </c>
      <c r="I12" s="179">
        <v>5</v>
      </c>
      <c r="J12" s="179">
        <v>35</v>
      </c>
      <c r="K12" s="143"/>
      <c r="L12" s="135"/>
    </row>
    <row r="13" spans="1:12" s="130" customFormat="1" ht="13.5" customHeight="1">
      <c r="A13" s="131" t="s">
        <v>264</v>
      </c>
      <c r="B13" s="134">
        <f t="shared" si="1"/>
        <v>1132</v>
      </c>
      <c r="C13" s="179">
        <v>368</v>
      </c>
      <c r="D13" s="179">
        <v>201</v>
      </c>
      <c r="E13" s="179">
        <v>19</v>
      </c>
      <c r="F13" s="179">
        <v>13</v>
      </c>
      <c r="G13" s="179">
        <v>0</v>
      </c>
      <c r="H13" s="179">
        <v>531</v>
      </c>
      <c r="I13" s="179">
        <v>0</v>
      </c>
      <c r="J13" s="179">
        <v>0</v>
      </c>
      <c r="K13" s="143"/>
      <c r="L13" s="135"/>
    </row>
    <row r="14" spans="1:12" s="130" customFormat="1" ht="13.5" customHeight="1">
      <c r="A14" s="131" t="s">
        <v>265</v>
      </c>
      <c r="B14" s="134">
        <f t="shared" si="1"/>
        <v>1752</v>
      </c>
      <c r="C14" s="179">
        <v>250</v>
      </c>
      <c r="D14" s="179">
        <v>164</v>
      </c>
      <c r="E14" s="179">
        <v>374</v>
      </c>
      <c r="F14" s="179">
        <v>124</v>
      </c>
      <c r="G14" s="179">
        <v>30</v>
      </c>
      <c r="H14" s="179">
        <v>810</v>
      </c>
      <c r="I14" s="179">
        <v>0</v>
      </c>
      <c r="J14" s="179">
        <v>0</v>
      </c>
      <c r="K14" s="143"/>
      <c r="L14" s="135"/>
    </row>
    <row r="15" spans="1:12" s="130" customFormat="1" ht="13.5" customHeight="1">
      <c r="A15" s="131" t="s">
        <v>266</v>
      </c>
      <c r="B15" s="134">
        <f t="shared" si="1"/>
        <v>1390</v>
      </c>
      <c r="C15" s="179">
        <v>0</v>
      </c>
      <c r="D15" s="179">
        <v>759</v>
      </c>
      <c r="E15" s="179">
        <v>47</v>
      </c>
      <c r="F15" s="179">
        <v>222</v>
      </c>
      <c r="G15" s="179">
        <v>32</v>
      </c>
      <c r="H15" s="179">
        <v>330</v>
      </c>
      <c r="I15" s="179">
        <v>0</v>
      </c>
      <c r="J15" s="179">
        <v>0</v>
      </c>
      <c r="K15" s="143"/>
      <c r="L15" s="135"/>
    </row>
    <row r="16" spans="1:12" s="130" customFormat="1" ht="13.5" customHeight="1">
      <c r="A16" s="131" t="s">
        <v>267</v>
      </c>
      <c r="B16" s="134">
        <f t="shared" si="1"/>
        <v>1198</v>
      </c>
      <c r="C16" s="179">
        <v>0</v>
      </c>
      <c r="D16" s="179">
        <v>27</v>
      </c>
      <c r="E16" s="179">
        <v>171</v>
      </c>
      <c r="F16" s="179">
        <v>620</v>
      </c>
      <c r="G16" s="179">
        <v>76</v>
      </c>
      <c r="H16" s="179">
        <v>303</v>
      </c>
      <c r="I16" s="179">
        <v>1</v>
      </c>
      <c r="J16" s="179">
        <v>0</v>
      </c>
      <c r="K16" s="143"/>
      <c r="L16" s="135"/>
    </row>
    <row r="17" spans="1:12" s="130" customFormat="1" ht="13.5" customHeight="1">
      <c r="A17" s="131" t="s">
        <v>34</v>
      </c>
      <c r="B17" s="134">
        <f t="shared" si="1"/>
        <v>1091</v>
      </c>
      <c r="C17" s="179">
        <v>65</v>
      </c>
      <c r="D17" s="179">
        <v>97</v>
      </c>
      <c r="E17" s="179">
        <v>187</v>
      </c>
      <c r="F17" s="179">
        <v>159</v>
      </c>
      <c r="G17" s="179">
        <v>582</v>
      </c>
      <c r="H17" s="179">
        <v>0</v>
      </c>
      <c r="I17" s="179">
        <v>0</v>
      </c>
      <c r="J17" s="179">
        <v>1</v>
      </c>
      <c r="K17" s="143"/>
      <c r="L17" s="135"/>
    </row>
    <row r="18" spans="1:12" s="130" customFormat="1" ht="13.5" customHeight="1">
      <c r="A18" s="131" t="s">
        <v>268</v>
      </c>
      <c r="B18" s="134">
        <f t="shared" si="1"/>
        <v>2375</v>
      </c>
      <c r="C18" s="179">
        <v>47</v>
      </c>
      <c r="D18" s="179">
        <v>221</v>
      </c>
      <c r="E18" s="179">
        <v>112</v>
      </c>
      <c r="F18" s="179">
        <v>1619</v>
      </c>
      <c r="G18" s="179">
        <v>172</v>
      </c>
      <c r="H18" s="179">
        <v>191</v>
      </c>
      <c r="I18" s="179">
        <v>0</v>
      </c>
      <c r="J18" s="179">
        <v>13</v>
      </c>
      <c r="K18" s="143"/>
      <c r="L18" s="135"/>
    </row>
    <row r="19" spans="1:12" s="130" customFormat="1" ht="13.5" customHeight="1">
      <c r="A19" s="131" t="s">
        <v>269</v>
      </c>
      <c r="B19" s="134">
        <f t="shared" si="1"/>
        <v>2885</v>
      </c>
      <c r="C19" s="179">
        <v>1218</v>
      </c>
      <c r="D19" s="179">
        <v>758</v>
      </c>
      <c r="E19" s="179">
        <v>4</v>
      </c>
      <c r="F19" s="179">
        <v>485</v>
      </c>
      <c r="G19" s="179">
        <v>73</v>
      </c>
      <c r="H19" s="179">
        <v>347</v>
      </c>
      <c r="I19" s="179">
        <v>0</v>
      </c>
      <c r="J19" s="179">
        <v>0</v>
      </c>
      <c r="K19" s="143"/>
      <c r="L19" s="135"/>
    </row>
    <row r="20" spans="1:12" s="130" customFormat="1" ht="13.5" customHeight="1">
      <c r="A20" s="131" t="s">
        <v>35</v>
      </c>
      <c r="B20" s="134">
        <f t="shared" si="1"/>
        <v>522</v>
      </c>
      <c r="C20" s="179">
        <v>17</v>
      </c>
      <c r="D20" s="179">
        <v>192</v>
      </c>
      <c r="E20" s="179">
        <v>0</v>
      </c>
      <c r="F20" s="179">
        <v>18</v>
      </c>
      <c r="G20" s="179">
        <v>60</v>
      </c>
      <c r="H20" s="179">
        <v>234</v>
      </c>
      <c r="I20" s="179">
        <v>0</v>
      </c>
      <c r="J20" s="179">
        <v>1</v>
      </c>
      <c r="K20" s="143"/>
      <c r="L20" s="135"/>
    </row>
    <row r="21" spans="1:12" s="130" customFormat="1" ht="13.5" customHeight="1">
      <c r="A21" s="131" t="s">
        <v>270</v>
      </c>
      <c r="B21" s="134">
        <f t="shared" si="1"/>
        <v>214</v>
      </c>
      <c r="C21" s="179">
        <v>24</v>
      </c>
      <c r="D21" s="179">
        <v>0</v>
      </c>
      <c r="E21" s="179">
        <v>75</v>
      </c>
      <c r="F21" s="179">
        <v>7</v>
      </c>
      <c r="G21" s="179">
        <v>32</v>
      </c>
      <c r="H21" s="179">
        <v>68</v>
      </c>
      <c r="I21" s="179">
        <v>0</v>
      </c>
      <c r="J21" s="179">
        <v>8</v>
      </c>
      <c r="K21" s="143"/>
      <c r="L21" s="135"/>
    </row>
    <row r="22" spans="1:12" s="130" customFormat="1" ht="13.5" customHeight="1">
      <c r="A22" s="131" t="s">
        <v>36</v>
      </c>
      <c r="B22" s="134">
        <f t="shared" si="1"/>
        <v>929</v>
      </c>
      <c r="C22" s="179">
        <v>145</v>
      </c>
      <c r="D22" s="179">
        <v>23</v>
      </c>
      <c r="E22" s="179">
        <v>6</v>
      </c>
      <c r="F22" s="179">
        <v>11</v>
      </c>
      <c r="G22" s="179">
        <v>113</v>
      </c>
      <c r="H22" s="179">
        <v>631</v>
      </c>
      <c r="I22" s="179">
        <v>0</v>
      </c>
      <c r="J22" s="179">
        <v>0</v>
      </c>
      <c r="K22" s="143"/>
      <c r="L22" s="135"/>
    </row>
    <row r="23" spans="1:12" s="130" customFormat="1" ht="13.5" customHeight="1">
      <c r="A23" s="131" t="s">
        <v>271</v>
      </c>
      <c r="B23" s="134">
        <f t="shared" si="1"/>
        <v>1316</v>
      </c>
      <c r="C23" s="179">
        <v>229</v>
      </c>
      <c r="D23" s="179">
        <v>217</v>
      </c>
      <c r="E23" s="179">
        <v>48</v>
      </c>
      <c r="F23" s="179">
        <v>72</v>
      </c>
      <c r="G23" s="179">
        <v>109</v>
      </c>
      <c r="H23" s="179">
        <v>584</v>
      </c>
      <c r="I23" s="179">
        <v>0</v>
      </c>
      <c r="J23" s="179">
        <v>57</v>
      </c>
      <c r="K23" s="143"/>
      <c r="L23" s="135"/>
    </row>
    <row r="24" spans="1:12" s="130" customFormat="1" ht="13.5" customHeight="1">
      <c r="A24" s="131" t="s">
        <v>272</v>
      </c>
      <c r="B24" s="134">
        <f t="shared" si="1"/>
        <v>524</v>
      </c>
      <c r="C24" s="179">
        <v>340</v>
      </c>
      <c r="D24" s="179">
        <v>14</v>
      </c>
      <c r="E24" s="179">
        <v>45</v>
      </c>
      <c r="F24" s="179">
        <v>46</v>
      </c>
      <c r="G24" s="179">
        <v>0</v>
      </c>
      <c r="H24" s="179">
        <v>79</v>
      </c>
      <c r="I24" s="179">
        <v>0</v>
      </c>
      <c r="J24" s="179">
        <v>0</v>
      </c>
      <c r="K24" s="143"/>
      <c r="L24" s="135"/>
    </row>
    <row r="25" spans="1:12" s="130" customFormat="1" ht="13.5" customHeight="1">
      <c r="A25" s="131" t="s">
        <v>273</v>
      </c>
      <c r="B25" s="134">
        <f t="shared" si="1"/>
        <v>436</v>
      </c>
      <c r="C25" s="179">
        <v>160</v>
      </c>
      <c r="D25" s="179">
        <v>0</v>
      </c>
      <c r="E25" s="179">
        <v>14</v>
      </c>
      <c r="F25" s="179">
        <v>171</v>
      </c>
      <c r="G25" s="179">
        <v>0</v>
      </c>
      <c r="H25" s="179">
        <v>75</v>
      </c>
      <c r="I25" s="179">
        <v>0</v>
      </c>
      <c r="J25" s="179">
        <v>16</v>
      </c>
      <c r="K25" s="143"/>
      <c r="L25" s="135"/>
    </row>
    <row r="26" spans="1:12" s="130" customFormat="1" ht="13.5" customHeight="1">
      <c r="A26" s="131" t="s">
        <v>37</v>
      </c>
      <c r="B26" s="134">
        <f t="shared" si="1"/>
        <v>553</v>
      </c>
      <c r="C26" s="179">
        <v>0</v>
      </c>
      <c r="D26" s="179">
        <v>5</v>
      </c>
      <c r="E26" s="179">
        <v>16</v>
      </c>
      <c r="F26" s="179">
        <v>146</v>
      </c>
      <c r="G26" s="179">
        <v>57</v>
      </c>
      <c r="H26" s="179">
        <v>329</v>
      </c>
      <c r="I26" s="179">
        <v>0</v>
      </c>
      <c r="J26" s="179">
        <v>0</v>
      </c>
      <c r="K26" s="143"/>
      <c r="L26" s="135"/>
    </row>
    <row r="27" spans="1:12" s="130" customFormat="1" ht="13.5" customHeight="1">
      <c r="A27" s="131" t="s">
        <v>274</v>
      </c>
      <c r="B27" s="180">
        <f t="shared" si="1"/>
        <v>1639</v>
      </c>
      <c r="C27" s="181">
        <v>625</v>
      </c>
      <c r="D27" s="181">
        <v>566</v>
      </c>
      <c r="E27" s="181">
        <v>7</v>
      </c>
      <c r="F27" s="181">
        <v>55</v>
      </c>
      <c r="G27" s="181">
        <v>67</v>
      </c>
      <c r="H27" s="181">
        <v>317</v>
      </c>
      <c r="I27" s="181">
        <v>0</v>
      </c>
      <c r="J27" s="181">
        <v>2</v>
      </c>
      <c r="K27" s="143"/>
      <c r="L27" s="135"/>
    </row>
    <row r="28" spans="1:10" s="130" customFormat="1" ht="13.5" customHeight="1">
      <c r="A28" s="139" t="s">
        <v>251</v>
      </c>
      <c r="B28" s="140"/>
      <c r="C28" s="140"/>
      <c r="D28" s="140"/>
      <c r="E28" s="140"/>
      <c r="F28" s="140"/>
      <c r="G28" s="140"/>
      <c r="H28" s="141"/>
      <c r="I28" s="141"/>
      <c r="J28" s="141"/>
    </row>
    <row r="29" ht="18.75" customHeight="1"/>
    <row r="30" spans="2:10" ht="13.5">
      <c r="B30" s="142"/>
      <c r="C30" s="142"/>
      <c r="D30" s="142"/>
      <c r="E30" s="142"/>
      <c r="F30" s="142"/>
      <c r="G30" s="142"/>
      <c r="H30" s="142"/>
      <c r="I30" s="142"/>
      <c r="J30" s="142"/>
    </row>
  </sheetData>
  <sheetProtection/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 outlineLevelRow="1"/>
  <cols>
    <col min="1" max="8" width="11.59765625" style="147" customWidth="1"/>
    <col min="9" max="9" width="8.59765625" style="147" customWidth="1"/>
    <col min="10" max="16384" width="9" style="147" customWidth="1"/>
  </cols>
  <sheetData>
    <row r="1" spans="1:2" ht="13.5">
      <c r="A1" s="6" t="s">
        <v>275</v>
      </c>
      <c r="B1" s="117"/>
    </row>
    <row r="2" spans="1:8" ht="17.25">
      <c r="A2" s="274" t="s">
        <v>145</v>
      </c>
      <c r="B2" s="274"/>
      <c r="C2" s="274"/>
      <c r="D2" s="274"/>
      <c r="E2" s="274"/>
      <c r="F2" s="274"/>
      <c r="G2" s="274"/>
      <c r="H2" s="274"/>
    </row>
    <row r="3" spans="1:8" ht="17.25">
      <c r="A3" s="148"/>
      <c r="B3" s="148"/>
      <c r="C3" s="148"/>
      <c r="D3" s="148"/>
      <c r="E3" s="148"/>
      <c r="F3" s="148"/>
      <c r="G3" s="148"/>
      <c r="H3" s="149" t="s">
        <v>137</v>
      </c>
    </row>
    <row r="4" spans="1:8" ht="6" customHeight="1" thickBot="1">
      <c r="A4" s="150"/>
      <c r="B4" s="150"/>
      <c r="C4" s="150"/>
      <c r="D4" s="150"/>
      <c r="E4" s="150"/>
      <c r="F4" s="150"/>
      <c r="G4" s="150"/>
      <c r="H4" s="150"/>
    </row>
    <row r="5" spans="1:9" s="152" customFormat="1" ht="15" customHeight="1" thickTop="1">
      <c r="A5" s="279"/>
      <c r="B5" s="277"/>
      <c r="C5" s="275" t="s">
        <v>261</v>
      </c>
      <c r="D5" s="275"/>
      <c r="E5" s="275"/>
      <c r="F5" s="275"/>
      <c r="G5" s="275"/>
      <c r="H5" s="276"/>
      <c r="I5" s="151"/>
    </row>
    <row r="6" spans="1:9" s="152" customFormat="1" ht="15" customHeight="1">
      <c r="A6" s="280" t="s">
        <v>258</v>
      </c>
      <c r="B6" s="278" t="s">
        <v>257</v>
      </c>
      <c r="C6" s="153" t="s">
        <v>148</v>
      </c>
      <c r="D6" s="153" t="s">
        <v>149</v>
      </c>
      <c r="E6" s="153" t="s">
        <v>150</v>
      </c>
      <c r="F6" s="153" t="s">
        <v>151</v>
      </c>
      <c r="G6" s="153" t="s">
        <v>152</v>
      </c>
      <c r="H6" s="154" t="s">
        <v>138</v>
      </c>
      <c r="I6" s="151"/>
    </row>
    <row r="7" spans="1:10" s="152" customFormat="1" ht="18" customHeight="1" hidden="1" outlineLevel="1">
      <c r="A7" s="155" t="s">
        <v>139</v>
      </c>
      <c r="B7" s="156">
        <f aca="true" t="shared" si="0" ref="B7:B14">SUM(C7:H7)</f>
        <v>22348</v>
      </c>
      <c r="C7" s="157">
        <v>4163</v>
      </c>
      <c r="D7" s="157">
        <v>6045</v>
      </c>
      <c r="E7" s="157">
        <v>3208</v>
      </c>
      <c r="F7" s="157">
        <v>2805</v>
      </c>
      <c r="G7" s="157">
        <v>3329</v>
      </c>
      <c r="H7" s="157">
        <v>2798</v>
      </c>
      <c r="J7" s="152" t="s">
        <v>144</v>
      </c>
    </row>
    <row r="8" spans="1:10" s="152" customFormat="1" ht="18" customHeight="1" hidden="1" outlineLevel="1">
      <c r="A8" s="155" t="s">
        <v>140</v>
      </c>
      <c r="B8" s="156">
        <f t="shared" si="0"/>
        <v>15027</v>
      </c>
      <c r="C8" s="157">
        <v>3066</v>
      </c>
      <c r="D8" s="157">
        <v>4531</v>
      </c>
      <c r="E8" s="157">
        <v>2214</v>
      </c>
      <c r="F8" s="157">
        <v>1718</v>
      </c>
      <c r="G8" s="157">
        <v>1864</v>
      </c>
      <c r="H8" s="157">
        <v>1634</v>
      </c>
      <c r="J8" s="152">
        <v>15</v>
      </c>
    </row>
    <row r="9" spans="1:10" s="152" customFormat="1" ht="18" customHeight="1" hidden="1" outlineLevel="1" collapsed="1">
      <c r="A9" s="155" t="s">
        <v>141</v>
      </c>
      <c r="B9" s="156">
        <f t="shared" si="0"/>
        <v>20054</v>
      </c>
      <c r="C9" s="158">
        <v>3882</v>
      </c>
      <c r="D9" s="158">
        <v>5686</v>
      </c>
      <c r="E9" s="158">
        <v>2926</v>
      </c>
      <c r="F9" s="158">
        <v>2400</v>
      </c>
      <c r="G9" s="158">
        <v>2638</v>
      </c>
      <c r="H9" s="158">
        <v>2522</v>
      </c>
      <c r="J9" s="152">
        <v>16</v>
      </c>
    </row>
    <row r="10" spans="1:8" s="152" customFormat="1" ht="18" customHeight="1" hidden="1" outlineLevel="1" collapsed="1">
      <c r="A10" s="155" t="s">
        <v>142</v>
      </c>
      <c r="B10" s="156">
        <f t="shared" si="0"/>
        <v>20509</v>
      </c>
      <c r="C10" s="158">
        <v>3884</v>
      </c>
      <c r="D10" s="158">
        <v>5659</v>
      </c>
      <c r="E10" s="158">
        <v>2934</v>
      </c>
      <c r="F10" s="158">
        <v>2531</v>
      </c>
      <c r="G10" s="158">
        <v>2887</v>
      </c>
      <c r="H10" s="158">
        <v>2614</v>
      </c>
    </row>
    <row r="11" spans="1:8" s="152" customFormat="1" ht="18" customHeight="1" hidden="1" outlineLevel="1">
      <c r="A11" s="155" t="s">
        <v>154</v>
      </c>
      <c r="B11" s="156">
        <f t="shared" si="0"/>
        <v>22655</v>
      </c>
      <c r="C11" s="159">
        <v>3623</v>
      </c>
      <c r="D11" s="159">
        <v>5001</v>
      </c>
      <c r="E11" s="159">
        <v>3601</v>
      </c>
      <c r="F11" s="159">
        <v>2987</v>
      </c>
      <c r="G11" s="159">
        <v>3836</v>
      </c>
      <c r="H11" s="159">
        <v>3607</v>
      </c>
    </row>
    <row r="12" spans="1:8" s="152" customFormat="1" ht="18" customHeight="1" hidden="1" outlineLevel="1" collapsed="1">
      <c r="A12" s="155" t="s">
        <v>173</v>
      </c>
      <c r="B12" s="156">
        <f t="shared" si="0"/>
        <v>21352</v>
      </c>
      <c r="C12" s="159">
        <v>3170</v>
      </c>
      <c r="D12" s="159">
        <v>4655</v>
      </c>
      <c r="E12" s="159">
        <v>3377</v>
      </c>
      <c r="F12" s="159">
        <v>2674</v>
      </c>
      <c r="G12" s="159">
        <v>3324</v>
      </c>
      <c r="H12" s="159">
        <v>4152</v>
      </c>
    </row>
    <row r="13" spans="1:8" s="152" customFormat="1" ht="18" customHeight="1" hidden="1" collapsed="1">
      <c r="A13" s="155" t="s">
        <v>155</v>
      </c>
      <c r="B13" s="156">
        <f t="shared" si="0"/>
        <v>20171</v>
      </c>
      <c r="C13" s="159">
        <v>3201</v>
      </c>
      <c r="D13" s="159">
        <v>4829</v>
      </c>
      <c r="E13" s="159">
        <v>3387</v>
      </c>
      <c r="F13" s="159">
        <v>2557</v>
      </c>
      <c r="G13" s="159">
        <v>2933</v>
      </c>
      <c r="H13" s="159">
        <v>3264</v>
      </c>
    </row>
    <row r="14" spans="1:8" s="152" customFormat="1" ht="18" customHeight="1" hidden="1">
      <c r="A14" s="155" t="s">
        <v>158</v>
      </c>
      <c r="B14" s="156">
        <f t="shared" si="0"/>
        <v>20828</v>
      </c>
      <c r="C14" s="159">
        <v>3364</v>
      </c>
      <c r="D14" s="159">
        <v>4958</v>
      </c>
      <c r="E14" s="159">
        <v>3385</v>
      </c>
      <c r="F14" s="159">
        <v>2640</v>
      </c>
      <c r="G14" s="159">
        <v>2958</v>
      </c>
      <c r="H14" s="159">
        <v>3523</v>
      </c>
    </row>
    <row r="15" spans="1:8" s="152" customFormat="1" ht="18" customHeight="1">
      <c r="A15" s="155" t="s">
        <v>201</v>
      </c>
      <c r="B15" s="156">
        <v>20588</v>
      </c>
      <c r="C15" s="159">
        <v>4152</v>
      </c>
      <c r="D15" s="159">
        <v>4691</v>
      </c>
      <c r="E15" s="159">
        <v>2751</v>
      </c>
      <c r="F15" s="159">
        <v>2748</v>
      </c>
      <c r="G15" s="159">
        <v>2669</v>
      </c>
      <c r="H15" s="159">
        <v>3577</v>
      </c>
    </row>
    <row r="16" spans="1:10" s="160" customFormat="1" ht="18" customHeight="1">
      <c r="A16" s="155" t="s">
        <v>219</v>
      </c>
      <c r="B16" s="156">
        <v>20830</v>
      </c>
      <c r="C16" s="159">
        <v>4381</v>
      </c>
      <c r="D16" s="159">
        <v>4566</v>
      </c>
      <c r="E16" s="159">
        <v>2791</v>
      </c>
      <c r="F16" s="159">
        <v>2679</v>
      </c>
      <c r="G16" s="159">
        <v>2708</v>
      </c>
      <c r="H16" s="159">
        <v>3705</v>
      </c>
      <c r="I16" s="152"/>
      <c r="J16" s="152"/>
    </row>
    <row r="17" spans="1:10" s="160" customFormat="1" ht="18" customHeight="1">
      <c r="A17" s="155" t="s">
        <v>256</v>
      </c>
      <c r="B17" s="156">
        <v>5136</v>
      </c>
      <c r="C17" s="159">
        <v>997</v>
      </c>
      <c r="D17" s="159">
        <v>1123</v>
      </c>
      <c r="E17" s="159">
        <v>624</v>
      </c>
      <c r="F17" s="159">
        <v>645</v>
      </c>
      <c r="G17" s="159">
        <v>724</v>
      </c>
      <c r="H17" s="159">
        <v>1023</v>
      </c>
      <c r="I17" s="152"/>
      <c r="J17" s="152"/>
    </row>
    <row r="18" spans="1:10" s="160" customFormat="1" ht="18" customHeight="1">
      <c r="A18" s="182" t="s">
        <v>240</v>
      </c>
      <c r="B18" s="183">
        <v>1375</v>
      </c>
      <c r="C18" s="184">
        <v>209</v>
      </c>
      <c r="D18" s="184">
        <v>223</v>
      </c>
      <c r="E18" s="184">
        <v>185</v>
      </c>
      <c r="F18" s="184">
        <v>221</v>
      </c>
      <c r="G18" s="184">
        <v>234</v>
      </c>
      <c r="H18" s="184">
        <f>191+96+16</f>
        <v>303</v>
      </c>
      <c r="I18" s="152"/>
      <c r="J18" s="152"/>
    </row>
    <row r="19" spans="1:10" s="160" customFormat="1" ht="15" customHeight="1">
      <c r="A19" s="152" t="s">
        <v>255</v>
      </c>
      <c r="B19" s="161"/>
      <c r="C19" s="161"/>
      <c r="D19" s="161"/>
      <c r="E19" s="161"/>
      <c r="F19" s="161"/>
      <c r="G19" s="161"/>
      <c r="H19" s="161" t="s">
        <v>153</v>
      </c>
      <c r="I19" s="152"/>
      <c r="J19" s="152"/>
    </row>
    <row r="20" ht="8.25" customHeight="1">
      <c r="I20" s="152"/>
    </row>
    <row r="21" ht="13.5">
      <c r="I21" s="152"/>
    </row>
    <row r="22" ht="13.5">
      <c r="I22" s="152"/>
    </row>
    <row r="23" ht="13.5">
      <c r="I23" s="152"/>
    </row>
  </sheetData>
  <sheetProtection/>
  <hyperlinks>
    <hyperlink ref="A1" location="'22観光目次'!A1" display="22　観　光"/>
  </hyperlinks>
  <printOptions/>
  <pageMargins left="0.5905511811023623" right="0.5118110236220472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2022-03-10T12:01:30Z</cp:lastPrinted>
  <dcterms:created xsi:type="dcterms:W3CDTF">2005-11-04T01:30:18Z</dcterms:created>
  <dcterms:modified xsi:type="dcterms:W3CDTF">2023-03-13T23:30:48Z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