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2120" windowHeight="9120" activeTab="0"/>
  </bookViews>
  <sheets>
    <sheet name="表２１（総数）" sheetId="1" r:id="rId1"/>
    <sheet name="表２１（男）" sheetId="2" r:id="rId2"/>
    <sheet name="表２１（女）" sheetId="3" r:id="rId3"/>
  </sheets>
  <definedNames>
    <definedName name="_xlnm.Print_Area" localSheetId="2">'表２１（女）'!$A$1:$W$42</definedName>
    <definedName name="_xlnm.Print_Area" localSheetId="0">'表２１（総数）'!$A$1:$W$42</definedName>
    <definedName name="_xlnm.Print_Area" localSheetId="1">'表２１（男）'!$A$1:$W$42</definedName>
  </definedNames>
  <calcPr fullCalcOnLoad="1"/>
</workbook>
</file>

<file path=xl/sharedStrings.xml><?xml version="1.0" encoding="utf-8"?>
<sst xmlns="http://schemas.openxmlformats.org/spreadsheetml/2006/main" count="186" uniqueCount="66">
  <si>
    <t>90～</t>
  </si>
  <si>
    <t>今立町</t>
  </si>
  <si>
    <t>表２１　市町村別・年齢（5歳階級）別人口（男）</t>
  </si>
  <si>
    <t>表２１　市町村別・年齢（5歳階級）別人口（女）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</si>
  <si>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</si>
  <si>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</si>
  <si>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</si>
  <si>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</si>
  <si>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</si>
  <si>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</si>
  <si>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</si>
  <si>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</si>
  <si>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</si>
  <si>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</si>
  <si>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</si>
  <si>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</si>
  <si>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</si>
  <si>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</si>
  <si>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</si>
  <si>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</si>
  <si>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</si>
  <si>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</si>
  <si>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あわら市</t>
  </si>
  <si>
    <t>平成16年10月1日現在　(単位：人）</t>
  </si>
  <si>
    <t>(注)年齢不詳</t>
  </si>
  <si>
    <t>表２１　市町村別・年齢（5歳階級）別人口（総数）</t>
  </si>
  <si>
    <t>市町村</t>
  </si>
  <si>
    <t>合計</t>
  </si>
  <si>
    <t>県計</t>
  </si>
  <si>
    <t>市計</t>
  </si>
  <si>
    <t>町村計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</si>
  <si>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</si>
  <si>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</si>
  <si>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</si>
  <si>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</si>
  <si>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</si>
  <si>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</si>
  <si>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</si>
  <si>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</si>
  <si>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</si>
  <si>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</si>
  <si>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</si>
  <si>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</si>
  <si>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</si>
  <si>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</si>
  <si>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</si>
  <si>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</si>
  <si>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</si>
  <si>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</si>
  <si>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</si>
  <si>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</si>
  <si>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</si>
  <si>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</si>
  <si>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</si>
  <si>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</si>
  <si>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</si>
  <si>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</si>
  <si>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</si>
  <si>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</si>
  <si>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</si>
  <si>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</si>
  <si>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</si>
  <si>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</si>
  <si>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県計214人、市計202人、町村計12人、福井市138人、敦賀市11人、大野市7人、鯖江市46人、丸岡町2人、坂井町9人、高浜町1人を合計に含む。</t>
  </si>
  <si>
    <t>県計295人、市計275人、町村計20人、福井市174人、敦賀市11人、大野市13人、鯖江市74人、あわら市3人、丸岡町3人、坂井町16人、高浜町1人を合計に含む。</t>
  </si>
  <si>
    <t>県計81人、市計73人、町村計8人、福井市36人、大野市6人、鯖江市28人、あわら市3人、丸岡町1人、坂井町7人を合計に含む。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</si>
</sst>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_ * #,##0.00;_ * \-#,##0.00;_ * &quot;-&quot;??;_ @_ "/>
    <numFmt numFmtId="178" formatCode="_ * #,##0;_ * \-#,##0;_ * &quot;-&quot;??;_ @_ "/>
    <numFmt numFmtId="179" formatCode="0.0%"/>
    <numFmt numFmtId="180" formatCode="#,##0_);[Red]\(#,##0\)"/>
    <numFmt numFmtId="181" formatCode="#,##0_ "/>
    <numFmt numFmtId="182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21" applyFont="1" applyBorder="1" applyAlignment="1">
      <alignment horizontal="distributed" vertical="center"/>
    </xf>
    <xf numFmtId="0" fontId="7" fillId="0" borderId="3" xfId="21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21" applyFont="1" applyBorder="1" applyAlignment="1">
      <alignment horizontal="distributed" vertical="center"/>
    </xf>
    <xf numFmtId="0" fontId="7" fillId="0" borderId="8" xfId="2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21" applyFont="1" applyBorder="1" applyAlignment="1">
      <alignment horizontal="distributed" vertical="center"/>
    </xf>
    <xf numFmtId="0" fontId="7" fillId="0" borderId="11" xfId="2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21" applyFont="1" applyBorder="1" applyAlignment="1">
      <alignment horizontal="distributed" vertical="center"/>
    </xf>
    <xf numFmtId="0" fontId="7" fillId="0" borderId="14" xfId="21" applyFont="1" applyBorder="1" applyAlignment="1">
      <alignment horizontal="center" vertical="center"/>
    </xf>
    <xf numFmtId="182" fontId="7" fillId="0" borderId="15" xfId="21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21" applyFont="1" applyBorder="1" applyAlignment="1">
      <alignment horizontal="distributed" vertical="center"/>
    </xf>
    <xf numFmtId="0" fontId="7" fillId="0" borderId="18" xfId="21" applyFont="1" applyBorder="1" applyAlignment="1">
      <alignment horizontal="center" vertical="center"/>
    </xf>
    <xf numFmtId="182" fontId="7" fillId="0" borderId="19" xfId="21" applyNumberFormat="1" applyFont="1" applyBorder="1" applyAlignment="1">
      <alignment vertical="center"/>
    </xf>
    <xf numFmtId="182" fontId="7" fillId="0" borderId="19" xfId="21" applyNumberFormat="1" applyFont="1" applyBorder="1" applyAlignment="1" applyProtection="1">
      <alignment vertical="center"/>
      <protection/>
    </xf>
    <xf numFmtId="0" fontId="7" fillId="0" borderId="17" xfId="22" applyFont="1" applyBorder="1" applyAlignment="1">
      <alignment horizontal="distributed" vertical="center"/>
    </xf>
    <xf numFmtId="0" fontId="7" fillId="0" borderId="18" xfId="22" applyFont="1" applyBorder="1" applyAlignment="1">
      <alignment horizontal="center" vertical="center"/>
    </xf>
    <xf numFmtId="182" fontId="7" fillId="0" borderId="19" xfId="22" applyNumberFormat="1" applyFont="1" applyBorder="1" applyAlignment="1">
      <alignment vertical="center"/>
    </xf>
    <xf numFmtId="0" fontId="7" fillId="0" borderId="18" xfId="22" applyFont="1" applyBorder="1" applyAlignment="1">
      <alignment vertical="center"/>
    </xf>
    <xf numFmtId="0" fontId="7" fillId="0" borderId="17" xfId="22" applyFont="1" applyBorder="1" applyAlignment="1" applyProtection="1">
      <alignment horizontal="distributed" vertical="center"/>
      <protection locked="0"/>
    </xf>
    <xf numFmtId="0" fontId="7" fillId="0" borderId="18" xfId="22" applyFont="1" applyBorder="1" applyAlignment="1" applyProtection="1">
      <alignment horizontal="center" vertical="center"/>
      <protection locked="0"/>
    </xf>
    <xf numFmtId="182" fontId="7" fillId="0" borderId="19" xfId="22" applyNumberFormat="1" applyFont="1" applyBorder="1" applyAlignment="1" applyProtection="1">
      <alignment vertical="center"/>
      <protection/>
    </xf>
    <xf numFmtId="0" fontId="7" fillId="0" borderId="17" xfId="23" applyFont="1" applyBorder="1" applyAlignment="1" applyProtection="1">
      <alignment horizontal="distributed" vertical="center"/>
      <protection/>
    </xf>
    <xf numFmtId="0" fontId="7" fillId="0" borderId="18" xfId="23" applyFont="1" applyBorder="1" applyAlignment="1" applyProtection="1">
      <alignment horizontal="right" vertical="center"/>
      <protection/>
    </xf>
    <xf numFmtId="182" fontId="7" fillId="0" borderId="19" xfId="23" applyNumberFormat="1" applyFont="1" applyBorder="1" applyAlignment="1" applyProtection="1">
      <alignment vertical="center"/>
      <protection locked="0"/>
    </xf>
    <xf numFmtId="182" fontId="7" fillId="0" borderId="19" xfId="23" applyNumberFormat="1" applyFont="1" applyBorder="1" applyAlignment="1" applyProtection="1">
      <alignment horizontal="right" vertical="center"/>
      <protection/>
    </xf>
    <xf numFmtId="182" fontId="7" fillId="0" borderId="19" xfId="23" applyNumberFormat="1" applyFont="1" applyBorder="1" applyAlignment="1" applyProtection="1">
      <alignment vertical="center"/>
      <protection/>
    </xf>
    <xf numFmtId="182" fontId="7" fillId="0" borderId="19" xfId="23" applyNumberFormat="1" applyFont="1" applyBorder="1" applyAlignment="1">
      <alignment vertical="center"/>
    </xf>
    <xf numFmtId="0" fontId="7" fillId="0" borderId="17" xfId="23" applyFont="1" applyBorder="1" applyAlignment="1">
      <alignment horizontal="distributed" vertical="center"/>
    </xf>
    <xf numFmtId="0" fontId="7" fillId="0" borderId="18" xfId="23" applyFont="1" applyBorder="1" applyAlignment="1">
      <alignment horizontal="center" vertical="center"/>
    </xf>
    <xf numFmtId="0" fontId="7" fillId="0" borderId="17" xfId="24" applyFont="1" applyBorder="1" applyAlignment="1">
      <alignment horizontal="distributed" vertical="center"/>
    </xf>
    <xf numFmtId="0" fontId="7" fillId="0" borderId="18" xfId="24" applyFont="1" applyBorder="1" applyAlignment="1">
      <alignment horizontal="center" vertical="center"/>
    </xf>
    <xf numFmtId="182" fontId="7" fillId="0" borderId="19" xfId="24" applyNumberFormat="1" applyFont="1" applyBorder="1" applyAlignment="1" applyProtection="1">
      <alignment vertical="center"/>
      <protection/>
    </xf>
    <xf numFmtId="0" fontId="7" fillId="0" borderId="20" xfId="0" applyFont="1" applyBorder="1" applyAlignment="1">
      <alignment vertical="center"/>
    </xf>
    <xf numFmtId="0" fontId="7" fillId="0" borderId="21" xfId="24" applyFont="1" applyBorder="1" applyAlignment="1">
      <alignment horizontal="distributed" vertical="center"/>
    </xf>
    <xf numFmtId="0" fontId="7" fillId="0" borderId="22" xfId="24" applyFont="1" applyBorder="1" applyAlignment="1">
      <alignment horizontal="center" vertical="center"/>
    </xf>
    <xf numFmtId="182" fontId="7" fillId="0" borderId="23" xfId="24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24" applyFont="1" applyBorder="1" applyAlignment="1">
      <alignment horizontal="distributed" vertical="center"/>
    </xf>
    <xf numFmtId="0" fontId="7" fillId="0" borderId="0" xfId="24" applyFont="1" applyBorder="1" applyAlignment="1">
      <alignment horizontal="center" vertical="center"/>
    </xf>
    <xf numFmtId="182" fontId="7" fillId="0" borderId="0" xfId="24" applyNumberFormat="1" applyFont="1" applyBorder="1" applyAlignment="1" applyProtection="1">
      <alignment vertical="center"/>
      <protection/>
    </xf>
    <xf numFmtId="182" fontId="7" fillId="0" borderId="24" xfId="21" applyNumberFormat="1" applyFont="1" applyBorder="1" applyAlignment="1">
      <alignment vertical="center"/>
    </xf>
    <xf numFmtId="182" fontId="7" fillId="0" borderId="25" xfId="21" applyNumberFormat="1" applyFont="1" applyBorder="1" applyAlignment="1">
      <alignment vertical="center"/>
    </xf>
    <xf numFmtId="182" fontId="7" fillId="0" borderId="26" xfId="21" applyNumberFormat="1" applyFont="1" applyBorder="1" applyAlignment="1">
      <alignment vertical="center"/>
    </xf>
    <xf numFmtId="182" fontId="7" fillId="0" borderId="27" xfId="21" applyNumberFormat="1" applyFont="1" applyBorder="1" applyAlignment="1">
      <alignment vertical="center"/>
    </xf>
    <xf numFmtId="182" fontId="7" fillId="0" borderId="28" xfId="21" applyNumberFormat="1" applyFont="1" applyBorder="1" applyAlignment="1" applyProtection="1">
      <alignment vertical="center"/>
      <protection/>
    </xf>
    <xf numFmtId="182" fontId="7" fillId="0" borderId="29" xfId="21" applyNumberFormat="1" applyFont="1" applyBorder="1" applyAlignment="1" applyProtection="1">
      <alignment vertical="center"/>
      <protection/>
    </xf>
    <xf numFmtId="182" fontId="7" fillId="0" borderId="29" xfId="22" applyNumberFormat="1" applyFont="1" applyBorder="1" applyAlignment="1" applyProtection="1">
      <alignment vertical="center"/>
      <protection/>
    </xf>
    <xf numFmtId="182" fontId="7" fillId="0" borderId="29" xfId="23" applyNumberFormat="1" applyFont="1" applyBorder="1" applyAlignment="1">
      <alignment vertical="center"/>
    </xf>
    <xf numFmtId="182" fontId="7" fillId="0" borderId="29" xfId="23" applyNumberFormat="1" applyFont="1" applyBorder="1" applyAlignment="1" applyProtection="1">
      <alignment vertical="center"/>
      <protection/>
    </xf>
    <xf numFmtId="182" fontId="7" fillId="0" borderId="29" xfId="24" applyNumberFormat="1" applyFont="1" applyBorder="1" applyAlignment="1" applyProtection="1">
      <alignment vertical="center"/>
      <protection/>
    </xf>
    <xf numFmtId="182" fontId="7" fillId="0" borderId="30" xfId="24" applyNumberFormat="1" applyFont="1" applyBorder="1" applyAlignment="1" applyProtection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22-ken1" xfId="21"/>
    <cellStyle name="標準_コピー ～ 22-ken2" xfId="22"/>
    <cellStyle name="標準_コピー ～ 22-ken3" xfId="23"/>
    <cellStyle name="標準_コピー ～ 22-ken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1:23" ht="14.25">
      <c r="A1" s="4"/>
      <c r="B1" s="5" t="s">
        <v>25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23</v>
      </c>
    </row>
    <row r="3" spans="1:23" ht="15.75" customHeight="1" thickBot="1">
      <c r="A3" s="8"/>
      <c r="B3" s="9" t="s">
        <v>26</v>
      </c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0</v>
      </c>
      <c r="W3" s="12" t="s">
        <v>27</v>
      </c>
    </row>
    <row r="4" spans="1:23" ht="15.75" customHeight="1">
      <c r="A4" s="14"/>
      <c r="B4" s="15" t="s">
        <v>28</v>
      </c>
      <c r="C4" s="16"/>
      <c r="D4" s="55">
        <f>D5+D6</f>
        <v>38684</v>
      </c>
      <c r="E4" s="55">
        <f aca="true" t="shared" si="0" ref="E4:W4">E5+E6</f>
        <v>41147</v>
      </c>
      <c r="F4" s="55">
        <f t="shared" si="0"/>
        <v>42757</v>
      </c>
      <c r="G4" s="55">
        <f t="shared" si="0"/>
        <v>47322</v>
      </c>
      <c r="H4" s="55">
        <f t="shared" si="0"/>
        <v>43003</v>
      </c>
      <c r="I4" s="55">
        <f t="shared" si="0"/>
        <v>48273</v>
      </c>
      <c r="J4" s="55">
        <f t="shared" si="0"/>
        <v>56293</v>
      </c>
      <c r="K4" s="55">
        <f t="shared" si="0"/>
        <v>49441</v>
      </c>
      <c r="L4" s="55">
        <f t="shared" si="0"/>
        <v>49971</v>
      </c>
      <c r="M4" s="55">
        <f t="shared" si="0"/>
        <v>52118</v>
      </c>
      <c r="N4" s="55">
        <f t="shared" si="0"/>
        <v>60359</v>
      </c>
      <c r="O4" s="55">
        <f t="shared" si="0"/>
        <v>60139</v>
      </c>
      <c r="P4" s="55">
        <f t="shared" si="0"/>
        <v>53193</v>
      </c>
      <c r="Q4" s="55">
        <f t="shared" si="0"/>
        <v>46301</v>
      </c>
      <c r="R4" s="55">
        <f t="shared" si="0"/>
        <v>46918</v>
      </c>
      <c r="S4" s="55">
        <f t="shared" si="0"/>
        <v>40630</v>
      </c>
      <c r="T4" s="55">
        <f t="shared" si="0"/>
        <v>26031</v>
      </c>
      <c r="U4" s="55">
        <f t="shared" si="0"/>
        <v>14260</v>
      </c>
      <c r="V4" s="55">
        <f t="shared" si="0"/>
        <v>8745</v>
      </c>
      <c r="W4" s="56">
        <f t="shared" si="0"/>
        <v>825880</v>
      </c>
    </row>
    <row r="5" spans="1:23" ht="15.75" customHeight="1">
      <c r="A5" s="17"/>
      <c r="B5" s="18" t="s">
        <v>29</v>
      </c>
      <c r="C5" s="19"/>
      <c r="D5" s="57">
        <f>SUM(D7:D14)</f>
        <v>27744</v>
      </c>
      <c r="E5" s="57">
        <f aca="true" t="shared" si="1" ref="E5:W5">SUM(E7:E14)</f>
        <v>28991</v>
      </c>
      <c r="F5" s="57">
        <f t="shared" si="1"/>
        <v>29884</v>
      </c>
      <c r="G5" s="57">
        <f t="shared" si="1"/>
        <v>33650</v>
      </c>
      <c r="H5" s="57">
        <f t="shared" si="1"/>
        <v>31277</v>
      </c>
      <c r="I5" s="57">
        <f t="shared" si="1"/>
        <v>35338</v>
      </c>
      <c r="J5" s="57">
        <f t="shared" si="1"/>
        <v>41366</v>
      </c>
      <c r="K5" s="57">
        <f t="shared" si="1"/>
        <v>35776</v>
      </c>
      <c r="L5" s="57">
        <f t="shared" si="1"/>
        <v>35930</v>
      </c>
      <c r="M5" s="57">
        <f t="shared" si="1"/>
        <v>37134</v>
      </c>
      <c r="N5" s="57">
        <f t="shared" si="1"/>
        <v>42973</v>
      </c>
      <c r="O5" s="57">
        <f t="shared" si="1"/>
        <v>43596</v>
      </c>
      <c r="P5" s="57">
        <f t="shared" si="1"/>
        <v>38392</v>
      </c>
      <c r="Q5" s="57">
        <f t="shared" si="1"/>
        <v>33000</v>
      </c>
      <c r="R5" s="57">
        <f t="shared" si="1"/>
        <v>33017</v>
      </c>
      <c r="S5" s="57">
        <f t="shared" si="1"/>
        <v>27998</v>
      </c>
      <c r="T5" s="57">
        <f t="shared" si="1"/>
        <v>17905</v>
      </c>
      <c r="U5" s="57">
        <f t="shared" si="1"/>
        <v>9736</v>
      </c>
      <c r="V5" s="57">
        <f t="shared" si="1"/>
        <v>6129</v>
      </c>
      <c r="W5" s="58">
        <f t="shared" si="1"/>
        <v>590111</v>
      </c>
    </row>
    <row r="6" spans="1:23" ht="15.75" customHeight="1">
      <c r="A6" s="17"/>
      <c r="B6" s="18" t="s">
        <v>30</v>
      </c>
      <c r="C6" s="19"/>
      <c r="D6" s="57">
        <f>SUM(D15:D40)</f>
        <v>10940</v>
      </c>
      <c r="E6" s="57">
        <f aca="true" t="shared" si="2" ref="E6:W6">SUM(E15:E40)</f>
        <v>12156</v>
      </c>
      <c r="F6" s="57">
        <f t="shared" si="2"/>
        <v>12873</v>
      </c>
      <c r="G6" s="57">
        <f t="shared" si="2"/>
        <v>13672</v>
      </c>
      <c r="H6" s="57">
        <f t="shared" si="2"/>
        <v>11726</v>
      </c>
      <c r="I6" s="57">
        <f t="shared" si="2"/>
        <v>12935</v>
      </c>
      <c r="J6" s="57">
        <f t="shared" si="2"/>
        <v>14927</v>
      </c>
      <c r="K6" s="57">
        <f t="shared" si="2"/>
        <v>13665</v>
      </c>
      <c r="L6" s="57">
        <f t="shared" si="2"/>
        <v>14041</v>
      </c>
      <c r="M6" s="57">
        <f t="shared" si="2"/>
        <v>14984</v>
      </c>
      <c r="N6" s="57">
        <f t="shared" si="2"/>
        <v>17386</v>
      </c>
      <c r="O6" s="57">
        <f t="shared" si="2"/>
        <v>16543</v>
      </c>
      <c r="P6" s="57">
        <f t="shared" si="2"/>
        <v>14801</v>
      </c>
      <c r="Q6" s="57">
        <f t="shared" si="2"/>
        <v>13301</v>
      </c>
      <c r="R6" s="57">
        <f t="shared" si="2"/>
        <v>13901</v>
      </c>
      <c r="S6" s="57">
        <f t="shared" si="2"/>
        <v>12632</v>
      </c>
      <c r="T6" s="57">
        <f t="shared" si="2"/>
        <v>8126</v>
      </c>
      <c r="U6" s="57">
        <f t="shared" si="2"/>
        <v>4524</v>
      </c>
      <c r="V6" s="57">
        <f t="shared" si="2"/>
        <v>2616</v>
      </c>
      <c r="W6" s="58">
        <f t="shared" si="2"/>
        <v>235769</v>
      </c>
    </row>
    <row r="7" spans="1:23" ht="12.75" customHeight="1">
      <c r="A7" s="20"/>
      <c r="B7" s="21" t="s">
        <v>31</v>
      </c>
      <c r="C7" s="22"/>
      <c r="D7" s="23">
        <v>12032</v>
      </c>
      <c r="E7" s="23">
        <v>12091</v>
      </c>
      <c r="F7" s="23">
        <v>12325</v>
      </c>
      <c r="G7" s="23">
        <v>13818</v>
      </c>
      <c r="H7" s="23">
        <v>14598</v>
      </c>
      <c r="I7" s="23">
        <v>16219</v>
      </c>
      <c r="J7" s="23">
        <v>18647</v>
      </c>
      <c r="K7" s="23">
        <v>15981</v>
      </c>
      <c r="L7" s="23">
        <v>15650</v>
      </c>
      <c r="M7" s="23">
        <v>15528</v>
      </c>
      <c r="N7" s="23">
        <v>17886</v>
      </c>
      <c r="O7" s="23">
        <v>18777</v>
      </c>
      <c r="P7" s="23">
        <v>16684</v>
      </c>
      <c r="Q7" s="23">
        <v>13825</v>
      </c>
      <c r="R7" s="23">
        <v>13385</v>
      </c>
      <c r="S7" s="23">
        <v>10985</v>
      </c>
      <c r="T7" s="23">
        <v>7024</v>
      </c>
      <c r="U7" s="23">
        <v>3896</v>
      </c>
      <c r="V7" s="23">
        <v>2579</v>
      </c>
      <c r="W7" s="59">
        <f>SUM(D7:V7)+174</f>
        <v>252104</v>
      </c>
    </row>
    <row r="8" spans="1:23" ht="12.75" customHeight="1">
      <c r="A8" s="24"/>
      <c r="B8" s="25" t="s">
        <v>32</v>
      </c>
      <c r="C8" s="26"/>
      <c r="D8" s="27">
        <v>3367</v>
      </c>
      <c r="E8" s="27">
        <v>3554</v>
      </c>
      <c r="F8" s="27">
        <v>3526</v>
      </c>
      <c r="G8" s="27">
        <v>3961</v>
      </c>
      <c r="H8" s="27">
        <v>3281</v>
      </c>
      <c r="I8" s="27">
        <v>4107</v>
      </c>
      <c r="J8" s="27">
        <v>4980</v>
      </c>
      <c r="K8" s="27">
        <v>4323</v>
      </c>
      <c r="L8" s="27">
        <v>4378</v>
      </c>
      <c r="M8" s="27">
        <v>4628</v>
      </c>
      <c r="N8" s="27">
        <v>5183</v>
      </c>
      <c r="O8" s="27">
        <v>5042</v>
      </c>
      <c r="P8" s="27">
        <v>4239</v>
      </c>
      <c r="Q8" s="27">
        <v>3595</v>
      </c>
      <c r="R8" s="27">
        <v>3752</v>
      </c>
      <c r="S8" s="27">
        <v>3116</v>
      </c>
      <c r="T8" s="27">
        <v>1888</v>
      </c>
      <c r="U8" s="27">
        <v>996</v>
      </c>
      <c r="V8" s="27">
        <v>566</v>
      </c>
      <c r="W8" s="60">
        <f>SUM(D8:V8)+11</f>
        <v>68493</v>
      </c>
    </row>
    <row r="9" spans="1:23" ht="12.75" customHeight="1">
      <c r="A9" s="24"/>
      <c r="B9" s="25" t="s">
        <v>33</v>
      </c>
      <c r="C9" s="26"/>
      <c r="D9" s="27">
        <v>3592</v>
      </c>
      <c r="E9" s="27">
        <v>3873</v>
      </c>
      <c r="F9" s="27">
        <v>3880</v>
      </c>
      <c r="G9" s="27">
        <v>4158</v>
      </c>
      <c r="H9" s="27">
        <v>4082</v>
      </c>
      <c r="I9" s="27">
        <v>4933</v>
      </c>
      <c r="J9" s="27">
        <v>5477</v>
      </c>
      <c r="K9" s="27">
        <v>4690</v>
      </c>
      <c r="L9" s="27">
        <v>4370</v>
      </c>
      <c r="M9" s="27">
        <v>4455</v>
      </c>
      <c r="N9" s="27">
        <v>5239</v>
      </c>
      <c r="O9" s="27">
        <v>5145</v>
      </c>
      <c r="P9" s="27">
        <v>4458</v>
      </c>
      <c r="Q9" s="27">
        <v>3908</v>
      </c>
      <c r="R9" s="27">
        <v>3983</v>
      </c>
      <c r="S9" s="27">
        <v>3438</v>
      </c>
      <c r="T9" s="27">
        <v>2207</v>
      </c>
      <c r="U9" s="27">
        <v>1280</v>
      </c>
      <c r="V9" s="27">
        <v>800</v>
      </c>
      <c r="W9" s="60">
        <f aca="true" t="shared" si="3" ref="W9:W38">SUM(D9:V9)</f>
        <v>73968</v>
      </c>
    </row>
    <row r="10" spans="1:23" ht="12.75" customHeight="1">
      <c r="A10" s="24"/>
      <c r="B10" s="25" t="s">
        <v>34</v>
      </c>
      <c r="C10" s="26"/>
      <c r="D10" s="27">
        <v>1442</v>
      </c>
      <c r="E10" s="27">
        <v>1627</v>
      </c>
      <c r="F10" s="27">
        <v>1751</v>
      </c>
      <c r="G10" s="27">
        <v>1905</v>
      </c>
      <c r="H10" s="27">
        <v>1385</v>
      </c>
      <c r="I10" s="27">
        <v>1681</v>
      </c>
      <c r="J10" s="27">
        <v>1987</v>
      </c>
      <c r="K10" s="27">
        <v>1751</v>
      </c>
      <c r="L10" s="27">
        <v>1985</v>
      </c>
      <c r="M10" s="27">
        <v>2147</v>
      </c>
      <c r="N10" s="27">
        <v>2283</v>
      </c>
      <c r="O10" s="27">
        <v>2347</v>
      </c>
      <c r="P10" s="27">
        <v>2120</v>
      </c>
      <c r="Q10" s="27">
        <v>1998</v>
      </c>
      <c r="R10" s="27">
        <v>2124</v>
      </c>
      <c r="S10" s="27">
        <v>1930</v>
      </c>
      <c r="T10" s="27">
        <v>1246</v>
      </c>
      <c r="U10" s="27">
        <v>663</v>
      </c>
      <c r="V10" s="27">
        <v>315</v>
      </c>
      <c r="W10" s="60">
        <f t="shared" si="3"/>
        <v>32687</v>
      </c>
    </row>
    <row r="11" spans="1:23" ht="12.75" customHeight="1">
      <c r="A11" s="24"/>
      <c r="B11" s="25" t="s">
        <v>35</v>
      </c>
      <c r="C11" s="26"/>
      <c r="D11" s="27">
        <v>1462</v>
      </c>
      <c r="E11" s="27">
        <v>1698</v>
      </c>
      <c r="F11" s="27">
        <v>1957</v>
      </c>
      <c r="G11" s="27">
        <v>2346</v>
      </c>
      <c r="H11" s="27">
        <v>1766</v>
      </c>
      <c r="I11" s="27">
        <v>1590</v>
      </c>
      <c r="J11" s="27">
        <v>1897</v>
      </c>
      <c r="K11" s="27">
        <v>1841</v>
      </c>
      <c r="L11" s="27">
        <v>2175</v>
      </c>
      <c r="M11" s="28">
        <v>2511</v>
      </c>
      <c r="N11" s="28">
        <v>3073</v>
      </c>
      <c r="O11" s="28">
        <v>2754</v>
      </c>
      <c r="P11" s="28">
        <v>2569</v>
      </c>
      <c r="Q11" s="28">
        <v>2502</v>
      </c>
      <c r="R11" s="28">
        <v>2616</v>
      </c>
      <c r="S11" s="28">
        <v>2296</v>
      </c>
      <c r="T11" s="28">
        <v>1451</v>
      </c>
      <c r="U11" s="28">
        <v>730</v>
      </c>
      <c r="V11" s="28">
        <v>459</v>
      </c>
      <c r="W11" s="60">
        <f>SUM(D11:V11)+13</f>
        <v>37706</v>
      </c>
    </row>
    <row r="12" spans="1:23" ht="12.75" customHeight="1">
      <c r="A12" s="24"/>
      <c r="B12" s="25" t="s">
        <v>36</v>
      </c>
      <c r="C12" s="26"/>
      <c r="D12" s="27">
        <v>984</v>
      </c>
      <c r="E12" s="27">
        <v>1170</v>
      </c>
      <c r="F12" s="27">
        <v>1426</v>
      </c>
      <c r="G12" s="27">
        <v>1683</v>
      </c>
      <c r="H12" s="27">
        <v>1251</v>
      </c>
      <c r="I12" s="27">
        <v>1224</v>
      </c>
      <c r="J12" s="27">
        <v>1418</v>
      </c>
      <c r="K12" s="27">
        <v>1237</v>
      </c>
      <c r="L12" s="27">
        <v>1475</v>
      </c>
      <c r="M12" s="27">
        <v>1837</v>
      </c>
      <c r="N12" s="27">
        <v>2195</v>
      </c>
      <c r="O12" s="27">
        <v>1994</v>
      </c>
      <c r="P12" s="27">
        <v>1796</v>
      </c>
      <c r="Q12" s="27">
        <v>1724</v>
      </c>
      <c r="R12" s="27">
        <v>1898</v>
      </c>
      <c r="S12" s="27">
        <v>1783</v>
      </c>
      <c r="T12" s="27">
        <v>1150</v>
      </c>
      <c r="U12" s="27">
        <v>610</v>
      </c>
      <c r="V12" s="27">
        <v>378</v>
      </c>
      <c r="W12" s="60">
        <f t="shared" si="3"/>
        <v>27233</v>
      </c>
    </row>
    <row r="13" spans="1:23" ht="12.75" customHeight="1">
      <c r="A13" s="24"/>
      <c r="B13" s="25" t="s">
        <v>37</v>
      </c>
      <c r="C13" s="26"/>
      <c r="D13" s="27">
        <v>3646</v>
      </c>
      <c r="E13" s="27">
        <v>3502</v>
      </c>
      <c r="F13" s="27">
        <v>3365</v>
      </c>
      <c r="G13" s="27">
        <v>3917</v>
      </c>
      <c r="H13" s="27">
        <v>3269</v>
      </c>
      <c r="I13" s="27">
        <v>4034</v>
      </c>
      <c r="J13" s="27">
        <v>5113</v>
      </c>
      <c r="K13" s="27">
        <v>4200</v>
      </c>
      <c r="L13" s="27">
        <v>3927</v>
      </c>
      <c r="M13" s="27">
        <v>3946</v>
      </c>
      <c r="N13" s="27">
        <v>4685</v>
      </c>
      <c r="O13" s="27">
        <v>5001</v>
      </c>
      <c r="P13" s="27">
        <v>4407</v>
      </c>
      <c r="Q13" s="27">
        <v>3603</v>
      </c>
      <c r="R13" s="27">
        <v>3306</v>
      </c>
      <c r="S13" s="27">
        <v>2802</v>
      </c>
      <c r="T13" s="27">
        <v>1861</v>
      </c>
      <c r="U13" s="27">
        <v>1015</v>
      </c>
      <c r="V13" s="27">
        <v>693</v>
      </c>
      <c r="W13" s="60">
        <f>SUM(D13:V13)+74</f>
        <v>66366</v>
      </c>
    </row>
    <row r="14" spans="1:23" ht="12.75" customHeight="1">
      <c r="A14" s="24"/>
      <c r="B14" s="25" t="s">
        <v>22</v>
      </c>
      <c r="C14" s="26"/>
      <c r="D14" s="27">
        <v>1219</v>
      </c>
      <c r="E14" s="27">
        <v>1476</v>
      </c>
      <c r="F14" s="27">
        <v>1654</v>
      </c>
      <c r="G14" s="27">
        <v>1862</v>
      </c>
      <c r="H14" s="27">
        <v>1645</v>
      </c>
      <c r="I14" s="27">
        <v>1550</v>
      </c>
      <c r="J14" s="27">
        <v>1847</v>
      </c>
      <c r="K14" s="27">
        <v>1753</v>
      </c>
      <c r="L14" s="27">
        <v>1970</v>
      </c>
      <c r="M14" s="27">
        <v>2082</v>
      </c>
      <c r="N14" s="27">
        <v>2429</v>
      </c>
      <c r="O14" s="27">
        <v>2536</v>
      </c>
      <c r="P14" s="27">
        <v>2119</v>
      </c>
      <c r="Q14" s="27">
        <v>1845</v>
      </c>
      <c r="R14" s="27">
        <v>1953</v>
      </c>
      <c r="S14" s="27">
        <v>1648</v>
      </c>
      <c r="T14" s="27">
        <v>1078</v>
      </c>
      <c r="U14" s="27">
        <v>546</v>
      </c>
      <c r="V14" s="27">
        <v>339</v>
      </c>
      <c r="W14" s="60">
        <f>SUM(D14:V14)+3</f>
        <v>31554</v>
      </c>
    </row>
    <row r="15" spans="1:23" ht="12.75" customHeight="1">
      <c r="A15" s="24"/>
      <c r="B15" s="29" t="s">
        <v>38</v>
      </c>
      <c r="C15" s="30"/>
      <c r="D15" s="31">
        <v>129</v>
      </c>
      <c r="E15" s="31">
        <v>186</v>
      </c>
      <c r="F15" s="31">
        <v>230</v>
      </c>
      <c r="G15" s="31">
        <v>294</v>
      </c>
      <c r="H15" s="31">
        <v>238</v>
      </c>
      <c r="I15" s="31">
        <v>181</v>
      </c>
      <c r="J15" s="31">
        <v>190</v>
      </c>
      <c r="K15" s="31">
        <v>207</v>
      </c>
      <c r="L15" s="31">
        <v>307</v>
      </c>
      <c r="M15" s="31">
        <v>315</v>
      </c>
      <c r="N15" s="31">
        <v>385</v>
      </c>
      <c r="O15" s="31">
        <v>377</v>
      </c>
      <c r="P15" s="31">
        <v>343</v>
      </c>
      <c r="Q15" s="31">
        <v>371</v>
      </c>
      <c r="R15" s="31">
        <v>420</v>
      </c>
      <c r="S15" s="31">
        <v>398</v>
      </c>
      <c r="T15" s="31">
        <v>228</v>
      </c>
      <c r="U15" s="31">
        <v>128</v>
      </c>
      <c r="V15" s="31">
        <v>81</v>
      </c>
      <c r="W15" s="61">
        <f t="shared" si="3"/>
        <v>5008</v>
      </c>
    </row>
    <row r="16" spans="1:23" ht="12.75" customHeight="1">
      <c r="A16" s="24"/>
      <c r="B16" s="29" t="s">
        <v>39</v>
      </c>
      <c r="C16" s="30"/>
      <c r="D16" s="31">
        <v>535</v>
      </c>
      <c r="E16" s="31">
        <v>553</v>
      </c>
      <c r="F16" s="31">
        <v>526</v>
      </c>
      <c r="G16" s="31">
        <v>566</v>
      </c>
      <c r="H16" s="31">
        <v>1010</v>
      </c>
      <c r="I16" s="31">
        <v>1031</v>
      </c>
      <c r="J16" s="31">
        <v>758</v>
      </c>
      <c r="K16" s="31">
        <v>643</v>
      </c>
      <c r="L16" s="31">
        <v>636</v>
      </c>
      <c r="M16" s="31">
        <v>631</v>
      </c>
      <c r="N16" s="31">
        <v>639</v>
      </c>
      <c r="O16" s="31">
        <v>685</v>
      </c>
      <c r="P16" s="31">
        <v>629</v>
      </c>
      <c r="Q16" s="31">
        <v>569</v>
      </c>
      <c r="R16" s="31">
        <v>607</v>
      </c>
      <c r="S16" s="31">
        <v>494</v>
      </c>
      <c r="T16" s="31">
        <v>296</v>
      </c>
      <c r="U16" s="31">
        <v>190</v>
      </c>
      <c r="V16" s="31">
        <v>91</v>
      </c>
      <c r="W16" s="61">
        <f t="shared" si="3"/>
        <v>11089</v>
      </c>
    </row>
    <row r="17" spans="1:23" ht="12.75" customHeight="1">
      <c r="A17" s="24"/>
      <c r="B17" s="29" t="s">
        <v>40</v>
      </c>
      <c r="C17" s="32"/>
      <c r="D17" s="31">
        <v>298</v>
      </c>
      <c r="E17" s="31">
        <v>330</v>
      </c>
      <c r="F17" s="31">
        <v>343</v>
      </c>
      <c r="G17" s="31">
        <v>361</v>
      </c>
      <c r="H17" s="31">
        <v>304</v>
      </c>
      <c r="I17" s="31">
        <v>455</v>
      </c>
      <c r="J17" s="31">
        <v>466</v>
      </c>
      <c r="K17" s="31">
        <v>387</v>
      </c>
      <c r="L17" s="31">
        <v>347</v>
      </c>
      <c r="M17" s="31">
        <v>395</v>
      </c>
      <c r="N17" s="31">
        <v>464</v>
      </c>
      <c r="O17" s="31">
        <v>432</v>
      </c>
      <c r="P17" s="31">
        <v>441</v>
      </c>
      <c r="Q17" s="31">
        <v>365</v>
      </c>
      <c r="R17" s="31">
        <v>422</v>
      </c>
      <c r="S17" s="31">
        <v>303</v>
      </c>
      <c r="T17" s="31">
        <v>192</v>
      </c>
      <c r="U17" s="31">
        <v>123</v>
      </c>
      <c r="V17" s="31">
        <v>74</v>
      </c>
      <c r="W17" s="61">
        <f t="shared" si="3"/>
        <v>6502</v>
      </c>
    </row>
    <row r="18" spans="1:23" ht="12.75" customHeight="1">
      <c r="A18" s="24"/>
      <c r="B18" s="29" t="s">
        <v>41</v>
      </c>
      <c r="C18" s="32"/>
      <c r="D18" s="31">
        <v>117</v>
      </c>
      <c r="E18" s="31">
        <v>166</v>
      </c>
      <c r="F18" s="31">
        <v>198</v>
      </c>
      <c r="G18" s="31">
        <v>166</v>
      </c>
      <c r="H18" s="31">
        <v>203</v>
      </c>
      <c r="I18" s="31">
        <v>172</v>
      </c>
      <c r="J18" s="31">
        <v>174</v>
      </c>
      <c r="K18" s="31">
        <v>181</v>
      </c>
      <c r="L18" s="31">
        <v>207</v>
      </c>
      <c r="M18" s="31">
        <v>196</v>
      </c>
      <c r="N18" s="31">
        <v>300</v>
      </c>
      <c r="O18" s="31">
        <v>261</v>
      </c>
      <c r="P18" s="31">
        <v>241</v>
      </c>
      <c r="Q18" s="31">
        <v>213</v>
      </c>
      <c r="R18" s="31">
        <v>230</v>
      </c>
      <c r="S18" s="31">
        <v>238</v>
      </c>
      <c r="T18" s="31">
        <v>111</v>
      </c>
      <c r="U18" s="31">
        <v>71</v>
      </c>
      <c r="V18" s="31">
        <v>38</v>
      </c>
      <c r="W18" s="61">
        <f t="shared" si="3"/>
        <v>3483</v>
      </c>
    </row>
    <row r="19" spans="1:23" ht="12.75" customHeight="1">
      <c r="A19" s="24"/>
      <c r="B19" s="33" t="s">
        <v>42</v>
      </c>
      <c r="C19" s="34"/>
      <c r="D19" s="31">
        <v>23</v>
      </c>
      <c r="E19" s="31">
        <v>30</v>
      </c>
      <c r="F19" s="31">
        <v>31</v>
      </c>
      <c r="G19" s="31">
        <v>39</v>
      </c>
      <c r="H19" s="31">
        <v>26</v>
      </c>
      <c r="I19" s="31">
        <v>17</v>
      </c>
      <c r="J19" s="31">
        <v>41</v>
      </c>
      <c r="K19" s="31">
        <v>28</v>
      </c>
      <c r="L19" s="31">
        <v>38</v>
      </c>
      <c r="M19" s="31">
        <v>44</v>
      </c>
      <c r="N19" s="31">
        <v>64</v>
      </c>
      <c r="O19" s="31">
        <v>47</v>
      </c>
      <c r="P19" s="31">
        <v>44</v>
      </c>
      <c r="Q19" s="31">
        <v>51</v>
      </c>
      <c r="R19" s="31">
        <v>52</v>
      </c>
      <c r="S19" s="31">
        <v>61</v>
      </c>
      <c r="T19" s="31">
        <v>33</v>
      </c>
      <c r="U19" s="31">
        <v>18</v>
      </c>
      <c r="V19" s="31">
        <v>11</v>
      </c>
      <c r="W19" s="61">
        <f t="shared" si="3"/>
        <v>698</v>
      </c>
    </row>
    <row r="20" spans="1:23" ht="12.75" customHeight="1">
      <c r="A20" s="24"/>
      <c r="B20" s="29" t="s">
        <v>43</v>
      </c>
      <c r="C20" s="32"/>
      <c r="D20" s="31">
        <v>1032</v>
      </c>
      <c r="E20" s="31">
        <v>1205</v>
      </c>
      <c r="F20" s="31">
        <v>1257</v>
      </c>
      <c r="G20" s="31">
        <v>1350</v>
      </c>
      <c r="H20" s="31">
        <v>1060</v>
      </c>
      <c r="I20" s="31">
        <v>1221</v>
      </c>
      <c r="J20" s="31">
        <v>1426</v>
      </c>
      <c r="K20" s="31">
        <v>1409</v>
      </c>
      <c r="L20" s="31">
        <v>1443</v>
      </c>
      <c r="M20" s="31">
        <v>1573</v>
      </c>
      <c r="N20" s="31">
        <v>1704</v>
      </c>
      <c r="O20" s="31">
        <v>1733</v>
      </c>
      <c r="P20" s="31">
        <v>1458</v>
      </c>
      <c r="Q20" s="31">
        <v>1322</v>
      </c>
      <c r="R20" s="31">
        <v>1334</v>
      </c>
      <c r="S20" s="31">
        <v>1177</v>
      </c>
      <c r="T20" s="31">
        <v>799</v>
      </c>
      <c r="U20" s="31">
        <v>404</v>
      </c>
      <c r="V20" s="31">
        <v>240</v>
      </c>
      <c r="W20" s="61">
        <f t="shared" si="3"/>
        <v>23147</v>
      </c>
    </row>
    <row r="21" spans="1:23" ht="12.75" customHeight="1">
      <c r="A21" s="24"/>
      <c r="B21" s="29" t="s">
        <v>44</v>
      </c>
      <c r="C21" s="30"/>
      <c r="D21" s="31">
        <v>1714</v>
      </c>
      <c r="E21" s="31">
        <v>1905</v>
      </c>
      <c r="F21" s="31">
        <v>1891</v>
      </c>
      <c r="G21" s="31">
        <v>2052</v>
      </c>
      <c r="H21" s="31">
        <v>1803</v>
      </c>
      <c r="I21" s="31">
        <v>1927</v>
      </c>
      <c r="J21" s="31">
        <v>2445</v>
      </c>
      <c r="K21" s="31">
        <v>2143</v>
      </c>
      <c r="L21" s="31">
        <v>2137</v>
      </c>
      <c r="M21" s="35">
        <v>2108</v>
      </c>
      <c r="N21" s="35">
        <v>2301</v>
      </c>
      <c r="O21" s="35">
        <v>2218</v>
      </c>
      <c r="P21" s="35">
        <v>1974</v>
      </c>
      <c r="Q21" s="35">
        <v>1545</v>
      </c>
      <c r="R21" s="35">
        <v>1596</v>
      </c>
      <c r="S21" s="35">
        <v>1291</v>
      </c>
      <c r="T21" s="35">
        <v>876</v>
      </c>
      <c r="U21" s="35">
        <v>471</v>
      </c>
      <c r="V21" s="35">
        <v>270</v>
      </c>
      <c r="W21" s="61">
        <f>SUM(D21:V21)+3</f>
        <v>32670</v>
      </c>
    </row>
    <row r="22" spans="1:23" ht="12.75" customHeight="1">
      <c r="A22" s="24"/>
      <c r="B22" s="29" t="s">
        <v>45</v>
      </c>
      <c r="C22" s="30"/>
      <c r="D22" s="31">
        <v>1339</v>
      </c>
      <c r="E22" s="31">
        <v>1376</v>
      </c>
      <c r="F22" s="31">
        <v>1345</v>
      </c>
      <c r="G22" s="31">
        <v>1337</v>
      </c>
      <c r="H22" s="31">
        <v>1223</v>
      </c>
      <c r="I22" s="31">
        <v>1594</v>
      </c>
      <c r="J22" s="31">
        <v>1872</v>
      </c>
      <c r="K22" s="31">
        <v>1651</v>
      </c>
      <c r="L22" s="31">
        <v>1555</v>
      </c>
      <c r="M22" s="35">
        <v>1424</v>
      </c>
      <c r="N22" s="35">
        <v>1692</v>
      </c>
      <c r="O22" s="35">
        <v>1691</v>
      </c>
      <c r="P22" s="35">
        <v>1492</v>
      </c>
      <c r="Q22" s="35">
        <v>1263</v>
      </c>
      <c r="R22" s="35">
        <v>1118</v>
      </c>
      <c r="S22" s="35">
        <v>908</v>
      </c>
      <c r="T22" s="35">
        <v>624</v>
      </c>
      <c r="U22" s="35">
        <v>340</v>
      </c>
      <c r="V22" s="35">
        <v>135</v>
      </c>
      <c r="W22" s="61">
        <f t="shared" si="3"/>
        <v>23979</v>
      </c>
    </row>
    <row r="23" spans="1:23" ht="12.75" customHeight="1">
      <c r="A23" s="24"/>
      <c r="B23" s="29" t="s">
        <v>46</v>
      </c>
      <c r="C23" s="30"/>
      <c r="D23" s="31">
        <v>676</v>
      </c>
      <c r="E23" s="31">
        <v>763</v>
      </c>
      <c r="F23" s="31">
        <v>725</v>
      </c>
      <c r="G23" s="31">
        <v>811</v>
      </c>
      <c r="H23" s="31">
        <v>660</v>
      </c>
      <c r="I23" s="31">
        <v>697</v>
      </c>
      <c r="J23" s="31">
        <v>962</v>
      </c>
      <c r="K23" s="31">
        <v>801</v>
      </c>
      <c r="L23" s="31">
        <v>754</v>
      </c>
      <c r="M23" s="35">
        <v>842</v>
      </c>
      <c r="N23" s="35">
        <v>997</v>
      </c>
      <c r="O23" s="35">
        <v>902</v>
      </c>
      <c r="P23" s="35">
        <v>729</v>
      </c>
      <c r="Q23" s="35">
        <v>636</v>
      </c>
      <c r="R23" s="35">
        <v>661</v>
      </c>
      <c r="S23" s="35">
        <v>686</v>
      </c>
      <c r="T23" s="35">
        <v>414</v>
      </c>
      <c r="U23" s="35">
        <v>226</v>
      </c>
      <c r="V23" s="35">
        <v>141</v>
      </c>
      <c r="W23" s="61">
        <f>SUM(D23:V23)+16</f>
        <v>13099</v>
      </c>
    </row>
    <row r="24" spans="1:23" ht="12.75" customHeight="1">
      <c r="A24" s="24"/>
      <c r="B24" s="36" t="s">
        <v>1</v>
      </c>
      <c r="C24" s="37"/>
      <c r="D24" s="38">
        <v>573</v>
      </c>
      <c r="E24" s="38">
        <v>684</v>
      </c>
      <c r="F24" s="38">
        <v>754</v>
      </c>
      <c r="G24" s="39">
        <v>795</v>
      </c>
      <c r="H24" s="40">
        <v>667</v>
      </c>
      <c r="I24" s="38">
        <v>667</v>
      </c>
      <c r="J24" s="38">
        <v>715</v>
      </c>
      <c r="K24" s="41">
        <v>724</v>
      </c>
      <c r="L24" s="41">
        <v>737</v>
      </c>
      <c r="M24" s="41">
        <v>861</v>
      </c>
      <c r="N24" s="41">
        <v>976</v>
      </c>
      <c r="O24" s="41">
        <v>951</v>
      </c>
      <c r="P24" s="41">
        <v>880</v>
      </c>
      <c r="Q24" s="41">
        <v>848</v>
      </c>
      <c r="R24" s="41">
        <v>804</v>
      </c>
      <c r="S24" s="41">
        <v>793</v>
      </c>
      <c r="T24" s="41">
        <v>537</v>
      </c>
      <c r="U24" s="41">
        <v>293</v>
      </c>
      <c r="V24" s="41">
        <v>176</v>
      </c>
      <c r="W24" s="62">
        <f t="shared" si="3"/>
        <v>13435</v>
      </c>
    </row>
    <row r="25" spans="1:23" ht="12.75" customHeight="1">
      <c r="A25" s="24"/>
      <c r="B25" s="42" t="s">
        <v>47</v>
      </c>
      <c r="C25" s="43"/>
      <c r="D25" s="40">
        <v>95</v>
      </c>
      <c r="E25" s="40">
        <v>137</v>
      </c>
      <c r="F25" s="40">
        <v>195</v>
      </c>
      <c r="G25" s="40">
        <v>219</v>
      </c>
      <c r="H25" s="40">
        <v>133</v>
      </c>
      <c r="I25" s="40">
        <v>98</v>
      </c>
      <c r="J25" s="40">
        <v>139</v>
      </c>
      <c r="K25" s="40">
        <v>134</v>
      </c>
      <c r="L25" s="40">
        <v>215</v>
      </c>
      <c r="M25" s="40">
        <v>212</v>
      </c>
      <c r="N25" s="40">
        <v>226</v>
      </c>
      <c r="O25" s="40">
        <v>202</v>
      </c>
      <c r="P25" s="40">
        <v>223</v>
      </c>
      <c r="Q25" s="40">
        <v>267</v>
      </c>
      <c r="R25" s="40">
        <v>363</v>
      </c>
      <c r="S25" s="40">
        <v>354</v>
      </c>
      <c r="T25" s="40">
        <v>196</v>
      </c>
      <c r="U25" s="40">
        <v>110</v>
      </c>
      <c r="V25" s="40">
        <v>53</v>
      </c>
      <c r="W25" s="63">
        <f t="shared" si="3"/>
        <v>3571</v>
      </c>
    </row>
    <row r="26" spans="1:23" ht="12.75" customHeight="1">
      <c r="A26" s="24"/>
      <c r="B26" s="42" t="s">
        <v>48</v>
      </c>
      <c r="C26" s="43"/>
      <c r="D26" s="40">
        <v>273</v>
      </c>
      <c r="E26" s="40">
        <v>328</v>
      </c>
      <c r="F26" s="40">
        <v>325</v>
      </c>
      <c r="G26" s="40">
        <v>380</v>
      </c>
      <c r="H26" s="40">
        <v>286</v>
      </c>
      <c r="I26" s="40">
        <v>299</v>
      </c>
      <c r="J26" s="40">
        <v>318</v>
      </c>
      <c r="K26" s="40">
        <v>293</v>
      </c>
      <c r="L26" s="40">
        <v>310</v>
      </c>
      <c r="M26" s="40">
        <v>387</v>
      </c>
      <c r="N26" s="40">
        <v>475</v>
      </c>
      <c r="O26" s="40">
        <v>367</v>
      </c>
      <c r="P26" s="40">
        <v>331</v>
      </c>
      <c r="Q26" s="40">
        <v>273</v>
      </c>
      <c r="R26" s="40">
        <v>341</v>
      </c>
      <c r="S26" s="40">
        <v>328</v>
      </c>
      <c r="T26" s="40">
        <v>196</v>
      </c>
      <c r="U26" s="40">
        <v>143</v>
      </c>
      <c r="V26" s="40">
        <v>167</v>
      </c>
      <c r="W26" s="63">
        <f t="shared" si="3"/>
        <v>5820</v>
      </c>
    </row>
    <row r="27" spans="1:23" ht="12.75" customHeight="1">
      <c r="A27" s="24"/>
      <c r="B27" s="42" t="s">
        <v>49</v>
      </c>
      <c r="C27" s="43"/>
      <c r="D27" s="40">
        <v>180</v>
      </c>
      <c r="E27" s="40">
        <v>196</v>
      </c>
      <c r="F27" s="40">
        <v>254</v>
      </c>
      <c r="G27" s="40">
        <v>271</v>
      </c>
      <c r="H27" s="40">
        <v>232</v>
      </c>
      <c r="I27" s="40">
        <v>184</v>
      </c>
      <c r="J27" s="40">
        <v>205</v>
      </c>
      <c r="K27" s="40">
        <v>223</v>
      </c>
      <c r="L27" s="40">
        <v>253</v>
      </c>
      <c r="M27" s="40">
        <v>301</v>
      </c>
      <c r="N27" s="40">
        <v>348</v>
      </c>
      <c r="O27" s="40">
        <v>340</v>
      </c>
      <c r="P27" s="40">
        <v>314</v>
      </c>
      <c r="Q27" s="40">
        <v>370</v>
      </c>
      <c r="R27" s="40">
        <v>380</v>
      </c>
      <c r="S27" s="40">
        <v>375</v>
      </c>
      <c r="T27" s="40">
        <v>214</v>
      </c>
      <c r="U27" s="40">
        <v>107</v>
      </c>
      <c r="V27" s="40">
        <v>65</v>
      </c>
      <c r="W27" s="63">
        <f t="shared" si="3"/>
        <v>4812</v>
      </c>
    </row>
    <row r="28" spans="1:23" ht="12.75" customHeight="1">
      <c r="A28" s="24"/>
      <c r="B28" s="42" t="s">
        <v>50</v>
      </c>
      <c r="C28" s="43"/>
      <c r="D28" s="40">
        <v>72</v>
      </c>
      <c r="E28" s="40">
        <v>83</v>
      </c>
      <c r="F28" s="40">
        <v>110</v>
      </c>
      <c r="G28" s="40">
        <v>119</v>
      </c>
      <c r="H28" s="40">
        <v>118</v>
      </c>
      <c r="I28" s="40">
        <v>76</v>
      </c>
      <c r="J28" s="40">
        <v>78</v>
      </c>
      <c r="K28" s="40">
        <v>100</v>
      </c>
      <c r="L28" s="40">
        <v>102</v>
      </c>
      <c r="M28" s="40">
        <v>161</v>
      </c>
      <c r="N28" s="40">
        <v>142</v>
      </c>
      <c r="O28" s="40">
        <v>163</v>
      </c>
      <c r="P28" s="40">
        <v>115</v>
      </c>
      <c r="Q28" s="40">
        <v>148</v>
      </c>
      <c r="R28" s="40">
        <v>184</v>
      </c>
      <c r="S28" s="40">
        <v>152</v>
      </c>
      <c r="T28" s="40">
        <v>94</v>
      </c>
      <c r="U28" s="40">
        <v>47</v>
      </c>
      <c r="V28" s="40">
        <v>15</v>
      </c>
      <c r="W28" s="63">
        <f t="shared" si="3"/>
        <v>2079</v>
      </c>
    </row>
    <row r="29" spans="1:23" ht="12.75" customHeight="1">
      <c r="A29" s="24"/>
      <c r="B29" s="42" t="s">
        <v>51</v>
      </c>
      <c r="C29" s="43"/>
      <c r="D29" s="40">
        <v>463</v>
      </c>
      <c r="E29" s="40">
        <v>524</v>
      </c>
      <c r="F29" s="40">
        <v>534</v>
      </c>
      <c r="G29" s="40">
        <v>551</v>
      </c>
      <c r="H29" s="40">
        <v>444</v>
      </c>
      <c r="I29" s="40">
        <v>500</v>
      </c>
      <c r="J29" s="40">
        <v>645</v>
      </c>
      <c r="K29" s="40">
        <v>574</v>
      </c>
      <c r="L29" s="40">
        <v>551</v>
      </c>
      <c r="M29" s="40">
        <v>578</v>
      </c>
      <c r="N29" s="40">
        <v>747</v>
      </c>
      <c r="O29" s="40">
        <v>691</v>
      </c>
      <c r="P29" s="40">
        <v>564</v>
      </c>
      <c r="Q29" s="40">
        <v>473</v>
      </c>
      <c r="R29" s="40">
        <v>493</v>
      </c>
      <c r="S29" s="40">
        <v>480</v>
      </c>
      <c r="T29" s="40">
        <v>321</v>
      </c>
      <c r="U29" s="40">
        <v>196</v>
      </c>
      <c r="V29" s="40">
        <v>87</v>
      </c>
      <c r="W29" s="63">
        <f t="shared" si="3"/>
        <v>9416</v>
      </c>
    </row>
    <row r="30" spans="1:23" ht="12.75" customHeight="1">
      <c r="A30" s="24"/>
      <c r="B30" s="42" t="s">
        <v>52</v>
      </c>
      <c r="C30" s="43"/>
      <c r="D30" s="40">
        <v>201</v>
      </c>
      <c r="E30" s="40">
        <v>206</v>
      </c>
      <c r="F30" s="40">
        <v>207</v>
      </c>
      <c r="G30" s="40">
        <v>237</v>
      </c>
      <c r="H30" s="40">
        <v>221</v>
      </c>
      <c r="I30" s="40">
        <v>224</v>
      </c>
      <c r="J30" s="40">
        <v>270</v>
      </c>
      <c r="K30" s="40">
        <v>224</v>
      </c>
      <c r="L30" s="40">
        <v>226</v>
      </c>
      <c r="M30" s="40">
        <v>266</v>
      </c>
      <c r="N30" s="40">
        <v>291</v>
      </c>
      <c r="O30" s="40">
        <v>253</v>
      </c>
      <c r="P30" s="40">
        <v>257</v>
      </c>
      <c r="Q30" s="40">
        <v>230</v>
      </c>
      <c r="R30" s="40">
        <v>267</v>
      </c>
      <c r="S30" s="40">
        <v>194</v>
      </c>
      <c r="T30" s="40">
        <v>140</v>
      </c>
      <c r="U30" s="40">
        <v>72</v>
      </c>
      <c r="V30" s="40">
        <v>48</v>
      </c>
      <c r="W30" s="63">
        <f t="shared" si="3"/>
        <v>4034</v>
      </c>
    </row>
    <row r="31" spans="1:23" ht="12.75" customHeight="1">
      <c r="A31" s="24"/>
      <c r="B31" s="42" t="s">
        <v>53</v>
      </c>
      <c r="C31" s="43"/>
      <c r="D31" s="40">
        <v>184</v>
      </c>
      <c r="E31" s="40">
        <v>231</v>
      </c>
      <c r="F31" s="40">
        <v>293</v>
      </c>
      <c r="G31" s="40">
        <v>341</v>
      </c>
      <c r="H31" s="40">
        <v>302</v>
      </c>
      <c r="I31" s="40">
        <v>234</v>
      </c>
      <c r="J31" s="40">
        <v>240</v>
      </c>
      <c r="K31" s="40">
        <v>260</v>
      </c>
      <c r="L31" s="40">
        <v>305</v>
      </c>
      <c r="M31" s="40">
        <v>387</v>
      </c>
      <c r="N31" s="40">
        <v>486</v>
      </c>
      <c r="O31" s="40">
        <v>412</v>
      </c>
      <c r="P31" s="40">
        <v>392</v>
      </c>
      <c r="Q31" s="40">
        <v>390</v>
      </c>
      <c r="R31" s="40">
        <v>437</v>
      </c>
      <c r="S31" s="40">
        <v>446</v>
      </c>
      <c r="T31" s="40">
        <v>238</v>
      </c>
      <c r="U31" s="40">
        <v>108</v>
      </c>
      <c r="V31" s="40">
        <v>59</v>
      </c>
      <c r="W31" s="63">
        <f t="shared" si="3"/>
        <v>5745</v>
      </c>
    </row>
    <row r="32" spans="1:23" ht="12.75" customHeight="1">
      <c r="A32" s="24"/>
      <c r="B32" s="42" t="s">
        <v>54</v>
      </c>
      <c r="C32" s="43"/>
      <c r="D32" s="40">
        <v>61</v>
      </c>
      <c r="E32" s="40">
        <v>50</v>
      </c>
      <c r="F32" s="40">
        <v>68</v>
      </c>
      <c r="G32" s="40">
        <v>87</v>
      </c>
      <c r="H32" s="40">
        <v>117</v>
      </c>
      <c r="I32" s="40">
        <v>114</v>
      </c>
      <c r="J32" s="40">
        <v>92</v>
      </c>
      <c r="K32" s="40">
        <v>70</v>
      </c>
      <c r="L32" s="40">
        <v>67</v>
      </c>
      <c r="M32" s="40">
        <v>115</v>
      </c>
      <c r="N32" s="40">
        <v>141</v>
      </c>
      <c r="O32" s="40">
        <v>134</v>
      </c>
      <c r="P32" s="40">
        <v>130</v>
      </c>
      <c r="Q32" s="40">
        <v>108</v>
      </c>
      <c r="R32" s="40">
        <v>135</v>
      </c>
      <c r="S32" s="40">
        <v>137</v>
      </c>
      <c r="T32" s="40">
        <v>95</v>
      </c>
      <c r="U32" s="40">
        <v>45</v>
      </c>
      <c r="V32" s="40">
        <v>27</v>
      </c>
      <c r="W32" s="63">
        <f t="shared" si="3"/>
        <v>1793</v>
      </c>
    </row>
    <row r="33" spans="1:23" ht="12.75" customHeight="1">
      <c r="A33" s="24"/>
      <c r="B33" s="42" t="s">
        <v>55</v>
      </c>
      <c r="C33" s="43"/>
      <c r="D33" s="40">
        <v>220</v>
      </c>
      <c r="E33" s="40">
        <v>236</v>
      </c>
      <c r="F33" s="40">
        <v>249</v>
      </c>
      <c r="G33" s="40">
        <v>341</v>
      </c>
      <c r="H33" s="40">
        <v>294</v>
      </c>
      <c r="I33" s="40">
        <v>229</v>
      </c>
      <c r="J33" s="40">
        <v>298</v>
      </c>
      <c r="K33" s="40">
        <v>287</v>
      </c>
      <c r="L33" s="40">
        <v>297</v>
      </c>
      <c r="M33" s="40">
        <v>337</v>
      </c>
      <c r="N33" s="40">
        <v>395</v>
      </c>
      <c r="O33" s="40">
        <v>325</v>
      </c>
      <c r="P33" s="40">
        <v>320</v>
      </c>
      <c r="Q33" s="40">
        <v>261</v>
      </c>
      <c r="R33" s="40">
        <v>309</v>
      </c>
      <c r="S33" s="40">
        <v>331</v>
      </c>
      <c r="T33" s="40">
        <v>239</v>
      </c>
      <c r="U33" s="40">
        <v>136</v>
      </c>
      <c r="V33" s="40">
        <v>105</v>
      </c>
      <c r="W33" s="63">
        <f t="shared" si="3"/>
        <v>5209</v>
      </c>
    </row>
    <row r="34" spans="1:23" ht="12.75" customHeight="1">
      <c r="A34" s="24"/>
      <c r="B34" s="42" t="s">
        <v>56</v>
      </c>
      <c r="C34" s="43"/>
      <c r="D34" s="40">
        <v>512</v>
      </c>
      <c r="E34" s="40">
        <v>536</v>
      </c>
      <c r="F34" s="40">
        <v>535</v>
      </c>
      <c r="G34" s="40">
        <v>589</v>
      </c>
      <c r="H34" s="40">
        <v>531</v>
      </c>
      <c r="I34" s="40">
        <v>603</v>
      </c>
      <c r="J34" s="40">
        <v>698</v>
      </c>
      <c r="K34" s="40">
        <v>626</v>
      </c>
      <c r="L34" s="40">
        <v>561</v>
      </c>
      <c r="M34" s="40">
        <v>631</v>
      </c>
      <c r="N34" s="40">
        <v>864</v>
      </c>
      <c r="O34" s="40">
        <v>805</v>
      </c>
      <c r="P34" s="40">
        <v>618</v>
      </c>
      <c r="Q34" s="40">
        <v>544</v>
      </c>
      <c r="R34" s="40">
        <v>519</v>
      </c>
      <c r="S34" s="40">
        <v>508</v>
      </c>
      <c r="T34" s="40">
        <v>347</v>
      </c>
      <c r="U34" s="40">
        <v>191</v>
      </c>
      <c r="V34" s="40">
        <v>129</v>
      </c>
      <c r="W34" s="63">
        <f t="shared" si="3"/>
        <v>10347</v>
      </c>
    </row>
    <row r="35" spans="1:23" ht="12.75" customHeight="1">
      <c r="A35" s="24"/>
      <c r="B35" s="44" t="s">
        <v>57</v>
      </c>
      <c r="C35" s="45"/>
      <c r="D35" s="46">
        <v>365</v>
      </c>
      <c r="E35" s="46">
        <v>408</v>
      </c>
      <c r="F35" s="46">
        <v>504</v>
      </c>
      <c r="G35" s="46">
        <v>521</v>
      </c>
      <c r="H35" s="46">
        <v>338</v>
      </c>
      <c r="I35" s="46">
        <v>381</v>
      </c>
      <c r="J35" s="46">
        <v>465</v>
      </c>
      <c r="K35" s="46">
        <v>477</v>
      </c>
      <c r="L35" s="46">
        <v>528</v>
      </c>
      <c r="M35" s="46">
        <v>593</v>
      </c>
      <c r="N35" s="46">
        <v>657</v>
      </c>
      <c r="O35" s="46">
        <v>642</v>
      </c>
      <c r="P35" s="46">
        <v>598</v>
      </c>
      <c r="Q35" s="46">
        <v>576</v>
      </c>
      <c r="R35" s="46">
        <v>624</v>
      </c>
      <c r="S35" s="46">
        <v>607</v>
      </c>
      <c r="T35" s="46">
        <v>363</v>
      </c>
      <c r="U35" s="46">
        <v>243</v>
      </c>
      <c r="V35" s="46">
        <v>119</v>
      </c>
      <c r="W35" s="64">
        <f t="shared" si="3"/>
        <v>9009</v>
      </c>
    </row>
    <row r="36" spans="1:23" ht="12.75" customHeight="1">
      <c r="A36" s="24"/>
      <c r="B36" s="44" t="s">
        <v>58</v>
      </c>
      <c r="C36" s="45"/>
      <c r="D36" s="46">
        <v>413</v>
      </c>
      <c r="E36" s="46">
        <v>463</v>
      </c>
      <c r="F36" s="46">
        <v>590</v>
      </c>
      <c r="G36" s="46">
        <v>651</v>
      </c>
      <c r="H36" s="46">
        <v>466</v>
      </c>
      <c r="I36" s="46">
        <v>516</v>
      </c>
      <c r="J36" s="46">
        <v>541</v>
      </c>
      <c r="K36" s="46">
        <v>531</v>
      </c>
      <c r="L36" s="46">
        <v>629</v>
      </c>
      <c r="M36" s="46">
        <v>723</v>
      </c>
      <c r="N36" s="46">
        <v>921</v>
      </c>
      <c r="O36" s="46">
        <v>850</v>
      </c>
      <c r="P36" s="46">
        <v>804</v>
      </c>
      <c r="Q36" s="46">
        <v>761</v>
      </c>
      <c r="R36" s="46">
        <v>720</v>
      </c>
      <c r="S36" s="46">
        <v>733</v>
      </c>
      <c r="T36" s="46">
        <v>433</v>
      </c>
      <c r="U36" s="46">
        <v>234</v>
      </c>
      <c r="V36" s="46">
        <v>131</v>
      </c>
      <c r="W36" s="64">
        <f t="shared" si="3"/>
        <v>11110</v>
      </c>
    </row>
    <row r="37" spans="1:23" ht="12.75" customHeight="1">
      <c r="A37" s="24"/>
      <c r="B37" s="44" t="s">
        <v>59</v>
      </c>
      <c r="C37" s="45"/>
      <c r="D37" s="46">
        <v>404</v>
      </c>
      <c r="E37" s="46">
        <v>447</v>
      </c>
      <c r="F37" s="46">
        <v>527</v>
      </c>
      <c r="G37" s="46">
        <v>449</v>
      </c>
      <c r="H37" s="46">
        <v>251</v>
      </c>
      <c r="I37" s="46">
        <v>378</v>
      </c>
      <c r="J37" s="46">
        <v>493</v>
      </c>
      <c r="K37" s="46">
        <v>454</v>
      </c>
      <c r="L37" s="46">
        <v>508</v>
      </c>
      <c r="M37" s="46">
        <v>483</v>
      </c>
      <c r="N37" s="46">
        <v>547</v>
      </c>
      <c r="O37" s="46">
        <v>563</v>
      </c>
      <c r="P37" s="46">
        <v>533</v>
      </c>
      <c r="Q37" s="46">
        <v>532</v>
      </c>
      <c r="R37" s="46">
        <v>577</v>
      </c>
      <c r="S37" s="46">
        <v>508</v>
      </c>
      <c r="T37" s="46">
        <v>333</v>
      </c>
      <c r="U37" s="46">
        <v>161</v>
      </c>
      <c r="V37" s="46">
        <v>110</v>
      </c>
      <c r="W37" s="64">
        <f t="shared" si="3"/>
        <v>8258</v>
      </c>
    </row>
    <row r="38" spans="1:23" ht="12.75" customHeight="1">
      <c r="A38" s="24"/>
      <c r="B38" s="44" t="s">
        <v>60</v>
      </c>
      <c r="C38" s="45"/>
      <c r="D38" s="46">
        <v>123</v>
      </c>
      <c r="E38" s="46">
        <v>134</v>
      </c>
      <c r="F38" s="46">
        <v>132</v>
      </c>
      <c r="G38" s="46">
        <v>160</v>
      </c>
      <c r="H38" s="46">
        <v>100</v>
      </c>
      <c r="I38" s="46">
        <v>91</v>
      </c>
      <c r="J38" s="46">
        <v>129</v>
      </c>
      <c r="K38" s="46">
        <v>136</v>
      </c>
      <c r="L38" s="46">
        <v>151</v>
      </c>
      <c r="M38" s="46">
        <v>201</v>
      </c>
      <c r="N38" s="46">
        <v>203</v>
      </c>
      <c r="O38" s="46">
        <v>185</v>
      </c>
      <c r="P38" s="46">
        <v>195</v>
      </c>
      <c r="Q38" s="46">
        <v>198</v>
      </c>
      <c r="R38" s="46">
        <v>247</v>
      </c>
      <c r="S38" s="46">
        <v>201</v>
      </c>
      <c r="T38" s="46">
        <v>137</v>
      </c>
      <c r="U38" s="46">
        <v>59</v>
      </c>
      <c r="V38" s="46">
        <v>24</v>
      </c>
      <c r="W38" s="64">
        <f t="shared" si="3"/>
        <v>2806</v>
      </c>
    </row>
    <row r="39" spans="1:23" ht="12.75" customHeight="1">
      <c r="A39" s="24"/>
      <c r="B39" s="44" t="s">
        <v>61</v>
      </c>
      <c r="C39" s="45"/>
      <c r="D39" s="46">
        <v>619</v>
      </c>
      <c r="E39" s="46">
        <v>626</v>
      </c>
      <c r="F39" s="46">
        <v>702</v>
      </c>
      <c r="G39" s="46">
        <v>603</v>
      </c>
      <c r="H39" s="46">
        <v>416</v>
      </c>
      <c r="I39" s="46">
        <v>661</v>
      </c>
      <c r="J39" s="46">
        <v>813</v>
      </c>
      <c r="K39" s="46">
        <v>670</v>
      </c>
      <c r="L39" s="46">
        <v>695</v>
      </c>
      <c r="M39" s="46">
        <v>711</v>
      </c>
      <c r="N39" s="46">
        <v>884</v>
      </c>
      <c r="O39" s="46">
        <v>848</v>
      </c>
      <c r="P39" s="46">
        <v>762</v>
      </c>
      <c r="Q39" s="46">
        <v>633</v>
      </c>
      <c r="R39" s="46">
        <v>673</v>
      </c>
      <c r="S39" s="46">
        <v>602</v>
      </c>
      <c r="T39" s="46">
        <v>415</v>
      </c>
      <c r="U39" s="46">
        <v>281</v>
      </c>
      <c r="V39" s="46">
        <v>151</v>
      </c>
      <c r="W39" s="64">
        <f>SUM(D39:V39)+1</f>
        <v>11766</v>
      </c>
    </row>
    <row r="40" spans="1:23" ht="12.75" customHeight="1" thickBot="1">
      <c r="A40" s="47"/>
      <c r="B40" s="48" t="s">
        <v>62</v>
      </c>
      <c r="C40" s="49"/>
      <c r="D40" s="50">
        <v>319</v>
      </c>
      <c r="E40" s="50">
        <v>353</v>
      </c>
      <c r="F40" s="50">
        <v>348</v>
      </c>
      <c r="G40" s="50">
        <v>382</v>
      </c>
      <c r="H40" s="50">
        <v>283</v>
      </c>
      <c r="I40" s="50">
        <v>385</v>
      </c>
      <c r="J40" s="50">
        <v>454</v>
      </c>
      <c r="K40" s="50">
        <v>432</v>
      </c>
      <c r="L40" s="50">
        <v>482</v>
      </c>
      <c r="M40" s="50">
        <v>509</v>
      </c>
      <c r="N40" s="50">
        <v>537</v>
      </c>
      <c r="O40" s="50">
        <v>466</v>
      </c>
      <c r="P40" s="50">
        <v>414</v>
      </c>
      <c r="Q40" s="50">
        <v>354</v>
      </c>
      <c r="R40" s="50">
        <v>388</v>
      </c>
      <c r="S40" s="50">
        <v>327</v>
      </c>
      <c r="T40" s="50">
        <v>255</v>
      </c>
      <c r="U40" s="50">
        <v>127</v>
      </c>
      <c r="V40" s="50">
        <v>69</v>
      </c>
      <c r="W40" s="65">
        <f>SUM(D40:V40)</f>
        <v>6884</v>
      </c>
    </row>
    <row r="41" spans="1:23" ht="4.5" customHeight="1">
      <c r="A41" s="51"/>
      <c r="B41" s="52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s="3" customFormat="1" ht="12.75" customHeight="1">
      <c r="A42" s="6"/>
      <c r="B42" s="6" t="s">
        <v>24</v>
      </c>
      <c r="C42" s="6"/>
      <c r="D42" s="6"/>
      <c r="E42" s="13" t="s">
        <v>64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2" customHeight="1"/>
  </sheetData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150" zoomScaleNormal="15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2:3" ht="14.25">
      <c r="B1" s="2" t="s">
        <v>2</v>
      </c>
      <c r="C1" s="2"/>
    </row>
    <row r="2" spans="1:23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23</v>
      </c>
    </row>
    <row r="3" spans="1:23" ht="15.75" customHeight="1" thickBot="1">
      <c r="A3" s="8"/>
      <c r="B3" s="9" t="s">
        <v>26</v>
      </c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0</v>
      </c>
      <c r="W3" s="12" t="s">
        <v>27</v>
      </c>
    </row>
    <row r="4" spans="1:23" ht="15.75" customHeight="1">
      <c r="A4" s="14"/>
      <c r="B4" s="15" t="s">
        <v>28</v>
      </c>
      <c r="C4" s="16"/>
      <c r="D4" s="55">
        <f>D5+D6</f>
        <v>19834</v>
      </c>
      <c r="E4" s="55">
        <f aca="true" t="shared" si="0" ref="E4:W4">E5+E6</f>
        <v>21157</v>
      </c>
      <c r="F4" s="55">
        <f t="shared" si="0"/>
        <v>22022</v>
      </c>
      <c r="G4" s="55">
        <f t="shared" si="0"/>
        <v>24148</v>
      </c>
      <c r="H4" s="55">
        <f t="shared" si="0"/>
        <v>21869</v>
      </c>
      <c r="I4" s="55">
        <f t="shared" si="0"/>
        <v>24572</v>
      </c>
      <c r="J4" s="55">
        <f t="shared" si="0"/>
        <v>28638</v>
      </c>
      <c r="K4" s="55">
        <f t="shared" si="0"/>
        <v>24625</v>
      </c>
      <c r="L4" s="55">
        <f t="shared" si="0"/>
        <v>24850</v>
      </c>
      <c r="M4" s="55">
        <f t="shared" si="0"/>
        <v>26119</v>
      </c>
      <c r="N4" s="55">
        <f t="shared" si="0"/>
        <v>30287</v>
      </c>
      <c r="O4" s="55">
        <f t="shared" si="0"/>
        <v>30236</v>
      </c>
      <c r="P4" s="55">
        <f t="shared" si="0"/>
        <v>25831</v>
      </c>
      <c r="Q4" s="55">
        <f t="shared" si="0"/>
        <v>21428</v>
      </c>
      <c r="R4" s="55">
        <f t="shared" si="0"/>
        <v>21429</v>
      </c>
      <c r="S4" s="55">
        <f t="shared" si="0"/>
        <v>17491</v>
      </c>
      <c r="T4" s="55">
        <f t="shared" si="0"/>
        <v>8862</v>
      </c>
      <c r="U4" s="55">
        <f t="shared" si="0"/>
        <v>4187</v>
      </c>
      <c r="V4" s="55">
        <f t="shared" si="0"/>
        <v>2012</v>
      </c>
      <c r="W4" s="56">
        <f t="shared" si="0"/>
        <v>399811</v>
      </c>
    </row>
    <row r="5" spans="1:23" ht="15.75" customHeight="1">
      <c r="A5" s="17"/>
      <c r="B5" s="18" t="s">
        <v>29</v>
      </c>
      <c r="C5" s="19"/>
      <c r="D5" s="57">
        <f>SUM(D7:D14)</f>
        <v>14260</v>
      </c>
      <c r="E5" s="57">
        <f aca="true" t="shared" si="1" ref="E5:W5">SUM(E7:E14)</f>
        <v>14880</v>
      </c>
      <c r="F5" s="57">
        <f t="shared" si="1"/>
        <v>15380</v>
      </c>
      <c r="G5" s="57">
        <f t="shared" si="1"/>
        <v>17122</v>
      </c>
      <c r="H5" s="57">
        <f t="shared" si="1"/>
        <v>16094</v>
      </c>
      <c r="I5" s="57">
        <f t="shared" si="1"/>
        <v>18091</v>
      </c>
      <c r="J5" s="57">
        <f t="shared" si="1"/>
        <v>21007</v>
      </c>
      <c r="K5" s="57">
        <f t="shared" si="1"/>
        <v>17914</v>
      </c>
      <c r="L5" s="57">
        <f t="shared" si="1"/>
        <v>17776</v>
      </c>
      <c r="M5" s="57">
        <f t="shared" si="1"/>
        <v>18479</v>
      </c>
      <c r="N5" s="57">
        <f t="shared" si="1"/>
        <v>21343</v>
      </c>
      <c r="O5" s="57">
        <f t="shared" si="1"/>
        <v>21737</v>
      </c>
      <c r="P5" s="57">
        <f t="shared" si="1"/>
        <v>18641</v>
      </c>
      <c r="Q5" s="57">
        <f t="shared" si="1"/>
        <v>15264</v>
      </c>
      <c r="R5" s="57">
        <f t="shared" si="1"/>
        <v>15093</v>
      </c>
      <c r="S5" s="57">
        <f t="shared" si="1"/>
        <v>12013</v>
      </c>
      <c r="T5" s="57">
        <f t="shared" si="1"/>
        <v>6081</v>
      </c>
      <c r="U5" s="57">
        <f t="shared" si="1"/>
        <v>2860</v>
      </c>
      <c r="V5" s="57">
        <f t="shared" si="1"/>
        <v>1390</v>
      </c>
      <c r="W5" s="58">
        <f t="shared" si="1"/>
        <v>285627</v>
      </c>
    </row>
    <row r="6" spans="1:23" ht="15.75" customHeight="1">
      <c r="A6" s="17"/>
      <c r="B6" s="18" t="s">
        <v>30</v>
      </c>
      <c r="C6" s="19"/>
      <c r="D6" s="57">
        <f>SUM(D15:D40)</f>
        <v>5574</v>
      </c>
      <c r="E6" s="57">
        <f aca="true" t="shared" si="2" ref="E6:W6">SUM(E15:E40)</f>
        <v>6277</v>
      </c>
      <c r="F6" s="57">
        <f t="shared" si="2"/>
        <v>6642</v>
      </c>
      <c r="G6" s="57">
        <f t="shared" si="2"/>
        <v>7026</v>
      </c>
      <c r="H6" s="57">
        <f t="shared" si="2"/>
        <v>5775</v>
      </c>
      <c r="I6" s="57">
        <f t="shared" si="2"/>
        <v>6481</v>
      </c>
      <c r="J6" s="57">
        <f t="shared" si="2"/>
        <v>7631</v>
      </c>
      <c r="K6" s="57">
        <f t="shared" si="2"/>
        <v>6711</v>
      </c>
      <c r="L6" s="57">
        <f t="shared" si="2"/>
        <v>7074</v>
      </c>
      <c r="M6" s="57">
        <f t="shared" si="2"/>
        <v>7640</v>
      </c>
      <c r="N6" s="57">
        <f t="shared" si="2"/>
        <v>8944</v>
      </c>
      <c r="O6" s="57">
        <f t="shared" si="2"/>
        <v>8499</v>
      </c>
      <c r="P6" s="57">
        <f t="shared" si="2"/>
        <v>7190</v>
      </c>
      <c r="Q6" s="57">
        <f t="shared" si="2"/>
        <v>6164</v>
      </c>
      <c r="R6" s="57">
        <f t="shared" si="2"/>
        <v>6336</v>
      </c>
      <c r="S6" s="57">
        <f t="shared" si="2"/>
        <v>5478</v>
      </c>
      <c r="T6" s="57">
        <f t="shared" si="2"/>
        <v>2781</v>
      </c>
      <c r="U6" s="57">
        <f t="shared" si="2"/>
        <v>1327</v>
      </c>
      <c r="V6" s="57">
        <f t="shared" si="2"/>
        <v>622</v>
      </c>
      <c r="W6" s="58">
        <f t="shared" si="2"/>
        <v>114184</v>
      </c>
    </row>
    <row r="7" spans="1:23" ht="12.75" customHeight="1">
      <c r="A7" s="20"/>
      <c r="B7" s="21" t="s">
        <v>31</v>
      </c>
      <c r="C7" s="22"/>
      <c r="D7" s="23">
        <v>6243</v>
      </c>
      <c r="E7" s="23">
        <v>6198</v>
      </c>
      <c r="F7" s="23">
        <v>6331</v>
      </c>
      <c r="G7" s="23">
        <v>7093</v>
      </c>
      <c r="H7" s="23">
        <v>8024</v>
      </c>
      <c r="I7" s="23">
        <v>8553</v>
      </c>
      <c r="J7" s="23">
        <v>9345</v>
      </c>
      <c r="K7" s="23">
        <v>7880</v>
      </c>
      <c r="L7" s="23">
        <v>7708</v>
      </c>
      <c r="M7" s="23">
        <v>7593</v>
      </c>
      <c r="N7" s="23">
        <v>8758</v>
      </c>
      <c r="O7" s="23">
        <v>9239</v>
      </c>
      <c r="P7" s="23">
        <v>8100</v>
      </c>
      <c r="Q7" s="23">
        <v>6493</v>
      </c>
      <c r="R7" s="23">
        <v>6121</v>
      </c>
      <c r="S7" s="23">
        <v>4738</v>
      </c>
      <c r="T7" s="23">
        <v>2381</v>
      </c>
      <c r="U7" s="23">
        <v>1152</v>
      </c>
      <c r="V7" s="23">
        <v>580</v>
      </c>
      <c r="W7" s="59">
        <f>SUM(D7:V7)+138</f>
        <v>122668</v>
      </c>
    </row>
    <row r="8" spans="1:23" ht="12.75" customHeight="1">
      <c r="A8" s="24"/>
      <c r="B8" s="25" t="s">
        <v>32</v>
      </c>
      <c r="C8" s="26"/>
      <c r="D8" s="27">
        <v>1746</v>
      </c>
      <c r="E8" s="27">
        <v>1889</v>
      </c>
      <c r="F8" s="27">
        <v>1808</v>
      </c>
      <c r="G8" s="27">
        <v>1969</v>
      </c>
      <c r="H8" s="27">
        <v>1598</v>
      </c>
      <c r="I8" s="27">
        <v>2056</v>
      </c>
      <c r="J8" s="27">
        <v>2524</v>
      </c>
      <c r="K8" s="27">
        <v>2227</v>
      </c>
      <c r="L8" s="27">
        <v>2230</v>
      </c>
      <c r="M8" s="27">
        <v>2422</v>
      </c>
      <c r="N8" s="27">
        <v>2636</v>
      </c>
      <c r="O8" s="27">
        <v>2589</v>
      </c>
      <c r="P8" s="27">
        <v>2081</v>
      </c>
      <c r="Q8" s="27">
        <v>1632</v>
      </c>
      <c r="R8" s="27">
        <v>1700</v>
      </c>
      <c r="S8" s="27">
        <v>1325</v>
      </c>
      <c r="T8" s="27">
        <v>630</v>
      </c>
      <c r="U8" s="27">
        <v>302</v>
      </c>
      <c r="V8" s="27">
        <v>129</v>
      </c>
      <c r="W8" s="60">
        <f>SUM(D8:V8)+11</f>
        <v>33504</v>
      </c>
    </row>
    <row r="9" spans="1:23" ht="12.75" customHeight="1">
      <c r="A9" s="24"/>
      <c r="B9" s="25" t="s">
        <v>33</v>
      </c>
      <c r="C9" s="26"/>
      <c r="D9" s="27">
        <v>1824</v>
      </c>
      <c r="E9" s="27">
        <v>1938</v>
      </c>
      <c r="F9" s="27">
        <v>2012</v>
      </c>
      <c r="G9" s="27">
        <v>2112</v>
      </c>
      <c r="H9" s="27">
        <v>2004</v>
      </c>
      <c r="I9" s="27">
        <v>2550</v>
      </c>
      <c r="J9" s="27">
        <v>2940</v>
      </c>
      <c r="K9" s="27">
        <v>2475</v>
      </c>
      <c r="L9" s="27">
        <v>2184</v>
      </c>
      <c r="M9" s="27">
        <v>2268</v>
      </c>
      <c r="N9" s="27">
        <v>2605</v>
      </c>
      <c r="O9" s="27">
        <v>2582</v>
      </c>
      <c r="P9" s="27">
        <v>2211</v>
      </c>
      <c r="Q9" s="27">
        <v>1801</v>
      </c>
      <c r="R9" s="27">
        <v>1802</v>
      </c>
      <c r="S9" s="27">
        <v>1498</v>
      </c>
      <c r="T9" s="27">
        <v>760</v>
      </c>
      <c r="U9" s="27">
        <v>378</v>
      </c>
      <c r="V9" s="27">
        <v>198</v>
      </c>
      <c r="W9" s="60">
        <f aca="true" t="shared" si="3" ref="W9:W38">SUM(D9:V9)</f>
        <v>36142</v>
      </c>
    </row>
    <row r="10" spans="1:23" ht="12.75" customHeight="1">
      <c r="A10" s="24"/>
      <c r="B10" s="25" t="s">
        <v>34</v>
      </c>
      <c r="C10" s="26"/>
      <c r="D10" s="27">
        <v>778</v>
      </c>
      <c r="E10" s="27">
        <v>841</v>
      </c>
      <c r="F10" s="27">
        <v>895</v>
      </c>
      <c r="G10" s="27">
        <v>934</v>
      </c>
      <c r="H10" s="27">
        <v>635</v>
      </c>
      <c r="I10" s="27">
        <v>828</v>
      </c>
      <c r="J10" s="27">
        <v>1039</v>
      </c>
      <c r="K10" s="27">
        <v>897</v>
      </c>
      <c r="L10" s="27">
        <v>1004</v>
      </c>
      <c r="M10" s="27">
        <v>1124</v>
      </c>
      <c r="N10" s="27">
        <v>1188</v>
      </c>
      <c r="O10" s="27">
        <v>1192</v>
      </c>
      <c r="P10" s="27">
        <v>983</v>
      </c>
      <c r="Q10" s="27">
        <v>904</v>
      </c>
      <c r="R10" s="27">
        <v>968</v>
      </c>
      <c r="S10" s="27">
        <v>847</v>
      </c>
      <c r="T10" s="27">
        <v>410</v>
      </c>
      <c r="U10" s="27">
        <v>202</v>
      </c>
      <c r="V10" s="27">
        <v>66</v>
      </c>
      <c r="W10" s="60">
        <f t="shared" si="3"/>
        <v>15735</v>
      </c>
    </row>
    <row r="11" spans="1:23" ht="12.75" customHeight="1">
      <c r="A11" s="24"/>
      <c r="B11" s="25" t="s">
        <v>35</v>
      </c>
      <c r="C11" s="26"/>
      <c r="D11" s="27">
        <v>741</v>
      </c>
      <c r="E11" s="27">
        <v>870</v>
      </c>
      <c r="F11" s="27">
        <v>984</v>
      </c>
      <c r="G11" s="27">
        <v>1214</v>
      </c>
      <c r="H11" s="27">
        <v>888</v>
      </c>
      <c r="I11" s="27">
        <v>828</v>
      </c>
      <c r="J11" s="27">
        <v>976</v>
      </c>
      <c r="K11" s="27">
        <v>890</v>
      </c>
      <c r="L11" s="27">
        <v>1048</v>
      </c>
      <c r="M11" s="28">
        <v>1232</v>
      </c>
      <c r="N11" s="28">
        <v>1549</v>
      </c>
      <c r="O11" s="28">
        <v>1412</v>
      </c>
      <c r="P11" s="28">
        <v>1222</v>
      </c>
      <c r="Q11" s="28">
        <v>1130</v>
      </c>
      <c r="R11" s="28">
        <v>1184</v>
      </c>
      <c r="S11" s="28">
        <v>974</v>
      </c>
      <c r="T11" s="28">
        <v>489</v>
      </c>
      <c r="U11" s="28">
        <v>206</v>
      </c>
      <c r="V11" s="28">
        <v>104</v>
      </c>
      <c r="W11" s="60">
        <f>SUM(D11:V11)+7</f>
        <v>17948</v>
      </c>
    </row>
    <row r="12" spans="1:23" ht="12.75" customHeight="1">
      <c r="A12" s="24"/>
      <c r="B12" s="25" t="s">
        <v>36</v>
      </c>
      <c r="C12" s="26"/>
      <c r="D12" s="27">
        <v>486</v>
      </c>
      <c r="E12" s="27">
        <v>568</v>
      </c>
      <c r="F12" s="27">
        <v>779</v>
      </c>
      <c r="G12" s="27">
        <v>867</v>
      </c>
      <c r="H12" s="27">
        <v>602</v>
      </c>
      <c r="I12" s="27">
        <v>576</v>
      </c>
      <c r="J12" s="27">
        <v>698</v>
      </c>
      <c r="K12" s="27">
        <v>574</v>
      </c>
      <c r="L12" s="27">
        <v>700</v>
      </c>
      <c r="M12" s="27">
        <v>892</v>
      </c>
      <c r="N12" s="27">
        <v>1123</v>
      </c>
      <c r="O12" s="27">
        <v>1043</v>
      </c>
      <c r="P12" s="27">
        <v>862</v>
      </c>
      <c r="Q12" s="27">
        <v>800</v>
      </c>
      <c r="R12" s="27">
        <v>881</v>
      </c>
      <c r="S12" s="27">
        <v>769</v>
      </c>
      <c r="T12" s="27">
        <v>391</v>
      </c>
      <c r="U12" s="27">
        <v>190</v>
      </c>
      <c r="V12" s="27">
        <v>74</v>
      </c>
      <c r="W12" s="60">
        <f t="shared" si="3"/>
        <v>12875</v>
      </c>
    </row>
    <row r="13" spans="1:23" ht="12.75" customHeight="1">
      <c r="A13" s="24"/>
      <c r="B13" s="25" t="s">
        <v>37</v>
      </c>
      <c r="C13" s="26"/>
      <c r="D13" s="27">
        <v>1820</v>
      </c>
      <c r="E13" s="27">
        <v>1814</v>
      </c>
      <c r="F13" s="27">
        <v>1709</v>
      </c>
      <c r="G13" s="27">
        <v>1998</v>
      </c>
      <c r="H13" s="27">
        <v>1577</v>
      </c>
      <c r="I13" s="27">
        <v>1939</v>
      </c>
      <c r="J13" s="27">
        <v>2573</v>
      </c>
      <c r="K13" s="27">
        <v>2139</v>
      </c>
      <c r="L13" s="27">
        <v>1951</v>
      </c>
      <c r="M13" s="27">
        <v>1925</v>
      </c>
      <c r="N13" s="27">
        <v>2297</v>
      </c>
      <c r="O13" s="27">
        <v>2447</v>
      </c>
      <c r="P13" s="27">
        <v>2218</v>
      </c>
      <c r="Q13" s="27">
        <v>1687</v>
      </c>
      <c r="R13" s="27">
        <v>1580</v>
      </c>
      <c r="S13" s="27">
        <v>1189</v>
      </c>
      <c r="T13" s="27">
        <v>647</v>
      </c>
      <c r="U13" s="27">
        <v>269</v>
      </c>
      <c r="V13" s="27">
        <v>172</v>
      </c>
      <c r="W13" s="60">
        <f>SUM(D13:V13)+46</f>
        <v>31997</v>
      </c>
    </row>
    <row r="14" spans="1:23" ht="12.75" customHeight="1">
      <c r="A14" s="24"/>
      <c r="B14" s="25" t="s">
        <v>22</v>
      </c>
      <c r="C14" s="26"/>
      <c r="D14" s="27">
        <v>622</v>
      </c>
      <c r="E14" s="27">
        <v>762</v>
      </c>
      <c r="F14" s="27">
        <v>862</v>
      </c>
      <c r="G14" s="27">
        <v>935</v>
      </c>
      <c r="H14" s="27">
        <v>766</v>
      </c>
      <c r="I14" s="27">
        <v>761</v>
      </c>
      <c r="J14" s="27">
        <v>912</v>
      </c>
      <c r="K14" s="27">
        <v>832</v>
      </c>
      <c r="L14" s="27">
        <v>951</v>
      </c>
      <c r="M14" s="27">
        <v>1023</v>
      </c>
      <c r="N14" s="27">
        <v>1187</v>
      </c>
      <c r="O14" s="27">
        <v>1233</v>
      </c>
      <c r="P14" s="27">
        <v>964</v>
      </c>
      <c r="Q14" s="27">
        <v>817</v>
      </c>
      <c r="R14" s="27">
        <v>857</v>
      </c>
      <c r="S14" s="27">
        <v>673</v>
      </c>
      <c r="T14" s="27">
        <v>373</v>
      </c>
      <c r="U14" s="27">
        <v>161</v>
      </c>
      <c r="V14" s="27">
        <v>67</v>
      </c>
      <c r="W14" s="60">
        <f>SUM(D14:V14)</f>
        <v>14758</v>
      </c>
    </row>
    <row r="15" spans="1:23" ht="12.75" customHeight="1">
      <c r="A15" s="24"/>
      <c r="B15" s="29" t="s">
        <v>38</v>
      </c>
      <c r="C15" s="30"/>
      <c r="D15" s="31">
        <v>72</v>
      </c>
      <c r="E15" s="31">
        <v>88</v>
      </c>
      <c r="F15" s="31">
        <v>111</v>
      </c>
      <c r="G15" s="31">
        <v>156</v>
      </c>
      <c r="H15" s="31">
        <v>137</v>
      </c>
      <c r="I15" s="31">
        <v>93</v>
      </c>
      <c r="J15" s="31">
        <v>87</v>
      </c>
      <c r="K15" s="31">
        <v>107</v>
      </c>
      <c r="L15" s="31">
        <v>143</v>
      </c>
      <c r="M15" s="31">
        <v>159</v>
      </c>
      <c r="N15" s="31">
        <v>194</v>
      </c>
      <c r="O15" s="31">
        <v>203</v>
      </c>
      <c r="P15" s="31">
        <v>150</v>
      </c>
      <c r="Q15" s="31">
        <v>164</v>
      </c>
      <c r="R15" s="31">
        <v>180</v>
      </c>
      <c r="S15" s="31">
        <v>174</v>
      </c>
      <c r="T15" s="31">
        <v>97</v>
      </c>
      <c r="U15" s="31">
        <v>44</v>
      </c>
      <c r="V15" s="31">
        <v>26</v>
      </c>
      <c r="W15" s="61">
        <f t="shared" si="3"/>
        <v>2385</v>
      </c>
    </row>
    <row r="16" spans="1:23" ht="12.75" customHeight="1">
      <c r="A16" s="24"/>
      <c r="B16" s="29" t="s">
        <v>39</v>
      </c>
      <c r="C16" s="30"/>
      <c r="D16" s="31">
        <v>283</v>
      </c>
      <c r="E16" s="31">
        <v>312</v>
      </c>
      <c r="F16" s="31">
        <v>264</v>
      </c>
      <c r="G16" s="31">
        <v>288</v>
      </c>
      <c r="H16" s="31">
        <v>436</v>
      </c>
      <c r="I16" s="31">
        <v>470</v>
      </c>
      <c r="J16" s="31">
        <v>374</v>
      </c>
      <c r="K16" s="31">
        <v>310</v>
      </c>
      <c r="L16" s="31">
        <v>324</v>
      </c>
      <c r="M16" s="31">
        <v>327</v>
      </c>
      <c r="N16" s="31">
        <v>324</v>
      </c>
      <c r="O16" s="31">
        <v>343</v>
      </c>
      <c r="P16" s="31">
        <v>297</v>
      </c>
      <c r="Q16" s="31">
        <v>263</v>
      </c>
      <c r="R16" s="31">
        <v>270</v>
      </c>
      <c r="S16" s="31">
        <v>207</v>
      </c>
      <c r="T16" s="31">
        <v>106</v>
      </c>
      <c r="U16" s="31">
        <v>57</v>
      </c>
      <c r="V16" s="31">
        <v>30</v>
      </c>
      <c r="W16" s="61">
        <f t="shared" si="3"/>
        <v>5285</v>
      </c>
    </row>
    <row r="17" spans="1:23" ht="12.75" customHeight="1">
      <c r="A17" s="24"/>
      <c r="B17" s="29" t="s">
        <v>40</v>
      </c>
      <c r="C17" s="32"/>
      <c r="D17" s="31">
        <v>163</v>
      </c>
      <c r="E17" s="31">
        <v>165</v>
      </c>
      <c r="F17" s="31">
        <v>183</v>
      </c>
      <c r="G17" s="31">
        <v>181</v>
      </c>
      <c r="H17" s="31">
        <v>165</v>
      </c>
      <c r="I17" s="31">
        <v>280</v>
      </c>
      <c r="J17" s="31">
        <v>255</v>
      </c>
      <c r="K17" s="31">
        <v>198</v>
      </c>
      <c r="L17" s="31">
        <v>164</v>
      </c>
      <c r="M17" s="31">
        <v>199</v>
      </c>
      <c r="N17" s="31">
        <v>255</v>
      </c>
      <c r="O17" s="31">
        <v>222</v>
      </c>
      <c r="P17" s="31">
        <v>210</v>
      </c>
      <c r="Q17" s="31">
        <v>179</v>
      </c>
      <c r="R17" s="31">
        <v>190</v>
      </c>
      <c r="S17" s="31">
        <v>140</v>
      </c>
      <c r="T17" s="31">
        <v>61</v>
      </c>
      <c r="U17" s="31">
        <v>40</v>
      </c>
      <c r="V17" s="31">
        <v>9</v>
      </c>
      <c r="W17" s="61">
        <f t="shared" si="3"/>
        <v>3259</v>
      </c>
    </row>
    <row r="18" spans="1:23" ht="12.75" customHeight="1">
      <c r="A18" s="24"/>
      <c r="B18" s="29" t="s">
        <v>41</v>
      </c>
      <c r="C18" s="32"/>
      <c r="D18" s="31">
        <v>62</v>
      </c>
      <c r="E18" s="31">
        <v>97</v>
      </c>
      <c r="F18" s="31">
        <v>104</v>
      </c>
      <c r="G18" s="31">
        <v>84</v>
      </c>
      <c r="H18" s="31">
        <v>84</v>
      </c>
      <c r="I18" s="31">
        <v>78</v>
      </c>
      <c r="J18" s="31">
        <v>88</v>
      </c>
      <c r="K18" s="31">
        <v>80</v>
      </c>
      <c r="L18" s="31">
        <v>114</v>
      </c>
      <c r="M18" s="31">
        <v>81</v>
      </c>
      <c r="N18" s="31">
        <v>157</v>
      </c>
      <c r="O18" s="31">
        <v>132</v>
      </c>
      <c r="P18" s="31">
        <v>124</v>
      </c>
      <c r="Q18" s="31">
        <v>94</v>
      </c>
      <c r="R18" s="31">
        <v>104</v>
      </c>
      <c r="S18" s="31">
        <v>100</v>
      </c>
      <c r="T18" s="31">
        <v>33</v>
      </c>
      <c r="U18" s="31">
        <v>21</v>
      </c>
      <c r="V18" s="31">
        <v>11</v>
      </c>
      <c r="W18" s="61">
        <f t="shared" si="3"/>
        <v>1648</v>
      </c>
    </row>
    <row r="19" spans="1:23" ht="12.75" customHeight="1">
      <c r="A19" s="24"/>
      <c r="B19" s="33" t="s">
        <v>42</v>
      </c>
      <c r="C19" s="34"/>
      <c r="D19" s="31">
        <v>11</v>
      </c>
      <c r="E19" s="31">
        <v>18</v>
      </c>
      <c r="F19" s="31">
        <v>16</v>
      </c>
      <c r="G19" s="31">
        <v>14</v>
      </c>
      <c r="H19" s="31">
        <v>13</v>
      </c>
      <c r="I19" s="31">
        <v>18</v>
      </c>
      <c r="J19" s="31">
        <v>24</v>
      </c>
      <c r="K19" s="31">
        <v>13</v>
      </c>
      <c r="L19" s="31">
        <v>19</v>
      </c>
      <c r="M19" s="31">
        <v>22</v>
      </c>
      <c r="N19" s="31">
        <v>35</v>
      </c>
      <c r="O19" s="31">
        <v>26</v>
      </c>
      <c r="P19" s="31">
        <v>24</v>
      </c>
      <c r="Q19" s="31">
        <v>23</v>
      </c>
      <c r="R19" s="31">
        <v>23</v>
      </c>
      <c r="S19" s="31">
        <v>28</v>
      </c>
      <c r="T19" s="31">
        <v>10</v>
      </c>
      <c r="U19" s="31">
        <v>8</v>
      </c>
      <c r="V19" s="31">
        <v>3</v>
      </c>
      <c r="W19" s="61">
        <f t="shared" si="3"/>
        <v>348</v>
      </c>
    </row>
    <row r="20" spans="1:23" ht="12.75" customHeight="1">
      <c r="A20" s="24"/>
      <c r="B20" s="29" t="s">
        <v>43</v>
      </c>
      <c r="C20" s="32"/>
      <c r="D20" s="31">
        <v>532</v>
      </c>
      <c r="E20" s="31">
        <v>625</v>
      </c>
      <c r="F20" s="31">
        <v>654</v>
      </c>
      <c r="G20" s="31">
        <v>684</v>
      </c>
      <c r="H20" s="31">
        <v>534</v>
      </c>
      <c r="I20" s="31">
        <v>629</v>
      </c>
      <c r="J20" s="31">
        <v>720</v>
      </c>
      <c r="K20" s="31">
        <v>687</v>
      </c>
      <c r="L20" s="31">
        <v>724</v>
      </c>
      <c r="M20" s="31">
        <v>789</v>
      </c>
      <c r="N20" s="31">
        <v>860</v>
      </c>
      <c r="O20" s="31">
        <v>875</v>
      </c>
      <c r="P20" s="31">
        <v>716</v>
      </c>
      <c r="Q20" s="31">
        <v>611</v>
      </c>
      <c r="R20" s="31">
        <v>598</v>
      </c>
      <c r="S20" s="31">
        <v>507</v>
      </c>
      <c r="T20" s="31">
        <v>242</v>
      </c>
      <c r="U20" s="31">
        <v>110</v>
      </c>
      <c r="V20" s="31">
        <v>44</v>
      </c>
      <c r="W20" s="61">
        <f t="shared" si="3"/>
        <v>11141</v>
      </c>
    </row>
    <row r="21" spans="1:23" ht="12.75" customHeight="1">
      <c r="A21" s="24"/>
      <c r="B21" s="29" t="s">
        <v>44</v>
      </c>
      <c r="C21" s="30"/>
      <c r="D21" s="31">
        <v>879</v>
      </c>
      <c r="E21" s="31">
        <v>968</v>
      </c>
      <c r="F21" s="31">
        <v>979</v>
      </c>
      <c r="G21" s="31">
        <v>1059</v>
      </c>
      <c r="H21" s="31">
        <v>881</v>
      </c>
      <c r="I21" s="31">
        <v>932</v>
      </c>
      <c r="J21" s="31">
        <v>1217</v>
      </c>
      <c r="K21" s="31">
        <v>1028</v>
      </c>
      <c r="L21" s="31">
        <v>1010</v>
      </c>
      <c r="M21" s="35">
        <v>1074</v>
      </c>
      <c r="N21" s="35">
        <v>1165</v>
      </c>
      <c r="O21" s="35">
        <v>1119</v>
      </c>
      <c r="P21" s="35">
        <v>963</v>
      </c>
      <c r="Q21" s="35">
        <v>721</v>
      </c>
      <c r="R21" s="35">
        <v>735</v>
      </c>
      <c r="S21" s="35">
        <v>530</v>
      </c>
      <c r="T21" s="35">
        <v>297</v>
      </c>
      <c r="U21" s="35">
        <v>132</v>
      </c>
      <c r="V21" s="35">
        <v>75</v>
      </c>
      <c r="W21" s="61">
        <f>SUM(D21:V21)+2</f>
        <v>15766</v>
      </c>
    </row>
    <row r="22" spans="1:23" ht="12.75" customHeight="1">
      <c r="A22" s="24"/>
      <c r="B22" s="29" t="s">
        <v>45</v>
      </c>
      <c r="C22" s="30"/>
      <c r="D22" s="31">
        <v>688</v>
      </c>
      <c r="E22" s="31">
        <v>717</v>
      </c>
      <c r="F22" s="31">
        <v>669</v>
      </c>
      <c r="G22" s="31">
        <v>701</v>
      </c>
      <c r="H22" s="31">
        <v>581</v>
      </c>
      <c r="I22" s="31">
        <v>757</v>
      </c>
      <c r="J22" s="31">
        <v>942</v>
      </c>
      <c r="K22" s="31">
        <v>802</v>
      </c>
      <c r="L22" s="31">
        <v>779</v>
      </c>
      <c r="M22" s="35">
        <v>735</v>
      </c>
      <c r="N22" s="35">
        <v>827</v>
      </c>
      <c r="O22" s="35">
        <v>835</v>
      </c>
      <c r="P22" s="35">
        <v>727</v>
      </c>
      <c r="Q22" s="35">
        <v>597</v>
      </c>
      <c r="R22" s="35">
        <v>525</v>
      </c>
      <c r="S22" s="35">
        <v>412</v>
      </c>
      <c r="T22" s="35">
        <v>207</v>
      </c>
      <c r="U22" s="35">
        <v>112</v>
      </c>
      <c r="V22" s="35">
        <v>38</v>
      </c>
      <c r="W22" s="61">
        <f t="shared" si="3"/>
        <v>11651</v>
      </c>
    </row>
    <row r="23" spans="1:23" ht="12.75" customHeight="1">
      <c r="A23" s="24"/>
      <c r="B23" s="29" t="s">
        <v>46</v>
      </c>
      <c r="C23" s="30"/>
      <c r="D23" s="31">
        <v>339</v>
      </c>
      <c r="E23" s="31">
        <v>384</v>
      </c>
      <c r="F23" s="31">
        <v>382</v>
      </c>
      <c r="G23" s="31">
        <v>409</v>
      </c>
      <c r="H23" s="31">
        <v>284</v>
      </c>
      <c r="I23" s="31">
        <v>316</v>
      </c>
      <c r="J23" s="31">
        <v>464</v>
      </c>
      <c r="K23" s="31">
        <v>378</v>
      </c>
      <c r="L23" s="31">
        <v>363</v>
      </c>
      <c r="M23" s="35">
        <v>407</v>
      </c>
      <c r="N23" s="35">
        <v>488</v>
      </c>
      <c r="O23" s="35">
        <v>470</v>
      </c>
      <c r="P23" s="35">
        <v>351</v>
      </c>
      <c r="Q23" s="35">
        <v>304</v>
      </c>
      <c r="R23" s="35">
        <v>294</v>
      </c>
      <c r="S23" s="35">
        <v>289</v>
      </c>
      <c r="T23" s="35">
        <v>160</v>
      </c>
      <c r="U23" s="35">
        <v>69</v>
      </c>
      <c r="V23" s="35">
        <v>29</v>
      </c>
      <c r="W23" s="61">
        <f>SUM(D23:V23)+9</f>
        <v>6189</v>
      </c>
    </row>
    <row r="24" spans="1:23" ht="12.75" customHeight="1">
      <c r="A24" s="24"/>
      <c r="B24" s="36" t="s">
        <v>1</v>
      </c>
      <c r="C24" s="37"/>
      <c r="D24" s="38">
        <v>303</v>
      </c>
      <c r="E24" s="38">
        <v>363</v>
      </c>
      <c r="F24" s="38">
        <v>404</v>
      </c>
      <c r="G24" s="39">
        <v>416</v>
      </c>
      <c r="H24" s="40">
        <v>330</v>
      </c>
      <c r="I24" s="38">
        <v>341</v>
      </c>
      <c r="J24" s="38">
        <v>380</v>
      </c>
      <c r="K24" s="41">
        <v>341</v>
      </c>
      <c r="L24" s="41">
        <v>367</v>
      </c>
      <c r="M24" s="41">
        <v>429</v>
      </c>
      <c r="N24" s="41">
        <v>481</v>
      </c>
      <c r="O24" s="41">
        <v>491</v>
      </c>
      <c r="P24" s="41">
        <v>428</v>
      </c>
      <c r="Q24" s="41">
        <v>394</v>
      </c>
      <c r="R24" s="41">
        <v>368</v>
      </c>
      <c r="S24" s="41">
        <v>367</v>
      </c>
      <c r="T24" s="41">
        <v>190</v>
      </c>
      <c r="U24" s="41">
        <v>83</v>
      </c>
      <c r="V24" s="41">
        <v>47</v>
      </c>
      <c r="W24" s="62">
        <f t="shared" si="3"/>
        <v>6523</v>
      </c>
    </row>
    <row r="25" spans="1:23" ht="12.75" customHeight="1">
      <c r="A25" s="24"/>
      <c r="B25" s="42" t="s">
        <v>47</v>
      </c>
      <c r="C25" s="43"/>
      <c r="D25" s="40">
        <v>37</v>
      </c>
      <c r="E25" s="40">
        <v>66</v>
      </c>
      <c r="F25" s="40">
        <v>112</v>
      </c>
      <c r="G25" s="40">
        <v>111</v>
      </c>
      <c r="H25" s="40">
        <v>79</v>
      </c>
      <c r="I25" s="40">
        <v>58</v>
      </c>
      <c r="J25" s="40">
        <v>84</v>
      </c>
      <c r="K25" s="40">
        <v>61</v>
      </c>
      <c r="L25" s="40">
        <v>98</v>
      </c>
      <c r="M25" s="40">
        <v>111</v>
      </c>
      <c r="N25" s="40">
        <v>134</v>
      </c>
      <c r="O25" s="40">
        <v>90</v>
      </c>
      <c r="P25" s="40">
        <v>111</v>
      </c>
      <c r="Q25" s="40">
        <v>113</v>
      </c>
      <c r="R25" s="40">
        <v>177</v>
      </c>
      <c r="S25" s="40">
        <v>170</v>
      </c>
      <c r="T25" s="40">
        <v>73</v>
      </c>
      <c r="U25" s="40">
        <v>38</v>
      </c>
      <c r="V25" s="40">
        <v>19</v>
      </c>
      <c r="W25" s="63">
        <f t="shared" si="3"/>
        <v>1742</v>
      </c>
    </row>
    <row r="26" spans="1:23" ht="12.75" customHeight="1">
      <c r="A26" s="24"/>
      <c r="B26" s="42" t="s">
        <v>48</v>
      </c>
      <c r="C26" s="43"/>
      <c r="D26" s="40">
        <v>131</v>
      </c>
      <c r="E26" s="40">
        <v>179</v>
      </c>
      <c r="F26" s="40">
        <v>164</v>
      </c>
      <c r="G26" s="40">
        <v>200</v>
      </c>
      <c r="H26" s="40">
        <v>144</v>
      </c>
      <c r="I26" s="40">
        <v>166</v>
      </c>
      <c r="J26" s="40">
        <v>161</v>
      </c>
      <c r="K26" s="40">
        <v>149</v>
      </c>
      <c r="L26" s="40">
        <v>145</v>
      </c>
      <c r="M26" s="40">
        <v>184</v>
      </c>
      <c r="N26" s="40">
        <v>251</v>
      </c>
      <c r="O26" s="40">
        <v>189</v>
      </c>
      <c r="P26" s="40">
        <v>162</v>
      </c>
      <c r="Q26" s="40">
        <v>121</v>
      </c>
      <c r="R26" s="40">
        <v>166</v>
      </c>
      <c r="S26" s="40">
        <v>127</v>
      </c>
      <c r="T26" s="40">
        <v>63</v>
      </c>
      <c r="U26" s="40">
        <v>27</v>
      </c>
      <c r="V26" s="40">
        <v>25</v>
      </c>
      <c r="W26" s="63">
        <f t="shared" si="3"/>
        <v>2754</v>
      </c>
    </row>
    <row r="27" spans="1:23" ht="12.75" customHeight="1">
      <c r="A27" s="24"/>
      <c r="B27" s="42" t="s">
        <v>49</v>
      </c>
      <c r="C27" s="43"/>
      <c r="D27" s="40">
        <v>83</v>
      </c>
      <c r="E27" s="40">
        <v>102</v>
      </c>
      <c r="F27" s="40">
        <v>140</v>
      </c>
      <c r="G27" s="40">
        <v>137</v>
      </c>
      <c r="H27" s="40">
        <v>115</v>
      </c>
      <c r="I27" s="40">
        <v>112</v>
      </c>
      <c r="J27" s="40">
        <v>102</v>
      </c>
      <c r="K27" s="40">
        <v>126</v>
      </c>
      <c r="L27" s="40">
        <v>128</v>
      </c>
      <c r="M27" s="40">
        <v>166</v>
      </c>
      <c r="N27" s="40">
        <v>189</v>
      </c>
      <c r="O27" s="40">
        <v>195</v>
      </c>
      <c r="P27" s="40">
        <v>158</v>
      </c>
      <c r="Q27" s="40">
        <v>176</v>
      </c>
      <c r="R27" s="40">
        <v>163</v>
      </c>
      <c r="S27" s="40">
        <v>164</v>
      </c>
      <c r="T27" s="40">
        <v>81</v>
      </c>
      <c r="U27" s="40">
        <v>48</v>
      </c>
      <c r="V27" s="40">
        <v>23</v>
      </c>
      <c r="W27" s="63">
        <f t="shared" si="3"/>
        <v>2408</v>
      </c>
    </row>
    <row r="28" spans="1:23" ht="12.75" customHeight="1">
      <c r="A28" s="24"/>
      <c r="B28" s="42" t="s">
        <v>50</v>
      </c>
      <c r="C28" s="43"/>
      <c r="D28" s="40">
        <v>41</v>
      </c>
      <c r="E28" s="40">
        <v>50</v>
      </c>
      <c r="F28" s="40">
        <v>55</v>
      </c>
      <c r="G28" s="40">
        <v>68</v>
      </c>
      <c r="H28" s="40">
        <v>59</v>
      </c>
      <c r="I28" s="40">
        <v>35</v>
      </c>
      <c r="J28" s="40">
        <v>44</v>
      </c>
      <c r="K28" s="40">
        <v>57</v>
      </c>
      <c r="L28" s="40">
        <v>50</v>
      </c>
      <c r="M28" s="40">
        <v>78</v>
      </c>
      <c r="N28" s="40">
        <v>66</v>
      </c>
      <c r="O28" s="40">
        <v>89</v>
      </c>
      <c r="P28" s="40">
        <v>52</v>
      </c>
      <c r="Q28" s="40">
        <v>64</v>
      </c>
      <c r="R28" s="40">
        <v>79</v>
      </c>
      <c r="S28" s="40">
        <v>61</v>
      </c>
      <c r="T28" s="40">
        <v>36</v>
      </c>
      <c r="U28" s="40">
        <v>12</v>
      </c>
      <c r="V28" s="40">
        <v>5</v>
      </c>
      <c r="W28" s="63">
        <f t="shared" si="3"/>
        <v>1001</v>
      </c>
    </row>
    <row r="29" spans="1:23" ht="12.75" customHeight="1">
      <c r="A29" s="24"/>
      <c r="B29" s="42" t="s">
        <v>51</v>
      </c>
      <c r="C29" s="43"/>
      <c r="D29" s="40">
        <v>232</v>
      </c>
      <c r="E29" s="40">
        <v>284</v>
      </c>
      <c r="F29" s="40">
        <v>275</v>
      </c>
      <c r="G29" s="40">
        <v>273</v>
      </c>
      <c r="H29" s="40">
        <v>217</v>
      </c>
      <c r="I29" s="40">
        <v>251</v>
      </c>
      <c r="J29" s="40">
        <v>307</v>
      </c>
      <c r="K29" s="40">
        <v>288</v>
      </c>
      <c r="L29" s="40">
        <v>278</v>
      </c>
      <c r="M29" s="40">
        <v>279</v>
      </c>
      <c r="N29" s="40">
        <v>372</v>
      </c>
      <c r="O29" s="40">
        <v>371</v>
      </c>
      <c r="P29" s="40">
        <v>286</v>
      </c>
      <c r="Q29" s="40">
        <v>226</v>
      </c>
      <c r="R29" s="40">
        <v>223</v>
      </c>
      <c r="S29" s="40">
        <v>189</v>
      </c>
      <c r="T29" s="40">
        <v>105</v>
      </c>
      <c r="U29" s="40">
        <v>50</v>
      </c>
      <c r="V29" s="40">
        <v>17</v>
      </c>
      <c r="W29" s="63">
        <f t="shared" si="3"/>
        <v>4523</v>
      </c>
    </row>
    <row r="30" spans="1:23" ht="12.75" customHeight="1">
      <c r="A30" s="24"/>
      <c r="B30" s="42" t="s">
        <v>52</v>
      </c>
      <c r="C30" s="43"/>
      <c r="D30" s="40">
        <v>99</v>
      </c>
      <c r="E30" s="40">
        <v>110</v>
      </c>
      <c r="F30" s="40">
        <v>113</v>
      </c>
      <c r="G30" s="40">
        <v>122</v>
      </c>
      <c r="H30" s="40">
        <v>104</v>
      </c>
      <c r="I30" s="40">
        <v>120</v>
      </c>
      <c r="J30" s="40">
        <v>146</v>
      </c>
      <c r="K30" s="40">
        <v>112</v>
      </c>
      <c r="L30" s="40">
        <v>116</v>
      </c>
      <c r="M30" s="40">
        <v>129</v>
      </c>
      <c r="N30" s="40">
        <v>144</v>
      </c>
      <c r="O30" s="40">
        <v>128</v>
      </c>
      <c r="P30" s="40">
        <v>121</v>
      </c>
      <c r="Q30" s="40">
        <v>111</v>
      </c>
      <c r="R30" s="40">
        <v>123</v>
      </c>
      <c r="S30" s="40">
        <v>92</v>
      </c>
      <c r="T30" s="40">
        <v>41</v>
      </c>
      <c r="U30" s="40">
        <v>22</v>
      </c>
      <c r="V30" s="40">
        <v>12</v>
      </c>
      <c r="W30" s="63">
        <f t="shared" si="3"/>
        <v>1965</v>
      </c>
    </row>
    <row r="31" spans="1:23" ht="12.75" customHeight="1">
      <c r="A31" s="24"/>
      <c r="B31" s="42" t="s">
        <v>53</v>
      </c>
      <c r="C31" s="43"/>
      <c r="D31" s="40">
        <v>92</v>
      </c>
      <c r="E31" s="40">
        <v>110</v>
      </c>
      <c r="F31" s="40">
        <v>156</v>
      </c>
      <c r="G31" s="40">
        <v>171</v>
      </c>
      <c r="H31" s="40">
        <v>165</v>
      </c>
      <c r="I31" s="40">
        <v>122</v>
      </c>
      <c r="J31" s="40">
        <v>133</v>
      </c>
      <c r="K31" s="40">
        <v>123</v>
      </c>
      <c r="L31" s="40">
        <v>130</v>
      </c>
      <c r="M31" s="40">
        <v>205</v>
      </c>
      <c r="N31" s="40">
        <v>270</v>
      </c>
      <c r="O31" s="40">
        <v>214</v>
      </c>
      <c r="P31" s="40">
        <v>172</v>
      </c>
      <c r="Q31" s="40">
        <v>164</v>
      </c>
      <c r="R31" s="40">
        <v>194</v>
      </c>
      <c r="S31" s="40">
        <v>180</v>
      </c>
      <c r="T31" s="40">
        <v>91</v>
      </c>
      <c r="U31" s="40">
        <v>29</v>
      </c>
      <c r="V31" s="40">
        <v>14</v>
      </c>
      <c r="W31" s="63">
        <f t="shared" si="3"/>
        <v>2735</v>
      </c>
    </row>
    <row r="32" spans="1:23" ht="12.75" customHeight="1">
      <c r="A32" s="24"/>
      <c r="B32" s="42" t="s">
        <v>54</v>
      </c>
      <c r="C32" s="43"/>
      <c r="D32" s="40">
        <v>33</v>
      </c>
      <c r="E32" s="40">
        <v>29</v>
      </c>
      <c r="F32" s="40">
        <v>30</v>
      </c>
      <c r="G32" s="40">
        <v>44</v>
      </c>
      <c r="H32" s="40">
        <v>50</v>
      </c>
      <c r="I32" s="40">
        <v>59</v>
      </c>
      <c r="J32" s="40">
        <v>51</v>
      </c>
      <c r="K32" s="40">
        <v>37</v>
      </c>
      <c r="L32" s="40">
        <v>38</v>
      </c>
      <c r="M32" s="40">
        <v>58</v>
      </c>
      <c r="N32" s="40">
        <v>77</v>
      </c>
      <c r="O32" s="40">
        <v>67</v>
      </c>
      <c r="P32" s="40">
        <v>59</v>
      </c>
      <c r="Q32" s="40">
        <v>46</v>
      </c>
      <c r="R32" s="40">
        <v>58</v>
      </c>
      <c r="S32" s="40">
        <v>60</v>
      </c>
      <c r="T32" s="40">
        <v>25</v>
      </c>
      <c r="U32" s="40">
        <v>17</v>
      </c>
      <c r="V32" s="40">
        <v>7</v>
      </c>
      <c r="W32" s="63">
        <f t="shared" si="3"/>
        <v>845</v>
      </c>
    </row>
    <row r="33" spans="1:23" ht="12.75" customHeight="1">
      <c r="A33" s="24"/>
      <c r="B33" s="42" t="s">
        <v>55</v>
      </c>
      <c r="C33" s="43"/>
      <c r="D33" s="40">
        <v>116</v>
      </c>
      <c r="E33" s="40">
        <v>116</v>
      </c>
      <c r="F33" s="40">
        <v>137</v>
      </c>
      <c r="G33" s="40">
        <v>169</v>
      </c>
      <c r="H33" s="40">
        <v>140</v>
      </c>
      <c r="I33" s="40">
        <v>101</v>
      </c>
      <c r="J33" s="40">
        <v>152</v>
      </c>
      <c r="K33" s="40">
        <v>134</v>
      </c>
      <c r="L33" s="40">
        <v>157</v>
      </c>
      <c r="M33" s="40">
        <v>152</v>
      </c>
      <c r="N33" s="40">
        <v>204</v>
      </c>
      <c r="O33" s="40">
        <v>167</v>
      </c>
      <c r="P33" s="40">
        <v>149</v>
      </c>
      <c r="Q33" s="40">
        <v>113</v>
      </c>
      <c r="R33" s="40">
        <v>149</v>
      </c>
      <c r="S33" s="40">
        <v>138</v>
      </c>
      <c r="T33" s="40">
        <v>96</v>
      </c>
      <c r="U33" s="40">
        <v>33</v>
      </c>
      <c r="V33" s="40">
        <v>16</v>
      </c>
      <c r="W33" s="63">
        <f t="shared" si="3"/>
        <v>2439</v>
      </c>
    </row>
    <row r="34" spans="1:23" ht="12.75" customHeight="1">
      <c r="A34" s="24"/>
      <c r="B34" s="42" t="s">
        <v>56</v>
      </c>
      <c r="C34" s="43"/>
      <c r="D34" s="40">
        <v>267</v>
      </c>
      <c r="E34" s="40">
        <v>265</v>
      </c>
      <c r="F34" s="40">
        <v>272</v>
      </c>
      <c r="G34" s="40">
        <v>331</v>
      </c>
      <c r="H34" s="40">
        <v>282</v>
      </c>
      <c r="I34" s="40">
        <v>318</v>
      </c>
      <c r="J34" s="40">
        <v>342</v>
      </c>
      <c r="K34" s="40">
        <v>298</v>
      </c>
      <c r="L34" s="40">
        <v>281</v>
      </c>
      <c r="M34" s="40">
        <v>291</v>
      </c>
      <c r="N34" s="40">
        <v>412</v>
      </c>
      <c r="O34" s="40">
        <v>411</v>
      </c>
      <c r="P34" s="40">
        <v>318</v>
      </c>
      <c r="Q34" s="40">
        <v>253</v>
      </c>
      <c r="R34" s="40">
        <v>238</v>
      </c>
      <c r="S34" s="40">
        <v>221</v>
      </c>
      <c r="T34" s="40">
        <v>152</v>
      </c>
      <c r="U34" s="40">
        <v>66</v>
      </c>
      <c r="V34" s="40">
        <v>24</v>
      </c>
      <c r="W34" s="63">
        <f t="shared" si="3"/>
        <v>5042</v>
      </c>
    </row>
    <row r="35" spans="1:23" ht="12.75" customHeight="1">
      <c r="A35" s="24"/>
      <c r="B35" s="44" t="s">
        <v>57</v>
      </c>
      <c r="C35" s="45"/>
      <c r="D35" s="46">
        <v>174</v>
      </c>
      <c r="E35" s="46">
        <v>210</v>
      </c>
      <c r="F35" s="46">
        <v>232</v>
      </c>
      <c r="G35" s="46">
        <v>270</v>
      </c>
      <c r="H35" s="46">
        <v>187</v>
      </c>
      <c r="I35" s="46">
        <v>176</v>
      </c>
      <c r="J35" s="46">
        <v>249</v>
      </c>
      <c r="K35" s="46">
        <v>229</v>
      </c>
      <c r="L35" s="46">
        <v>291</v>
      </c>
      <c r="M35" s="46">
        <v>283</v>
      </c>
      <c r="N35" s="46">
        <v>347</v>
      </c>
      <c r="O35" s="46">
        <v>325</v>
      </c>
      <c r="P35" s="46">
        <v>283</v>
      </c>
      <c r="Q35" s="46">
        <v>267</v>
      </c>
      <c r="R35" s="46">
        <v>287</v>
      </c>
      <c r="S35" s="46">
        <v>286</v>
      </c>
      <c r="T35" s="46">
        <v>116</v>
      </c>
      <c r="U35" s="46">
        <v>73</v>
      </c>
      <c r="V35" s="46">
        <v>31</v>
      </c>
      <c r="W35" s="64">
        <f t="shared" si="3"/>
        <v>4316</v>
      </c>
    </row>
    <row r="36" spans="1:23" ht="12.75" customHeight="1">
      <c r="A36" s="24"/>
      <c r="B36" s="44" t="s">
        <v>58</v>
      </c>
      <c r="C36" s="45"/>
      <c r="D36" s="46">
        <v>211</v>
      </c>
      <c r="E36" s="46">
        <v>223</v>
      </c>
      <c r="F36" s="46">
        <v>312</v>
      </c>
      <c r="G36" s="46">
        <v>330</v>
      </c>
      <c r="H36" s="46">
        <v>245</v>
      </c>
      <c r="I36" s="46">
        <v>254</v>
      </c>
      <c r="J36" s="46">
        <v>285</v>
      </c>
      <c r="K36" s="46">
        <v>277</v>
      </c>
      <c r="L36" s="46">
        <v>334</v>
      </c>
      <c r="M36" s="46">
        <v>396</v>
      </c>
      <c r="N36" s="46">
        <v>490</v>
      </c>
      <c r="O36" s="46">
        <v>437</v>
      </c>
      <c r="P36" s="46">
        <v>372</v>
      </c>
      <c r="Q36" s="46">
        <v>343</v>
      </c>
      <c r="R36" s="46">
        <v>336</v>
      </c>
      <c r="S36" s="46">
        <v>317</v>
      </c>
      <c r="T36" s="46">
        <v>135</v>
      </c>
      <c r="U36" s="46">
        <v>60</v>
      </c>
      <c r="V36" s="46">
        <v>30</v>
      </c>
      <c r="W36" s="64">
        <f t="shared" si="3"/>
        <v>5387</v>
      </c>
    </row>
    <row r="37" spans="1:23" ht="12.75" customHeight="1">
      <c r="A37" s="24"/>
      <c r="B37" s="44" t="s">
        <v>59</v>
      </c>
      <c r="C37" s="45"/>
      <c r="D37" s="46">
        <v>203</v>
      </c>
      <c r="E37" s="46">
        <v>221</v>
      </c>
      <c r="F37" s="46">
        <v>262</v>
      </c>
      <c r="G37" s="46">
        <v>230</v>
      </c>
      <c r="H37" s="46">
        <v>122</v>
      </c>
      <c r="I37" s="46">
        <v>187</v>
      </c>
      <c r="J37" s="46">
        <v>253</v>
      </c>
      <c r="K37" s="46">
        <v>223</v>
      </c>
      <c r="L37" s="46">
        <v>252</v>
      </c>
      <c r="M37" s="46">
        <v>277</v>
      </c>
      <c r="N37" s="46">
        <v>272</v>
      </c>
      <c r="O37" s="46">
        <v>283</v>
      </c>
      <c r="P37" s="46">
        <v>255</v>
      </c>
      <c r="Q37" s="46">
        <v>253</v>
      </c>
      <c r="R37" s="46">
        <v>269</v>
      </c>
      <c r="S37" s="46">
        <v>231</v>
      </c>
      <c r="T37" s="46">
        <v>92</v>
      </c>
      <c r="U37" s="46">
        <v>41</v>
      </c>
      <c r="V37" s="46">
        <v>27</v>
      </c>
      <c r="W37" s="64">
        <f t="shared" si="3"/>
        <v>3953</v>
      </c>
    </row>
    <row r="38" spans="1:23" ht="12.75" customHeight="1">
      <c r="A38" s="24"/>
      <c r="B38" s="44" t="s">
        <v>60</v>
      </c>
      <c r="C38" s="45"/>
      <c r="D38" s="46">
        <v>54</v>
      </c>
      <c r="E38" s="46">
        <v>67</v>
      </c>
      <c r="F38" s="46">
        <v>75</v>
      </c>
      <c r="G38" s="46">
        <v>86</v>
      </c>
      <c r="H38" s="46">
        <v>58</v>
      </c>
      <c r="I38" s="46">
        <v>39</v>
      </c>
      <c r="J38" s="46">
        <v>74</v>
      </c>
      <c r="K38" s="46">
        <v>75</v>
      </c>
      <c r="L38" s="46">
        <v>79</v>
      </c>
      <c r="M38" s="46">
        <v>105</v>
      </c>
      <c r="N38" s="46">
        <v>104</v>
      </c>
      <c r="O38" s="46">
        <v>84</v>
      </c>
      <c r="P38" s="46">
        <v>87</v>
      </c>
      <c r="Q38" s="46">
        <v>84</v>
      </c>
      <c r="R38" s="46">
        <v>100</v>
      </c>
      <c r="S38" s="46">
        <v>87</v>
      </c>
      <c r="T38" s="46">
        <v>49</v>
      </c>
      <c r="U38" s="46">
        <v>18</v>
      </c>
      <c r="V38" s="46">
        <v>3</v>
      </c>
      <c r="W38" s="64">
        <f t="shared" si="3"/>
        <v>1328</v>
      </c>
    </row>
    <row r="39" spans="1:23" ht="12.75" customHeight="1">
      <c r="A39" s="24"/>
      <c r="B39" s="44" t="s">
        <v>61</v>
      </c>
      <c r="C39" s="45"/>
      <c r="D39" s="46">
        <v>319</v>
      </c>
      <c r="E39" s="46">
        <v>327</v>
      </c>
      <c r="F39" s="46">
        <v>352</v>
      </c>
      <c r="G39" s="46">
        <v>309</v>
      </c>
      <c r="H39" s="46">
        <v>212</v>
      </c>
      <c r="I39" s="46">
        <v>335</v>
      </c>
      <c r="J39" s="46">
        <v>433</v>
      </c>
      <c r="K39" s="46">
        <v>346</v>
      </c>
      <c r="L39" s="46">
        <v>394</v>
      </c>
      <c r="M39" s="46">
        <v>392</v>
      </c>
      <c r="N39" s="46">
        <v>477</v>
      </c>
      <c r="O39" s="46">
        <v>443</v>
      </c>
      <c r="P39" s="46">
        <v>386</v>
      </c>
      <c r="Q39" s="46">
        <v>306</v>
      </c>
      <c r="R39" s="46">
        <v>306</v>
      </c>
      <c r="S39" s="46">
        <v>256</v>
      </c>
      <c r="T39" s="46">
        <v>139</v>
      </c>
      <c r="U39" s="46">
        <v>88</v>
      </c>
      <c r="V39" s="46">
        <v>40</v>
      </c>
      <c r="W39" s="64">
        <f>SUM(D39:V39)+1</f>
        <v>5861</v>
      </c>
    </row>
    <row r="40" spans="1:23" ht="12.75" customHeight="1" thickBot="1">
      <c r="A40" s="47"/>
      <c r="B40" s="48" t="s">
        <v>62</v>
      </c>
      <c r="C40" s="49"/>
      <c r="D40" s="50">
        <v>150</v>
      </c>
      <c r="E40" s="50">
        <v>181</v>
      </c>
      <c r="F40" s="50">
        <v>189</v>
      </c>
      <c r="G40" s="50">
        <v>183</v>
      </c>
      <c r="H40" s="50">
        <v>151</v>
      </c>
      <c r="I40" s="50">
        <v>234</v>
      </c>
      <c r="J40" s="50">
        <v>264</v>
      </c>
      <c r="K40" s="50">
        <v>232</v>
      </c>
      <c r="L40" s="50">
        <v>296</v>
      </c>
      <c r="M40" s="50">
        <v>312</v>
      </c>
      <c r="N40" s="50">
        <v>349</v>
      </c>
      <c r="O40" s="50">
        <v>290</v>
      </c>
      <c r="P40" s="50">
        <v>229</v>
      </c>
      <c r="Q40" s="50">
        <v>174</v>
      </c>
      <c r="R40" s="50">
        <v>181</v>
      </c>
      <c r="S40" s="50">
        <v>145</v>
      </c>
      <c r="T40" s="50">
        <v>84</v>
      </c>
      <c r="U40" s="50">
        <v>29</v>
      </c>
      <c r="V40" s="50">
        <v>17</v>
      </c>
      <c r="W40" s="65">
        <f>SUM(D40:V40)</f>
        <v>3690</v>
      </c>
    </row>
    <row r="41" spans="1:23" ht="4.5" customHeight="1">
      <c r="A41" s="51"/>
      <c r="B41" s="52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s="3" customFormat="1" ht="12.75" customHeight="1">
      <c r="A42" s="6"/>
      <c r="B42" s="6" t="s">
        <v>24</v>
      </c>
      <c r="C42" s="6"/>
      <c r="D42" s="6"/>
      <c r="E42" s="13" t="s">
        <v>63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2" customHeight="1"/>
  </sheetData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="150" zoomScaleNormal="15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0.875" style="1" customWidth="1"/>
    <col min="4" max="22" width="6.125" style="1" customWidth="1"/>
    <col min="23" max="23" width="7.625" style="1" customWidth="1"/>
    <col min="24" max="16384" width="9.00390625" style="1" customWidth="1"/>
  </cols>
  <sheetData>
    <row r="1" spans="2:3" ht="14.25">
      <c r="B1" s="2" t="s">
        <v>3</v>
      </c>
      <c r="C1" s="2"/>
    </row>
    <row r="2" spans="1:23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 t="s">
        <v>23</v>
      </c>
    </row>
    <row r="3" spans="1:23" ht="15.75" customHeight="1" thickBot="1">
      <c r="A3" s="8"/>
      <c r="B3" s="9" t="s">
        <v>26</v>
      </c>
      <c r="C3" s="10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0</v>
      </c>
      <c r="W3" s="12" t="s">
        <v>27</v>
      </c>
    </row>
    <row r="4" spans="1:23" ht="15.75" customHeight="1">
      <c r="A4" s="14"/>
      <c r="B4" s="15" t="s">
        <v>28</v>
      </c>
      <c r="C4" s="16"/>
      <c r="D4" s="55">
        <f>D5+D6</f>
        <v>18850</v>
      </c>
      <c r="E4" s="55">
        <f aca="true" t="shared" si="0" ref="E4:W4">E5+E6</f>
        <v>19990</v>
      </c>
      <c r="F4" s="55">
        <f t="shared" si="0"/>
        <v>20735</v>
      </c>
      <c r="G4" s="55">
        <f t="shared" si="0"/>
        <v>23174</v>
      </c>
      <c r="H4" s="55">
        <f t="shared" si="0"/>
        <v>21134</v>
      </c>
      <c r="I4" s="55">
        <f t="shared" si="0"/>
        <v>23701</v>
      </c>
      <c r="J4" s="55">
        <f t="shared" si="0"/>
        <v>27655</v>
      </c>
      <c r="K4" s="55">
        <f t="shared" si="0"/>
        <v>24816</v>
      </c>
      <c r="L4" s="55">
        <f t="shared" si="0"/>
        <v>25121</v>
      </c>
      <c r="M4" s="55">
        <f t="shared" si="0"/>
        <v>25999</v>
      </c>
      <c r="N4" s="55">
        <f t="shared" si="0"/>
        <v>30072</v>
      </c>
      <c r="O4" s="55">
        <f t="shared" si="0"/>
        <v>29903</v>
      </c>
      <c r="P4" s="55">
        <f t="shared" si="0"/>
        <v>27362</v>
      </c>
      <c r="Q4" s="55">
        <f t="shared" si="0"/>
        <v>24873</v>
      </c>
      <c r="R4" s="55">
        <f t="shared" si="0"/>
        <v>25489</v>
      </c>
      <c r="S4" s="55">
        <f t="shared" si="0"/>
        <v>23139</v>
      </c>
      <c r="T4" s="55">
        <f t="shared" si="0"/>
        <v>17169</v>
      </c>
      <c r="U4" s="55">
        <f t="shared" si="0"/>
        <v>10073</v>
      </c>
      <c r="V4" s="55">
        <f t="shared" si="0"/>
        <v>6733</v>
      </c>
      <c r="W4" s="56">
        <f t="shared" si="0"/>
        <v>426069</v>
      </c>
    </row>
    <row r="5" spans="1:23" ht="15.75" customHeight="1">
      <c r="A5" s="17"/>
      <c r="B5" s="18" t="s">
        <v>29</v>
      </c>
      <c r="C5" s="19"/>
      <c r="D5" s="57">
        <f>SUM(D7:D14)</f>
        <v>13484</v>
      </c>
      <c r="E5" s="57">
        <f aca="true" t="shared" si="1" ref="E5:W5">SUM(E7:E14)</f>
        <v>14111</v>
      </c>
      <c r="F5" s="57">
        <f t="shared" si="1"/>
        <v>14504</v>
      </c>
      <c r="G5" s="57">
        <f t="shared" si="1"/>
        <v>16528</v>
      </c>
      <c r="H5" s="57">
        <f t="shared" si="1"/>
        <v>15183</v>
      </c>
      <c r="I5" s="57">
        <f t="shared" si="1"/>
        <v>17247</v>
      </c>
      <c r="J5" s="57">
        <f t="shared" si="1"/>
        <v>20359</v>
      </c>
      <c r="K5" s="57">
        <f t="shared" si="1"/>
        <v>17862</v>
      </c>
      <c r="L5" s="57">
        <f t="shared" si="1"/>
        <v>18154</v>
      </c>
      <c r="M5" s="57">
        <f t="shared" si="1"/>
        <v>18655</v>
      </c>
      <c r="N5" s="57">
        <f t="shared" si="1"/>
        <v>21630</v>
      </c>
      <c r="O5" s="57">
        <f t="shared" si="1"/>
        <v>21859</v>
      </c>
      <c r="P5" s="57">
        <f t="shared" si="1"/>
        <v>19751</v>
      </c>
      <c r="Q5" s="57">
        <f t="shared" si="1"/>
        <v>17736</v>
      </c>
      <c r="R5" s="57">
        <f t="shared" si="1"/>
        <v>17924</v>
      </c>
      <c r="S5" s="57">
        <f t="shared" si="1"/>
        <v>15985</v>
      </c>
      <c r="T5" s="57">
        <f t="shared" si="1"/>
        <v>11824</v>
      </c>
      <c r="U5" s="57">
        <f t="shared" si="1"/>
        <v>6876</v>
      </c>
      <c r="V5" s="57">
        <f t="shared" si="1"/>
        <v>4739</v>
      </c>
      <c r="W5" s="58">
        <f t="shared" si="1"/>
        <v>304484</v>
      </c>
    </row>
    <row r="6" spans="1:23" ht="15.75" customHeight="1">
      <c r="A6" s="17"/>
      <c r="B6" s="18" t="s">
        <v>30</v>
      </c>
      <c r="C6" s="19"/>
      <c r="D6" s="57">
        <f>SUM(D15:D40)</f>
        <v>5366</v>
      </c>
      <c r="E6" s="57">
        <f aca="true" t="shared" si="2" ref="E6:W6">SUM(E15:E40)</f>
        <v>5879</v>
      </c>
      <c r="F6" s="57">
        <f t="shared" si="2"/>
        <v>6231</v>
      </c>
      <c r="G6" s="57">
        <f t="shared" si="2"/>
        <v>6646</v>
      </c>
      <c r="H6" s="57">
        <f t="shared" si="2"/>
        <v>5951</v>
      </c>
      <c r="I6" s="57">
        <f t="shared" si="2"/>
        <v>6454</v>
      </c>
      <c r="J6" s="57">
        <f t="shared" si="2"/>
        <v>7296</v>
      </c>
      <c r="K6" s="57">
        <f t="shared" si="2"/>
        <v>6954</v>
      </c>
      <c r="L6" s="57">
        <f t="shared" si="2"/>
        <v>6967</v>
      </c>
      <c r="M6" s="57">
        <f t="shared" si="2"/>
        <v>7344</v>
      </c>
      <c r="N6" s="57">
        <f t="shared" si="2"/>
        <v>8442</v>
      </c>
      <c r="O6" s="57">
        <f t="shared" si="2"/>
        <v>8044</v>
      </c>
      <c r="P6" s="57">
        <f t="shared" si="2"/>
        <v>7611</v>
      </c>
      <c r="Q6" s="57">
        <f t="shared" si="2"/>
        <v>7137</v>
      </c>
      <c r="R6" s="57">
        <f t="shared" si="2"/>
        <v>7565</v>
      </c>
      <c r="S6" s="57">
        <f t="shared" si="2"/>
        <v>7154</v>
      </c>
      <c r="T6" s="57">
        <f t="shared" si="2"/>
        <v>5345</v>
      </c>
      <c r="U6" s="57">
        <f t="shared" si="2"/>
        <v>3197</v>
      </c>
      <c r="V6" s="57">
        <f t="shared" si="2"/>
        <v>1994</v>
      </c>
      <c r="W6" s="58">
        <f t="shared" si="2"/>
        <v>121585</v>
      </c>
    </row>
    <row r="7" spans="1:23" ht="12.75" customHeight="1">
      <c r="A7" s="20"/>
      <c r="B7" s="21" t="s">
        <v>31</v>
      </c>
      <c r="C7" s="22"/>
      <c r="D7" s="23">
        <v>5789</v>
      </c>
      <c r="E7" s="23">
        <v>5893</v>
      </c>
      <c r="F7" s="23">
        <v>5994</v>
      </c>
      <c r="G7" s="23">
        <v>6725</v>
      </c>
      <c r="H7" s="23">
        <v>6574</v>
      </c>
      <c r="I7" s="23">
        <v>7666</v>
      </c>
      <c r="J7" s="23">
        <v>9302</v>
      </c>
      <c r="K7" s="23">
        <v>8101</v>
      </c>
      <c r="L7" s="23">
        <v>7942</v>
      </c>
      <c r="M7" s="23">
        <v>7935</v>
      </c>
      <c r="N7" s="23">
        <v>9128</v>
      </c>
      <c r="O7" s="23">
        <v>9538</v>
      </c>
      <c r="P7" s="23">
        <v>8584</v>
      </c>
      <c r="Q7" s="23">
        <v>7332</v>
      </c>
      <c r="R7" s="23">
        <v>7264</v>
      </c>
      <c r="S7" s="23">
        <v>6247</v>
      </c>
      <c r="T7" s="23">
        <v>4643</v>
      </c>
      <c r="U7" s="23">
        <v>2744</v>
      </c>
      <c r="V7" s="23">
        <v>1999</v>
      </c>
      <c r="W7" s="59">
        <f>SUM(D7:V7)+36</f>
        <v>129436</v>
      </c>
    </row>
    <row r="8" spans="1:23" ht="12.75" customHeight="1">
      <c r="A8" s="24"/>
      <c r="B8" s="25" t="s">
        <v>32</v>
      </c>
      <c r="C8" s="26"/>
      <c r="D8" s="27">
        <v>1621</v>
      </c>
      <c r="E8" s="27">
        <v>1665</v>
      </c>
      <c r="F8" s="27">
        <v>1718</v>
      </c>
      <c r="G8" s="27">
        <v>1992</v>
      </c>
      <c r="H8" s="27">
        <v>1683</v>
      </c>
      <c r="I8" s="27">
        <v>2051</v>
      </c>
      <c r="J8" s="27">
        <v>2456</v>
      </c>
      <c r="K8" s="27">
        <v>2096</v>
      </c>
      <c r="L8" s="27">
        <v>2148</v>
      </c>
      <c r="M8" s="27">
        <v>2206</v>
      </c>
      <c r="N8" s="27">
        <v>2547</v>
      </c>
      <c r="O8" s="27">
        <v>2453</v>
      </c>
      <c r="P8" s="27">
        <v>2158</v>
      </c>
      <c r="Q8" s="27">
        <v>1963</v>
      </c>
      <c r="R8" s="27">
        <v>2052</v>
      </c>
      <c r="S8" s="27">
        <v>1791</v>
      </c>
      <c r="T8" s="27">
        <v>1258</v>
      </c>
      <c r="U8" s="27">
        <v>694</v>
      </c>
      <c r="V8" s="27">
        <v>437</v>
      </c>
      <c r="W8" s="60">
        <f>SUM(D8:V8)</f>
        <v>34989</v>
      </c>
    </row>
    <row r="9" spans="1:23" ht="12.75" customHeight="1">
      <c r="A9" s="24"/>
      <c r="B9" s="25" t="s">
        <v>33</v>
      </c>
      <c r="C9" s="26"/>
      <c r="D9" s="27">
        <v>1768</v>
      </c>
      <c r="E9" s="27">
        <v>1935</v>
      </c>
      <c r="F9" s="27">
        <v>1868</v>
      </c>
      <c r="G9" s="27">
        <v>2046</v>
      </c>
      <c r="H9" s="27">
        <v>2078</v>
      </c>
      <c r="I9" s="27">
        <v>2383</v>
      </c>
      <c r="J9" s="27">
        <v>2537</v>
      </c>
      <c r="K9" s="27">
        <v>2215</v>
      </c>
      <c r="L9" s="27">
        <v>2186</v>
      </c>
      <c r="M9" s="27">
        <v>2187</v>
      </c>
      <c r="N9" s="27">
        <v>2634</v>
      </c>
      <c r="O9" s="27">
        <v>2563</v>
      </c>
      <c r="P9" s="27">
        <v>2247</v>
      </c>
      <c r="Q9" s="27">
        <v>2107</v>
      </c>
      <c r="R9" s="27">
        <v>2181</v>
      </c>
      <c r="S9" s="27">
        <v>1940</v>
      </c>
      <c r="T9" s="27">
        <v>1447</v>
      </c>
      <c r="U9" s="27">
        <v>902</v>
      </c>
      <c r="V9" s="27">
        <v>602</v>
      </c>
      <c r="W9" s="60">
        <f aca="true" t="shared" si="3" ref="W9:W38">SUM(D9:V9)</f>
        <v>37826</v>
      </c>
    </row>
    <row r="10" spans="1:23" ht="12.75" customHeight="1">
      <c r="A10" s="24"/>
      <c r="B10" s="25" t="s">
        <v>34</v>
      </c>
      <c r="C10" s="26"/>
      <c r="D10" s="27">
        <v>664</v>
      </c>
      <c r="E10" s="27">
        <v>786</v>
      </c>
      <c r="F10" s="27">
        <v>856</v>
      </c>
      <c r="G10" s="27">
        <v>971</v>
      </c>
      <c r="H10" s="27">
        <v>750</v>
      </c>
      <c r="I10" s="27">
        <v>853</v>
      </c>
      <c r="J10" s="27">
        <v>948</v>
      </c>
      <c r="K10" s="27">
        <v>854</v>
      </c>
      <c r="L10" s="27">
        <v>981</v>
      </c>
      <c r="M10" s="27">
        <v>1023</v>
      </c>
      <c r="N10" s="27">
        <v>1095</v>
      </c>
      <c r="O10" s="27">
        <v>1155</v>
      </c>
      <c r="P10" s="27">
        <v>1137</v>
      </c>
      <c r="Q10" s="27">
        <v>1094</v>
      </c>
      <c r="R10" s="27">
        <v>1156</v>
      </c>
      <c r="S10" s="27">
        <v>1083</v>
      </c>
      <c r="T10" s="27">
        <v>836</v>
      </c>
      <c r="U10" s="27">
        <v>461</v>
      </c>
      <c r="V10" s="27">
        <v>249</v>
      </c>
      <c r="W10" s="60">
        <f t="shared" si="3"/>
        <v>16952</v>
      </c>
    </row>
    <row r="11" spans="1:23" ht="12.75" customHeight="1">
      <c r="A11" s="24"/>
      <c r="B11" s="25" t="s">
        <v>35</v>
      </c>
      <c r="C11" s="26"/>
      <c r="D11" s="27">
        <v>721</v>
      </c>
      <c r="E11" s="27">
        <v>828</v>
      </c>
      <c r="F11" s="27">
        <v>973</v>
      </c>
      <c r="G11" s="27">
        <v>1132</v>
      </c>
      <c r="H11" s="27">
        <v>878</v>
      </c>
      <c r="I11" s="27">
        <v>762</v>
      </c>
      <c r="J11" s="27">
        <v>921</v>
      </c>
      <c r="K11" s="27">
        <v>951</v>
      </c>
      <c r="L11" s="27">
        <v>1127</v>
      </c>
      <c r="M11" s="28">
        <v>1279</v>
      </c>
      <c r="N11" s="28">
        <v>1524</v>
      </c>
      <c r="O11" s="28">
        <v>1342</v>
      </c>
      <c r="P11" s="28">
        <v>1347</v>
      </c>
      <c r="Q11" s="28">
        <v>1372</v>
      </c>
      <c r="R11" s="28">
        <v>1432</v>
      </c>
      <c r="S11" s="28">
        <v>1322</v>
      </c>
      <c r="T11" s="28">
        <v>962</v>
      </c>
      <c r="U11" s="28">
        <v>524</v>
      </c>
      <c r="V11" s="28">
        <v>355</v>
      </c>
      <c r="W11" s="60">
        <f>SUM(D11:V11)+6</f>
        <v>19758</v>
      </c>
    </row>
    <row r="12" spans="1:23" ht="12.75" customHeight="1">
      <c r="A12" s="24"/>
      <c r="B12" s="25" t="s">
        <v>36</v>
      </c>
      <c r="C12" s="26"/>
      <c r="D12" s="27">
        <v>498</v>
      </c>
      <c r="E12" s="27">
        <v>602</v>
      </c>
      <c r="F12" s="27">
        <v>647</v>
      </c>
      <c r="G12" s="27">
        <v>816</v>
      </c>
      <c r="H12" s="27">
        <v>649</v>
      </c>
      <c r="I12" s="27">
        <v>648</v>
      </c>
      <c r="J12" s="27">
        <v>720</v>
      </c>
      <c r="K12" s="27">
        <v>663</v>
      </c>
      <c r="L12" s="27">
        <v>775</v>
      </c>
      <c r="M12" s="27">
        <v>945</v>
      </c>
      <c r="N12" s="27">
        <v>1072</v>
      </c>
      <c r="O12" s="27">
        <v>951</v>
      </c>
      <c r="P12" s="27">
        <v>934</v>
      </c>
      <c r="Q12" s="27">
        <v>924</v>
      </c>
      <c r="R12" s="27">
        <v>1017</v>
      </c>
      <c r="S12" s="27">
        <v>1014</v>
      </c>
      <c r="T12" s="27">
        <v>759</v>
      </c>
      <c r="U12" s="27">
        <v>420</v>
      </c>
      <c r="V12" s="27">
        <v>304</v>
      </c>
      <c r="W12" s="60">
        <f t="shared" si="3"/>
        <v>14358</v>
      </c>
    </row>
    <row r="13" spans="1:23" ht="12.75" customHeight="1">
      <c r="A13" s="24"/>
      <c r="B13" s="25" t="s">
        <v>37</v>
      </c>
      <c r="C13" s="26"/>
      <c r="D13" s="27">
        <v>1826</v>
      </c>
      <c r="E13" s="27">
        <v>1688</v>
      </c>
      <c r="F13" s="27">
        <v>1656</v>
      </c>
      <c r="G13" s="27">
        <v>1919</v>
      </c>
      <c r="H13" s="27">
        <v>1692</v>
      </c>
      <c r="I13" s="27">
        <v>2095</v>
      </c>
      <c r="J13" s="27">
        <v>2540</v>
      </c>
      <c r="K13" s="27">
        <v>2061</v>
      </c>
      <c r="L13" s="27">
        <v>1976</v>
      </c>
      <c r="M13" s="27">
        <v>2021</v>
      </c>
      <c r="N13" s="27">
        <v>2388</v>
      </c>
      <c r="O13" s="27">
        <v>2554</v>
      </c>
      <c r="P13" s="27">
        <v>2189</v>
      </c>
      <c r="Q13" s="27">
        <v>1916</v>
      </c>
      <c r="R13" s="27">
        <v>1726</v>
      </c>
      <c r="S13" s="27">
        <v>1613</v>
      </c>
      <c r="T13" s="27">
        <v>1214</v>
      </c>
      <c r="U13" s="27">
        <v>746</v>
      </c>
      <c r="V13" s="27">
        <v>521</v>
      </c>
      <c r="W13" s="60">
        <f>SUM(D13:V13)+28</f>
        <v>34369</v>
      </c>
    </row>
    <row r="14" spans="1:23" ht="12.75" customHeight="1">
      <c r="A14" s="24"/>
      <c r="B14" s="25" t="s">
        <v>22</v>
      </c>
      <c r="C14" s="26"/>
      <c r="D14" s="27">
        <v>597</v>
      </c>
      <c r="E14" s="27">
        <v>714</v>
      </c>
      <c r="F14" s="27">
        <v>792</v>
      </c>
      <c r="G14" s="27">
        <v>927</v>
      </c>
      <c r="H14" s="27">
        <v>879</v>
      </c>
      <c r="I14" s="27">
        <v>789</v>
      </c>
      <c r="J14" s="27">
        <v>935</v>
      </c>
      <c r="K14" s="27">
        <v>921</v>
      </c>
      <c r="L14" s="27">
        <v>1019</v>
      </c>
      <c r="M14" s="27">
        <v>1059</v>
      </c>
      <c r="N14" s="27">
        <v>1242</v>
      </c>
      <c r="O14" s="27">
        <v>1303</v>
      </c>
      <c r="P14" s="27">
        <v>1155</v>
      </c>
      <c r="Q14" s="27">
        <v>1028</v>
      </c>
      <c r="R14" s="27">
        <v>1096</v>
      </c>
      <c r="S14" s="27">
        <v>975</v>
      </c>
      <c r="T14" s="27">
        <v>705</v>
      </c>
      <c r="U14" s="27">
        <v>385</v>
      </c>
      <c r="V14" s="27">
        <v>272</v>
      </c>
      <c r="W14" s="60">
        <f>SUM(D14:V14)+3</f>
        <v>16796</v>
      </c>
    </row>
    <row r="15" spans="1:23" ht="12.75" customHeight="1">
      <c r="A15" s="24"/>
      <c r="B15" s="29" t="s">
        <v>38</v>
      </c>
      <c r="C15" s="30"/>
      <c r="D15" s="31">
        <v>57</v>
      </c>
      <c r="E15" s="31">
        <v>98</v>
      </c>
      <c r="F15" s="31">
        <v>119</v>
      </c>
      <c r="G15" s="31">
        <v>138</v>
      </c>
      <c r="H15" s="31">
        <v>101</v>
      </c>
      <c r="I15" s="31">
        <v>88</v>
      </c>
      <c r="J15" s="31">
        <v>103</v>
      </c>
      <c r="K15" s="31">
        <v>100</v>
      </c>
      <c r="L15" s="31">
        <v>164</v>
      </c>
      <c r="M15" s="31">
        <v>156</v>
      </c>
      <c r="N15" s="31">
        <v>191</v>
      </c>
      <c r="O15" s="31">
        <v>174</v>
      </c>
      <c r="P15" s="31">
        <v>193</v>
      </c>
      <c r="Q15" s="31">
        <v>207</v>
      </c>
      <c r="R15" s="31">
        <v>240</v>
      </c>
      <c r="S15" s="31">
        <v>224</v>
      </c>
      <c r="T15" s="31">
        <v>131</v>
      </c>
      <c r="U15" s="31">
        <v>84</v>
      </c>
      <c r="V15" s="31">
        <v>55</v>
      </c>
      <c r="W15" s="61">
        <f t="shared" si="3"/>
        <v>2623</v>
      </c>
    </row>
    <row r="16" spans="1:23" ht="12.75" customHeight="1">
      <c r="A16" s="24"/>
      <c r="B16" s="29" t="s">
        <v>39</v>
      </c>
      <c r="C16" s="30"/>
      <c r="D16" s="31">
        <v>252</v>
      </c>
      <c r="E16" s="31">
        <v>241</v>
      </c>
      <c r="F16" s="31">
        <v>262</v>
      </c>
      <c r="G16" s="31">
        <v>278</v>
      </c>
      <c r="H16" s="31">
        <v>574</v>
      </c>
      <c r="I16" s="31">
        <v>561</v>
      </c>
      <c r="J16" s="31">
        <v>384</v>
      </c>
      <c r="K16" s="31">
        <v>333</v>
      </c>
      <c r="L16" s="31">
        <v>312</v>
      </c>
      <c r="M16" s="31">
        <v>304</v>
      </c>
      <c r="N16" s="31">
        <v>315</v>
      </c>
      <c r="O16" s="31">
        <v>342</v>
      </c>
      <c r="P16" s="31">
        <v>332</v>
      </c>
      <c r="Q16" s="31">
        <v>306</v>
      </c>
      <c r="R16" s="31">
        <v>337</v>
      </c>
      <c r="S16" s="31">
        <v>287</v>
      </c>
      <c r="T16" s="31">
        <v>190</v>
      </c>
      <c r="U16" s="31">
        <v>133</v>
      </c>
      <c r="V16" s="31">
        <v>61</v>
      </c>
      <c r="W16" s="61">
        <f t="shared" si="3"/>
        <v>5804</v>
      </c>
    </row>
    <row r="17" spans="1:23" ht="12.75" customHeight="1">
      <c r="A17" s="24"/>
      <c r="B17" s="29" t="s">
        <v>40</v>
      </c>
      <c r="C17" s="32"/>
      <c r="D17" s="31">
        <v>135</v>
      </c>
      <c r="E17" s="31">
        <v>165</v>
      </c>
      <c r="F17" s="31">
        <v>160</v>
      </c>
      <c r="G17" s="31">
        <v>180</v>
      </c>
      <c r="H17" s="31">
        <v>139</v>
      </c>
      <c r="I17" s="31">
        <v>175</v>
      </c>
      <c r="J17" s="31">
        <v>211</v>
      </c>
      <c r="K17" s="31">
        <v>189</v>
      </c>
      <c r="L17" s="31">
        <v>183</v>
      </c>
      <c r="M17" s="31">
        <v>196</v>
      </c>
      <c r="N17" s="31">
        <v>209</v>
      </c>
      <c r="O17" s="31">
        <v>210</v>
      </c>
      <c r="P17" s="31">
        <v>231</v>
      </c>
      <c r="Q17" s="31">
        <v>186</v>
      </c>
      <c r="R17" s="31">
        <v>232</v>
      </c>
      <c r="S17" s="31">
        <v>163</v>
      </c>
      <c r="T17" s="31">
        <v>131</v>
      </c>
      <c r="U17" s="31">
        <v>83</v>
      </c>
      <c r="V17" s="31">
        <v>65</v>
      </c>
      <c r="W17" s="61">
        <f t="shared" si="3"/>
        <v>3243</v>
      </c>
    </row>
    <row r="18" spans="1:23" ht="12.75" customHeight="1">
      <c r="A18" s="24"/>
      <c r="B18" s="29" t="s">
        <v>41</v>
      </c>
      <c r="C18" s="32"/>
      <c r="D18" s="31">
        <v>55</v>
      </c>
      <c r="E18" s="31">
        <v>69</v>
      </c>
      <c r="F18" s="31">
        <v>94</v>
      </c>
      <c r="G18" s="31">
        <v>82</v>
      </c>
      <c r="H18" s="31">
        <v>119</v>
      </c>
      <c r="I18" s="31">
        <v>94</v>
      </c>
      <c r="J18" s="31">
        <v>86</v>
      </c>
      <c r="K18" s="31">
        <v>101</v>
      </c>
      <c r="L18" s="31">
        <v>93</v>
      </c>
      <c r="M18" s="31">
        <v>115</v>
      </c>
      <c r="N18" s="31">
        <v>143</v>
      </c>
      <c r="O18" s="31">
        <v>129</v>
      </c>
      <c r="P18" s="31">
        <v>117</v>
      </c>
      <c r="Q18" s="31">
        <v>119</v>
      </c>
      <c r="R18" s="31">
        <v>126</v>
      </c>
      <c r="S18" s="31">
        <v>138</v>
      </c>
      <c r="T18" s="31">
        <v>78</v>
      </c>
      <c r="U18" s="31">
        <v>50</v>
      </c>
      <c r="V18" s="31">
        <v>27</v>
      </c>
      <c r="W18" s="61">
        <f t="shared" si="3"/>
        <v>1835</v>
      </c>
    </row>
    <row r="19" spans="1:23" ht="12.75" customHeight="1">
      <c r="A19" s="24"/>
      <c r="B19" s="33" t="s">
        <v>42</v>
      </c>
      <c r="C19" s="34"/>
      <c r="D19" s="31">
        <v>12</v>
      </c>
      <c r="E19" s="31">
        <v>12</v>
      </c>
      <c r="F19" s="31">
        <v>15</v>
      </c>
      <c r="G19" s="31">
        <v>25</v>
      </c>
      <c r="H19" s="31">
        <v>13</v>
      </c>
      <c r="I19" s="31">
        <v>-1</v>
      </c>
      <c r="J19" s="31">
        <v>17</v>
      </c>
      <c r="K19" s="31">
        <v>15</v>
      </c>
      <c r="L19" s="31">
        <v>19</v>
      </c>
      <c r="M19" s="31">
        <v>22</v>
      </c>
      <c r="N19" s="31">
        <v>29</v>
      </c>
      <c r="O19" s="31">
        <v>21</v>
      </c>
      <c r="P19" s="31">
        <v>20</v>
      </c>
      <c r="Q19" s="31">
        <v>28</v>
      </c>
      <c r="R19" s="31">
        <v>29</v>
      </c>
      <c r="S19" s="31">
        <v>33</v>
      </c>
      <c r="T19" s="31">
        <v>23</v>
      </c>
      <c r="U19" s="31">
        <v>10</v>
      </c>
      <c r="V19" s="31">
        <v>8</v>
      </c>
      <c r="W19" s="61">
        <f t="shared" si="3"/>
        <v>350</v>
      </c>
    </row>
    <row r="20" spans="1:23" ht="12.75" customHeight="1">
      <c r="A20" s="24"/>
      <c r="B20" s="29" t="s">
        <v>43</v>
      </c>
      <c r="C20" s="32"/>
      <c r="D20" s="31">
        <v>500</v>
      </c>
      <c r="E20" s="31">
        <v>580</v>
      </c>
      <c r="F20" s="31">
        <v>603</v>
      </c>
      <c r="G20" s="31">
        <v>666</v>
      </c>
      <c r="H20" s="31">
        <v>526</v>
      </c>
      <c r="I20" s="31">
        <v>592</v>
      </c>
      <c r="J20" s="31">
        <v>706</v>
      </c>
      <c r="K20" s="31">
        <v>722</v>
      </c>
      <c r="L20" s="31">
        <v>719</v>
      </c>
      <c r="M20" s="31">
        <v>784</v>
      </c>
      <c r="N20" s="31">
        <v>844</v>
      </c>
      <c r="O20" s="31">
        <v>858</v>
      </c>
      <c r="P20" s="31">
        <v>742</v>
      </c>
      <c r="Q20" s="31">
        <v>711</v>
      </c>
      <c r="R20" s="31">
        <v>736</v>
      </c>
      <c r="S20" s="31">
        <v>670</v>
      </c>
      <c r="T20" s="31">
        <v>557</v>
      </c>
      <c r="U20" s="31">
        <v>294</v>
      </c>
      <c r="V20" s="31">
        <v>196</v>
      </c>
      <c r="W20" s="61">
        <f t="shared" si="3"/>
        <v>12006</v>
      </c>
    </row>
    <row r="21" spans="1:23" ht="12.75" customHeight="1">
      <c r="A21" s="24"/>
      <c r="B21" s="29" t="s">
        <v>44</v>
      </c>
      <c r="C21" s="30"/>
      <c r="D21" s="31">
        <v>835</v>
      </c>
      <c r="E21" s="31">
        <v>937</v>
      </c>
      <c r="F21" s="31">
        <v>912</v>
      </c>
      <c r="G21" s="31">
        <v>993</v>
      </c>
      <c r="H21" s="31">
        <v>922</v>
      </c>
      <c r="I21" s="31">
        <v>995</v>
      </c>
      <c r="J21" s="31">
        <v>1228</v>
      </c>
      <c r="K21" s="31">
        <v>1115</v>
      </c>
      <c r="L21" s="31">
        <v>1127</v>
      </c>
      <c r="M21" s="35">
        <v>1034</v>
      </c>
      <c r="N21" s="35">
        <v>1136</v>
      </c>
      <c r="O21" s="35">
        <v>1099</v>
      </c>
      <c r="P21" s="35">
        <v>1011</v>
      </c>
      <c r="Q21" s="35">
        <v>824</v>
      </c>
      <c r="R21" s="35">
        <v>861</v>
      </c>
      <c r="S21" s="35">
        <v>761</v>
      </c>
      <c r="T21" s="35">
        <v>579</v>
      </c>
      <c r="U21" s="35">
        <v>339</v>
      </c>
      <c r="V21" s="35">
        <v>195</v>
      </c>
      <c r="W21" s="61">
        <f>SUM(D21:V21)+1</f>
        <v>16904</v>
      </c>
    </row>
    <row r="22" spans="1:23" ht="12.75" customHeight="1">
      <c r="A22" s="24"/>
      <c r="B22" s="29" t="s">
        <v>45</v>
      </c>
      <c r="C22" s="30"/>
      <c r="D22" s="31">
        <v>651</v>
      </c>
      <c r="E22" s="31">
        <v>659</v>
      </c>
      <c r="F22" s="31">
        <v>676</v>
      </c>
      <c r="G22" s="31">
        <v>636</v>
      </c>
      <c r="H22" s="31">
        <v>642</v>
      </c>
      <c r="I22" s="31">
        <v>837</v>
      </c>
      <c r="J22" s="31">
        <v>930</v>
      </c>
      <c r="K22" s="31">
        <v>849</v>
      </c>
      <c r="L22" s="31">
        <v>776</v>
      </c>
      <c r="M22" s="35">
        <v>689</v>
      </c>
      <c r="N22" s="35">
        <v>865</v>
      </c>
      <c r="O22" s="35">
        <v>856</v>
      </c>
      <c r="P22" s="35">
        <v>765</v>
      </c>
      <c r="Q22" s="35">
        <v>666</v>
      </c>
      <c r="R22" s="35">
        <v>593</v>
      </c>
      <c r="S22" s="35">
        <v>496</v>
      </c>
      <c r="T22" s="35">
        <v>417</v>
      </c>
      <c r="U22" s="35">
        <v>228</v>
      </c>
      <c r="V22" s="35">
        <v>97</v>
      </c>
      <c r="W22" s="61">
        <f t="shared" si="3"/>
        <v>12328</v>
      </c>
    </row>
    <row r="23" spans="1:23" ht="12.75" customHeight="1">
      <c r="A23" s="24"/>
      <c r="B23" s="29" t="s">
        <v>46</v>
      </c>
      <c r="C23" s="30"/>
      <c r="D23" s="31">
        <v>337</v>
      </c>
      <c r="E23" s="31">
        <v>379</v>
      </c>
      <c r="F23" s="31">
        <v>343</v>
      </c>
      <c r="G23" s="31">
        <v>402</v>
      </c>
      <c r="H23" s="31">
        <v>376</v>
      </c>
      <c r="I23" s="31">
        <v>381</v>
      </c>
      <c r="J23" s="31">
        <v>498</v>
      </c>
      <c r="K23" s="31">
        <v>423</v>
      </c>
      <c r="L23" s="31">
        <v>391</v>
      </c>
      <c r="M23" s="35">
        <v>435</v>
      </c>
      <c r="N23" s="35">
        <v>509</v>
      </c>
      <c r="O23" s="35">
        <v>432</v>
      </c>
      <c r="P23" s="35">
        <v>378</v>
      </c>
      <c r="Q23" s="35">
        <v>332</v>
      </c>
      <c r="R23" s="35">
        <v>367</v>
      </c>
      <c r="S23" s="35">
        <v>397</v>
      </c>
      <c r="T23" s="35">
        <v>254</v>
      </c>
      <c r="U23" s="35">
        <v>157</v>
      </c>
      <c r="V23" s="35">
        <v>112</v>
      </c>
      <c r="W23" s="61">
        <f>SUM(D23:V23)+7</f>
        <v>6910</v>
      </c>
    </row>
    <row r="24" spans="1:23" ht="12.75" customHeight="1">
      <c r="A24" s="24"/>
      <c r="B24" s="36" t="s">
        <v>1</v>
      </c>
      <c r="C24" s="37"/>
      <c r="D24" s="38">
        <v>270</v>
      </c>
      <c r="E24" s="38">
        <v>321</v>
      </c>
      <c r="F24" s="38">
        <v>350</v>
      </c>
      <c r="G24" s="39">
        <v>379</v>
      </c>
      <c r="H24" s="40">
        <v>337</v>
      </c>
      <c r="I24" s="38">
        <v>326</v>
      </c>
      <c r="J24" s="38">
        <v>335</v>
      </c>
      <c r="K24" s="41">
        <v>383</v>
      </c>
      <c r="L24" s="41">
        <v>370</v>
      </c>
      <c r="M24" s="41">
        <v>432</v>
      </c>
      <c r="N24" s="41">
        <v>495</v>
      </c>
      <c r="O24" s="41">
        <v>460</v>
      </c>
      <c r="P24" s="41">
        <v>452</v>
      </c>
      <c r="Q24" s="41">
        <v>454</v>
      </c>
      <c r="R24" s="41">
        <v>436</v>
      </c>
      <c r="S24" s="41">
        <v>426</v>
      </c>
      <c r="T24" s="41">
        <v>347</v>
      </c>
      <c r="U24" s="41">
        <v>210</v>
      </c>
      <c r="V24" s="41">
        <v>129</v>
      </c>
      <c r="W24" s="62">
        <f t="shared" si="3"/>
        <v>6912</v>
      </c>
    </row>
    <row r="25" spans="1:23" ht="12.75" customHeight="1">
      <c r="A25" s="24"/>
      <c r="B25" s="42" t="s">
        <v>47</v>
      </c>
      <c r="C25" s="43"/>
      <c r="D25" s="40">
        <v>58</v>
      </c>
      <c r="E25" s="40">
        <v>71</v>
      </c>
      <c r="F25" s="40">
        <v>83</v>
      </c>
      <c r="G25" s="40">
        <v>108</v>
      </c>
      <c r="H25" s="40">
        <v>54</v>
      </c>
      <c r="I25" s="40">
        <v>40</v>
      </c>
      <c r="J25" s="40">
        <v>55</v>
      </c>
      <c r="K25" s="40">
        <v>73</v>
      </c>
      <c r="L25" s="40">
        <v>117</v>
      </c>
      <c r="M25" s="40">
        <v>101</v>
      </c>
      <c r="N25" s="40">
        <v>92</v>
      </c>
      <c r="O25" s="40">
        <v>112</v>
      </c>
      <c r="P25" s="40">
        <v>112</v>
      </c>
      <c r="Q25" s="40">
        <v>154</v>
      </c>
      <c r="R25" s="40">
        <v>186</v>
      </c>
      <c r="S25" s="40">
        <v>184</v>
      </c>
      <c r="T25" s="40">
        <v>123</v>
      </c>
      <c r="U25" s="40">
        <v>72</v>
      </c>
      <c r="V25" s="40">
        <v>34</v>
      </c>
      <c r="W25" s="63">
        <f t="shared" si="3"/>
        <v>1829</v>
      </c>
    </row>
    <row r="26" spans="1:23" ht="12.75" customHeight="1">
      <c r="A26" s="24"/>
      <c r="B26" s="42" t="s">
        <v>48</v>
      </c>
      <c r="C26" s="43"/>
      <c r="D26" s="40">
        <v>142</v>
      </c>
      <c r="E26" s="40">
        <v>149</v>
      </c>
      <c r="F26" s="40">
        <v>161</v>
      </c>
      <c r="G26" s="40">
        <v>180</v>
      </c>
      <c r="H26" s="40">
        <v>142</v>
      </c>
      <c r="I26" s="40">
        <v>133</v>
      </c>
      <c r="J26" s="40">
        <v>157</v>
      </c>
      <c r="K26" s="40">
        <v>144</v>
      </c>
      <c r="L26" s="40">
        <v>165</v>
      </c>
      <c r="M26" s="40">
        <v>203</v>
      </c>
      <c r="N26" s="40">
        <v>224</v>
      </c>
      <c r="O26" s="40">
        <v>178</v>
      </c>
      <c r="P26" s="40">
        <v>169</v>
      </c>
      <c r="Q26" s="40">
        <v>152</v>
      </c>
      <c r="R26" s="40">
        <v>175</v>
      </c>
      <c r="S26" s="40">
        <v>201</v>
      </c>
      <c r="T26" s="40">
        <v>133</v>
      </c>
      <c r="U26" s="40">
        <v>116</v>
      </c>
      <c r="V26" s="40">
        <v>142</v>
      </c>
      <c r="W26" s="63">
        <f t="shared" si="3"/>
        <v>3066</v>
      </c>
    </row>
    <row r="27" spans="1:23" ht="12.75" customHeight="1">
      <c r="A27" s="24"/>
      <c r="B27" s="42" t="s">
        <v>49</v>
      </c>
      <c r="C27" s="43"/>
      <c r="D27" s="40">
        <v>97</v>
      </c>
      <c r="E27" s="40">
        <v>94</v>
      </c>
      <c r="F27" s="40">
        <v>114</v>
      </c>
      <c r="G27" s="40">
        <v>134</v>
      </c>
      <c r="H27" s="40">
        <v>117</v>
      </c>
      <c r="I27" s="40">
        <v>72</v>
      </c>
      <c r="J27" s="40">
        <v>103</v>
      </c>
      <c r="K27" s="40">
        <v>97</v>
      </c>
      <c r="L27" s="40">
        <v>125</v>
      </c>
      <c r="M27" s="40">
        <v>135</v>
      </c>
      <c r="N27" s="40">
        <v>159</v>
      </c>
      <c r="O27" s="40">
        <v>145</v>
      </c>
      <c r="P27" s="40">
        <v>156</v>
      </c>
      <c r="Q27" s="40">
        <v>194</v>
      </c>
      <c r="R27" s="40">
        <v>217</v>
      </c>
      <c r="S27" s="40">
        <v>211</v>
      </c>
      <c r="T27" s="40">
        <v>133</v>
      </c>
      <c r="U27" s="40">
        <v>59</v>
      </c>
      <c r="V27" s="40">
        <v>42</v>
      </c>
      <c r="W27" s="63">
        <f t="shared" si="3"/>
        <v>2404</v>
      </c>
    </row>
    <row r="28" spans="1:23" ht="12.75" customHeight="1">
      <c r="A28" s="24"/>
      <c r="B28" s="42" t="s">
        <v>50</v>
      </c>
      <c r="C28" s="43"/>
      <c r="D28" s="40">
        <v>31</v>
      </c>
      <c r="E28" s="40">
        <v>33</v>
      </c>
      <c r="F28" s="40">
        <v>55</v>
      </c>
      <c r="G28" s="40">
        <v>51</v>
      </c>
      <c r="H28" s="40">
        <v>59</v>
      </c>
      <c r="I28" s="40">
        <v>41</v>
      </c>
      <c r="J28" s="40">
        <v>34</v>
      </c>
      <c r="K28" s="40">
        <v>43</v>
      </c>
      <c r="L28" s="40">
        <v>52</v>
      </c>
      <c r="M28" s="40">
        <v>83</v>
      </c>
      <c r="N28" s="40">
        <v>76</v>
      </c>
      <c r="O28" s="40">
        <v>74</v>
      </c>
      <c r="P28" s="40">
        <v>63</v>
      </c>
      <c r="Q28" s="40">
        <v>84</v>
      </c>
      <c r="R28" s="40">
        <v>105</v>
      </c>
      <c r="S28" s="40">
        <v>91</v>
      </c>
      <c r="T28" s="40">
        <v>58</v>
      </c>
      <c r="U28" s="40">
        <v>35</v>
      </c>
      <c r="V28" s="40">
        <v>10</v>
      </c>
      <c r="W28" s="63">
        <f t="shared" si="3"/>
        <v>1078</v>
      </c>
    </row>
    <row r="29" spans="1:23" ht="12.75" customHeight="1">
      <c r="A29" s="24"/>
      <c r="B29" s="42" t="s">
        <v>51</v>
      </c>
      <c r="C29" s="43"/>
      <c r="D29" s="40">
        <v>231</v>
      </c>
      <c r="E29" s="40">
        <v>240</v>
      </c>
      <c r="F29" s="40">
        <v>259</v>
      </c>
      <c r="G29" s="40">
        <v>278</v>
      </c>
      <c r="H29" s="40">
        <v>227</v>
      </c>
      <c r="I29" s="40">
        <v>249</v>
      </c>
      <c r="J29" s="40">
        <v>338</v>
      </c>
      <c r="K29" s="40">
        <v>286</v>
      </c>
      <c r="L29" s="40">
        <v>273</v>
      </c>
      <c r="M29" s="40">
        <v>299</v>
      </c>
      <c r="N29" s="40">
        <v>375</v>
      </c>
      <c r="O29" s="40">
        <v>320</v>
      </c>
      <c r="P29" s="40">
        <v>278</v>
      </c>
      <c r="Q29" s="40">
        <v>247</v>
      </c>
      <c r="R29" s="40">
        <v>270</v>
      </c>
      <c r="S29" s="40">
        <v>291</v>
      </c>
      <c r="T29" s="40">
        <v>216</v>
      </c>
      <c r="U29" s="40">
        <v>146</v>
      </c>
      <c r="V29" s="40">
        <v>70</v>
      </c>
      <c r="W29" s="63">
        <f t="shared" si="3"/>
        <v>4893</v>
      </c>
    </row>
    <row r="30" spans="1:23" ht="12.75" customHeight="1">
      <c r="A30" s="24"/>
      <c r="B30" s="42" t="s">
        <v>52</v>
      </c>
      <c r="C30" s="43"/>
      <c r="D30" s="40">
        <v>102</v>
      </c>
      <c r="E30" s="40">
        <v>96</v>
      </c>
      <c r="F30" s="40">
        <v>94</v>
      </c>
      <c r="G30" s="40">
        <v>115</v>
      </c>
      <c r="H30" s="40">
        <v>117</v>
      </c>
      <c r="I30" s="40">
        <v>104</v>
      </c>
      <c r="J30" s="40">
        <v>124</v>
      </c>
      <c r="K30" s="40">
        <v>112</v>
      </c>
      <c r="L30" s="40">
        <v>110</v>
      </c>
      <c r="M30" s="40">
        <v>137</v>
      </c>
      <c r="N30" s="40">
        <v>147</v>
      </c>
      <c r="O30" s="40">
        <v>125</v>
      </c>
      <c r="P30" s="40">
        <v>136</v>
      </c>
      <c r="Q30" s="40">
        <v>119</v>
      </c>
      <c r="R30" s="40">
        <v>144</v>
      </c>
      <c r="S30" s="40">
        <v>102</v>
      </c>
      <c r="T30" s="40">
        <v>99</v>
      </c>
      <c r="U30" s="40">
        <v>50</v>
      </c>
      <c r="V30" s="40">
        <v>36</v>
      </c>
      <c r="W30" s="63">
        <f t="shared" si="3"/>
        <v>2069</v>
      </c>
    </row>
    <row r="31" spans="1:23" ht="12.75" customHeight="1">
      <c r="A31" s="24"/>
      <c r="B31" s="42" t="s">
        <v>53</v>
      </c>
      <c r="C31" s="43"/>
      <c r="D31" s="40">
        <v>92</v>
      </c>
      <c r="E31" s="40">
        <v>121</v>
      </c>
      <c r="F31" s="40">
        <v>137</v>
      </c>
      <c r="G31" s="40">
        <v>170</v>
      </c>
      <c r="H31" s="40">
        <v>137</v>
      </c>
      <c r="I31" s="40">
        <v>112</v>
      </c>
      <c r="J31" s="40">
        <v>107</v>
      </c>
      <c r="K31" s="40">
        <v>137</v>
      </c>
      <c r="L31" s="40">
        <v>175</v>
      </c>
      <c r="M31" s="40">
        <v>182</v>
      </c>
      <c r="N31" s="40">
        <v>216</v>
      </c>
      <c r="O31" s="40">
        <v>198</v>
      </c>
      <c r="P31" s="40">
        <v>220</v>
      </c>
      <c r="Q31" s="40">
        <v>226</v>
      </c>
      <c r="R31" s="40">
        <v>243</v>
      </c>
      <c r="S31" s="40">
        <v>266</v>
      </c>
      <c r="T31" s="40">
        <v>147</v>
      </c>
      <c r="U31" s="40">
        <v>79</v>
      </c>
      <c r="V31" s="40">
        <v>45</v>
      </c>
      <c r="W31" s="63">
        <f t="shared" si="3"/>
        <v>3010</v>
      </c>
    </row>
    <row r="32" spans="1:23" ht="12.75" customHeight="1">
      <c r="A32" s="24"/>
      <c r="B32" s="42" t="s">
        <v>54</v>
      </c>
      <c r="C32" s="43"/>
      <c r="D32" s="40">
        <v>28</v>
      </c>
      <c r="E32" s="40">
        <v>21</v>
      </c>
      <c r="F32" s="40">
        <v>38</v>
      </c>
      <c r="G32" s="40">
        <v>43</v>
      </c>
      <c r="H32" s="40">
        <v>67</v>
      </c>
      <c r="I32" s="40">
        <v>55</v>
      </c>
      <c r="J32" s="40">
        <v>41</v>
      </c>
      <c r="K32" s="40">
        <v>33</v>
      </c>
      <c r="L32" s="40">
        <v>29</v>
      </c>
      <c r="M32" s="40">
        <v>57</v>
      </c>
      <c r="N32" s="40">
        <v>64</v>
      </c>
      <c r="O32" s="40">
        <v>67</v>
      </c>
      <c r="P32" s="40">
        <v>71</v>
      </c>
      <c r="Q32" s="40">
        <v>62</v>
      </c>
      <c r="R32" s="40">
        <v>77</v>
      </c>
      <c r="S32" s="40">
        <v>77</v>
      </c>
      <c r="T32" s="40">
        <v>70</v>
      </c>
      <c r="U32" s="40">
        <v>28</v>
      </c>
      <c r="V32" s="40">
        <v>20</v>
      </c>
      <c r="W32" s="63">
        <f t="shared" si="3"/>
        <v>948</v>
      </c>
    </row>
    <row r="33" spans="1:23" ht="12.75" customHeight="1">
      <c r="A33" s="24"/>
      <c r="B33" s="42" t="s">
        <v>55</v>
      </c>
      <c r="C33" s="43"/>
      <c r="D33" s="40">
        <v>104</v>
      </c>
      <c r="E33" s="40">
        <v>120</v>
      </c>
      <c r="F33" s="40">
        <v>112</v>
      </c>
      <c r="G33" s="40">
        <v>172</v>
      </c>
      <c r="H33" s="40">
        <v>154</v>
      </c>
      <c r="I33" s="40">
        <v>128</v>
      </c>
      <c r="J33" s="40">
        <v>146</v>
      </c>
      <c r="K33" s="40">
        <v>153</v>
      </c>
      <c r="L33" s="40">
        <v>140</v>
      </c>
      <c r="M33" s="40">
        <v>185</v>
      </c>
      <c r="N33" s="40">
        <v>191</v>
      </c>
      <c r="O33" s="40">
        <v>158</v>
      </c>
      <c r="P33" s="40">
        <v>171</v>
      </c>
      <c r="Q33" s="40">
        <v>148</v>
      </c>
      <c r="R33" s="40">
        <v>160</v>
      </c>
      <c r="S33" s="40">
        <v>193</v>
      </c>
      <c r="T33" s="40">
        <v>143</v>
      </c>
      <c r="U33" s="40">
        <v>103</v>
      </c>
      <c r="V33" s="40">
        <v>89</v>
      </c>
      <c r="W33" s="63">
        <f t="shared" si="3"/>
        <v>2770</v>
      </c>
    </row>
    <row r="34" spans="1:23" ht="12.75" customHeight="1">
      <c r="A34" s="24"/>
      <c r="B34" s="42" t="s">
        <v>56</v>
      </c>
      <c r="C34" s="43"/>
      <c r="D34" s="40">
        <v>245</v>
      </c>
      <c r="E34" s="40">
        <v>271</v>
      </c>
      <c r="F34" s="40">
        <v>263</v>
      </c>
      <c r="G34" s="40">
        <v>258</v>
      </c>
      <c r="H34" s="40">
        <v>249</v>
      </c>
      <c r="I34" s="40">
        <v>285</v>
      </c>
      <c r="J34" s="40">
        <v>356</v>
      </c>
      <c r="K34" s="40">
        <v>328</v>
      </c>
      <c r="L34" s="40">
        <v>280</v>
      </c>
      <c r="M34" s="40">
        <v>340</v>
      </c>
      <c r="N34" s="40">
        <v>452</v>
      </c>
      <c r="O34" s="40">
        <v>394</v>
      </c>
      <c r="P34" s="40">
        <v>300</v>
      </c>
      <c r="Q34" s="40">
        <v>291</v>
      </c>
      <c r="R34" s="40">
        <v>281</v>
      </c>
      <c r="S34" s="40">
        <v>287</v>
      </c>
      <c r="T34" s="40">
        <v>195</v>
      </c>
      <c r="U34" s="40">
        <v>125</v>
      </c>
      <c r="V34" s="40">
        <v>105</v>
      </c>
      <c r="W34" s="63">
        <f t="shared" si="3"/>
        <v>5305</v>
      </c>
    </row>
    <row r="35" spans="1:23" ht="12.75" customHeight="1">
      <c r="A35" s="24"/>
      <c r="B35" s="44" t="s">
        <v>57</v>
      </c>
      <c r="C35" s="45"/>
      <c r="D35" s="46">
        <v>191</v>
      </c>
      <c r="E35" s="46">
        <v>198</v>
      </c>
      <c r="F35" s="46">
        <v>272</v>
      </c>
      <c r="G35" s="46">
        <v>251</v>
      </c>
      <c r="H35" s="46">
        <v>151</v>
      </c>
      <c r="I35" s="46">
        <v>205</v>
      </c>
      <c r="J35" s="46">
        <v>216</v>
      </c>
      <c r="K35" s="46">
        <v>248</v>
      </c>
      <c r="L35" s="46">
        <v>237</v>
      </c>
      <c r="M35" s="46">
        <v>310</v>
      </c>
      <c r="N35" s="46">
        <v>310</v>
      </c>
      <c r="O35" s="46">
        <v>317</v>
      </c>
      <c r="P35" s="46">
        <v>315</v>
      </c>
      <c r="Q35" s="46">
        <v>309</v>
      </c>
      <c r="R35" s="46">
        <v>337</v>
      </c>
      <c r="S35" s="46">
        <v>321</v>
      </c>
      <c r="T35" s="46">
        <v>247</v>
      </c>
      <c r="U35" s="46">
        <v>170</v>
      </c>
      <c r="V35" s="46">
        <v>88</v>
      </c>
      <c r="W35" s="64">
        <f t="shared" si="3"/>
        <v>4693</v>
      </c>
    </row>
    <row r="36" spans="1:23" ht="12.75" customHeight="1">
      <c r="A36" s="24"/>
      <c r="B36" s="44" t="s">
        <v>58</v>
      </c>
      <c r="C36" s="45"/>
      <c r="D36" s="46">
        <v>202</v>
      </c>
      <c r="E36" s="46">
        <v>240</v>
      </c>
      <c r="F36" s="46">
        <v>278</v>
      </c>
      <c r="G36" s="46">
        <v>321</v>
      </c>
      <c r="H36" s="46">
        <v>221</v>
      </c>
      <c r="I36" s="46">
        <v>262</v>
      </c>
      <c r="J36" s="46">
        <v>256</v>
      </c>
      <c r="K36" s="46">
        <v>254</v>
      </c>
      <c r="L36" s="46">
        <v>295</v>
      </c>
      <c r="M36" s="46">
        <v>327</v>
      </c>
      <c r="N36" s="46">
        <v>431</v>
      </c>
      <c r="O36" s="46">
        <v>413</v>
      </c>
      <c r="P36" s="46">
        <v>432</v>
      </c>
      <c r="Q36" s="46">
        <v>418</v>
      </c>
      <c r="R36" s="46">
        <v>384</v>
      </c>
      <c r="S36" s="46">
        <v>416</v>
      </c>
      <c r="T36" s="46">
        <v>298</v>
      </c>
      <c r="U36" s="46">
        <v>174</v>
      </c>
      <c r="V36" s="46">
        <v>101</v>
      </c>
      <c r="W36" s="64">
        <f t="shared" si="3"/>
        <v>5723</v>
      </c>
    </row>
    <row r="37" spans="1:23" ht="12.75" customHeight="1">
      <c r="A37" s="24"/>
      <c r="B37" s="44" t="s">
        <v>59</v>
      </c>
      <c r="C37" s="45"/>
      <c r="D37" s="46">
        <v>201</v>
      </c>
      <c r="E37" s="46">
        <v>226</v>
      </c>
      <c r="F37" s="46">
        <v>265</v>
      </c>
      <c r="G37" s="46">
        <v>219</v>
      </c>
      <c r="H37" s="46">
        <v>129</v>
      </c>
      <c r="I37" s="46">
        <v>191</v>
      </c>
      <c r="J37" s="46">
        <v>240</v>
      </c>
      <c r="K37" s="46">
        <v>231</v>
      </c>
      <c r="L37" s="46">
        <v>256</v>
      </c>
      <c r="M37" s="46">
        <v>206</v>
      </c>
      <c r="N37" s="46">
        <v>275</v>
      </c>
      <c r="O37" s="46">
        <v>280</v>
      </c>
      <c r="P37" s="46">
        <v>278</v>
      </c>
      <c r="Q37" s="46">
        <v>279</v>
      </c>
      <c r="R37" s="46">
        <v>308</v>
      </c>
      <c r="S37" s="46">
        <v>277</v>
      </c>
      <c r="T37" s="46">
        <v>241</v>
      </c>
      <c r="U37" s="46">
        <v>120</v>
      </c>
      <c r="V37" s="46">
        <v>83</v>
      </c>
      <c r="W37" s="64">
        <f t="shared" si="3"/>
        <v>4305</v>
      </c>
    </row>
    <row r="38" spans="1:23" ht="12.75" customHeight="1">
      <c r="A38" s="24"/>
      <c r="B38" s="44" t="s">
        <v>60</v>
      </c>
      <c r="C38" s="45"/>
      <c r="D38" s="46">
        <v>69</v>
      </c>
      <c r="E38" s="46">
        <v>67</v>
      </c>
      <c r="F38" s="46">
        <v>57</v>
      </c>
      <c r="G38" s="46">
        <v>74</v>
      </c>
      <c r="H38" s="46">
        <v>42</v>
      </c>
      <c r="I38" s="46">
        <v>52</v>
      </c>
      <c r="J38" s="46">
        <v>55</v>
      </c>
      <c r="K38" s="46">
        <v>61</v>
      </c>
      <c r="L38" s="46">
        <v>72</v>
      </c>
      <c r="M38" s="46">
        <v>96</v>
      </c>
      <c r="N38" s="46">
        <v>99</v>
      </c>
      <c r="O38" s="46">
        <v>101</v>
      </c>
      <c r="P38" s="46">
        <v>108</v>
      </c>
      <c r="Q38" s="46">
        <v>114</v>
      </c>
      <c r="R38" s="46">
        <v>147</v>
      </c>
      <c r="S38" s="46">
        <v>114</v>
      </c>
      <c r="T38" s="46">
        <v>88</v>
      </c>
      <c r="U38" s="46">
        <v>41</v>
      </c>
      <c r="V38" s="46">
        <v>21</v>
      </c>
      <c r="W38" s="64">
        <f t="shared" si="3"/>
        <v>1478</v>
      </c>
    </row>
    <row r="39" spans="1:23" ht="12.75" customHeight="1">
      <c r="A39" s="24"/>
      <c r="B39" s="44" t="s">
        <v>61</v>
      </c>
      <c r="C39" s="45"/>
      <c r="D39" s="46">
        <v>300</v>
      </c>
      <c r="E39" s="46">
        <v>299</v>
      </c>
      <c r="F39" s="46">
        <v>350</v>
      </c>
      <c r="G39" s="46">
        <v>294</v>
      </c>
      <c r="H39" s="46">
        <v>204</v>
      </c>
      <c r="I39" s="46">
        <v>326</v>
      </c>
      <c r="J39" s="46">
        <v>380</v>
      </c>
      <c r="K39" s="46">
        <v>324</v>
      </c>
      <c r="L39" s="46">
        <v>301</v>
      </c>
      <c r="M39" s="46">
        <v>319</v>
      </c>
      <c r="N39" s="46">
        <v>407</v>
      </c>
      <c r="O39" s="46">
        <v>405</v>
      </c>
      <c r="P39" s="46">
        <v>376</v>
      </c>
      <c r="Q39" s="46">
        <v>327</v>
      </c>
      <c r="R39" s="46">
        <v>367</v>
      </c>
      <c r="S39" s="46">
        <v>346</v>
      </c>
      <c r="T39" s="46">
        <v>276</v>
      </c>
      <c r="U39" s="46">
        <v>193</v>
      </c>
      <c r="V39" s="46">
        <v>111</v>
      </c>
      <c r="W39" s="64">
        <f>SUM(D39:V39)</f>
        <v>5905</v>
      </c>
    </row>
    <row r="40" spans="1:23" ht="12.75" customHeight="1" thickBot="1">
      <c r="A40" s="47"/>
      <c r="B40" s="48" t="s">
        <v>62</v>
      </c>
      <c r="C40" s="49"/>
      <c r="D40" s="50">
        <v>169</v>
      </c>
      <c r="E40" s="50">
        <v>172</v>
      </c>
      <c r="F40" s="50">
        <v>159</v>
      </c>
      <c r="G40" s="50">
        <v>199</v>
      </c>
      <c r="H40" s="50">
        <v>132</v>
      </c>
      <c r="I40" s="50">
        <v>151</v>
      </c>
      <c r="J40" s="50">
        <v>190</v>
      </c>
      <c r="K40" s="50">
        <v>200</v>
      </c>
      <c r="L40" s="50">
        <v>186</v>
      </c>
      <c r="M40" s="50">
        <v>197</v>
      </c>
      <c r="N40" s="50">
        <v>188</v>
      </c>
      <c r="O40" s="50">
        <v>176</v>
      </c>
      <c r="P40" s="50">
        <v>185</v>
      </c>
      <c r="Q40" s="50">
        <v>180</v>
      </c>
      <c r="R40" s="50">
        <v>207</v>
      </c>
      <c r="S40" s="50">
        <v>182</v>
      </c>
      <c r="T40" s="50">
        <v>171</v>
      </c>
      <c r="U40" s="50">
        <v>98</v>
      </c>
      <c r="V40" s="50">
        <v>52</v>
      </c>
      <c r="W40" s="65">
        <f>SUM(D40:V40)</f>
        <v>3194</v>
      </c>
    </row>
    <row r="41" spans="1:23" ht="4.5" customHeight="1">
      <c r="A41" s="51"/>
      <c r="B41" s="52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s="3" customFormat="1" ht="12.75" customHeight="1">
      <c r="A42" s="6"/>
      <c r="B42" s="6" t="s">
        <v>24</v>
      </c>
      <c r="C42" s="6"/>
      <c r="D42" s="6"/>
      <c r="E42" s="13" t="s">
        <v>65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2" customHeight="1"/>
  </sheetData>
  <printOptions horizontalCentered="1"/>
  <pageMargins left="0.7480314960629921" right="0.5905511811023623" top="0.7480314960629921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2005-02-21T04:43:42Z</cp:lastPrinted>
  <dcterms:created xsi:type="dcterms:W3CDTF">2003-03-22T23:37:29Z</dcterms:created>
  <dcterms:modified xsi:type="dcterms:W3CDTF">2005-03-08T01:32:26Z</dcterms:modified>
  <cp:category/>
  <cp:version/>
  <cp:contentType/>
  <cp:contentStatus/>
</cp:coreProperties>
</file>