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925" activeTab="0"/>
  </bookViews>
  <sheets>
    <sheet name="予算決算" sheetId="1" r:id="rId1"/>
  </sheets>
  <externalReferences>
    <externalReference r:id="rId4"/>
    <externalReference r:id="rId5"/>
  </externalReferences>
  <definedNames>
    <definedName name="__123Graph_Aｸﾞﾗﾌ1" hidden="1">#REF!</definedName>
    <definedName name="__123Graph_Xｸﾞﾗﾌ1" hidden="1">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<sst xmlns="http://schemas.openxmlformats.org/spreadsheetml/2006/main" count="58" uniqueCount="43">
  <si>
    <t>１　平成18年度一般会計歳入歳出予算額および決算額</t>
  </si>
  <si>
    <t>(1)　歳　入</t>
  </si>
  <si>
    <t>（単位：千円）</t>
  </si>
  <si>
    <t>科目</t>
  </si>
  <si>
    <t>予算額</t>
  </si>
  <si>
    <t>決算額</t>
  </si>
  <si>
    <t>決算額の対予算比較</t>
  </si>
  <si>
    <t>構成比</t>
  </si>
  <si>
    <t>増減額 （B-A）</t>
  </si>
  <si>
    <t>増減率（B/A）</t>
  </si>
  <si>
    <t>県税</t>
  </si>
  <si>
    <t>地方消費税清算金</t>
  </si>
  <si>
    <t>地方譲与税</t>
  </si>
  <si>
    <t>地方特例交付金</t>
  </si>
  <si>
    <t>地方交付税</t>
  </si>
  <si>
    <t>交通安全対策特別交付金</t>
  </si>
  <si>
    <t>分担金および負担金</t>
  </si>
  <si>
    <t>使用料および手数料</t>
  </si>
  <si>
    <t>国庫支出金</t>
  </si>
  <si>
    <t>財産収入</t>
  </si>
  <si>
    <t>寄付金</t>
  </si>
  <si>
    <t>繰入金</t>
  </si>
  <si>
    <t>繰越金</t>
  </si>
  <si>
    <t>諸収入</t>
  </si>
  <si>
    <t>県債</t>
  </si>
  <si>
    <t>合計</t>
  </si>
  <si>
    <t>(2)　歳　出</t>
  </si>
  <si>
    <t>議会費</t>
  </si>
  <si>
    <t>総務費</t>
  </si>
  <si>
    <t>民生費</t>
  </si>
  <si>
    <t>衛生費</t>
  </si>
  <si>
    <t>労働費</t>
  </si>
  <si>
    <t>農林水産費</t>
  </si>
  <si>
    <t>商工費</t>
  </si>
  <si>
    <t>土木費</t>
  </si>
  <si>
    <t>警察費</t>
  </si>
  <si>
    <t>教育費</t>
  </si>
  <si>
    <t>災害復旧費</t>
  </si>
  <si>
    <t>公債費</t>
  </si>
  <si>
    <t>諸支出費</t>
  </si>
  <si>
    <t>予備費</t>
  </si>
  <si>
    <t>（A）</t>
  </si>
  <si>
    <t>（B）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</si>
</sst>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#,##0.0;\-#,##0.0"/>
    <numFmt numFmtId="181" formatCode="0.0%"/>
    <numFmt numFmtId="182" formatCode="0.0"/>
    <numFmt numFmtId="183" formatCode="0.000%"/>
    <numFmt numFmtId="184" formatCode="0.0_ "/>
    <numFmt numFmtId="185" formatCode="0.0_%\ "/>
    <numFmt numFmtId="186" formatCode="#,##0.00_ "/>
    <numFmt numFmtId="187" formatCode="#,##0.000_ "/>
    <numFmt numFmtId="188" formatCode="#,##0.0000_ "/>
    <numFmt numFmtId="189" formatCode="#,##0.00000_ "/>
    <numFmt numFmtId="190" formatCode="#,##0.000000_ "/>
    <numFmt numFmtId="191" formatCode="#,##0.0000000_ "/>
    <numFmt numFmtId="192" formatCode="#,##0.00000000_ "/>
    <numFmt numFmtId="193" formatCode="#,##0.000000000_ "/>
    <numFmt numFmtId="194" formatCode="#,##0.0000000000_ "/>
  </numFmts>
  <fonts count="8">
    <font>
      <sz val="11"/>
      <name val="ＭＳ Ｐ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明朝"/>
      <family val="1"/>
    </font>
    <font>
      <sz val="9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 applyAlignment="1">
      <alignment/>
    </xf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distributed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distributed" vertical="center"/>
    </xf>
    <xf numFmtId="176" fontId="3" fillId="2" borderId="4" xfId="0" applyNumberFormat="1" applyFont="1" applyFill="1" applyBorder="1" applyAlignment="1">
      <alignment horizontal="distributed" vertical="center"/>
    </xf>
    <xf numFmtId="176" fontId="3" fillId="2" borderId="5" xfId="0" applyNumberFormat="1" applyFont="1" applyFill="1" applyBorder="1" applyAlignment="1">
      <alignment horizontal="center" vertical="center" wrapText="1"/>
    </xf>
    <xf numFmtId="176" fontId="3" fillId="2" borderId="6" xfId="0" applyNumberFormat="1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distributed" vertical="center"/>
    </xf>
    <xf numFmtId="176" fontId="3" fillId="2" borderId="7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distributed" vertical="center"/>
    </xf>
    <xf numFmtId="176" fontId="3" fillId="2" borderId="9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 wrapText="1"/>
    </xf>
    <xf numFmtId="176" fontId="3" fillId="2" borderId="12" xfId="0" applyNumberFormat="1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horizontal="distributed" vertical="center"/>
    </xf>
    <xf numFmtId="176" fontId="3" fillId="2" borderId="2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81" fontId="3" fillId="0" borderId="4" xfId="0" applyNumberFormat="1" applyFont="1" applyFill="1" applyBorder="1" applyAlignment="1">
      <alignment vertical="center"/>
    </xf>
    <xf numFmtId="181" fontId="3" fillId="0" borderId="15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horizontal="distributed" vertical="center"/>
    </xf>
    <xf numFmtId="176" fontId="3" fillId="2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81" fontId="3" fillId="0" borderId="18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horizontal="distributed" vertical="center" shrinkToFit="1"/>
    </xf>
    <xf numFmtId="176" fontId="3" fillId="2" borderId="20" xfId="0" applyNumberFormat="1" applyFont="1" applyFill="1" applyBorder="1" applyAlignment="1">
      <alignment vertical="center"/>
    </xf>
    <xf numFmtId="176" fontId="3" fillId="2" borderId="20" xfId="0" applyNumberFormat="1" applyFont="1" applyFill="1" applyBorder="1" applyAlignment="1">
      <alignment horizontal="distributed" vertical="center"/>
    </xf>
    <xf numFmtId="176" fontId="3" fillId="2" borderId="21" xfId="0" applyNumberFormat="1" applyFont="1" applyFill="1" applyBorder="1" applyAlignment="1">
      <alignment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81" fontId="3" fillId="0" borderId="23" xfId="0" applyNumberFormat="1" applyFont="1" applyFill="1" applyBorder="1" applyAlignment="1">
      <alignment vertical="center"/>
    </xf>
    <xf numFmtId="181" fontId="3" fillId="0" borderId="24" xfId="0" applyNumberFormat="1" applyFont="1" applyFill="1" applyBorder="1" applyAlignment="1">
      <alignment vertical="center"/>
    </xf>
    <xf numFmtId="176" fontId="3" fillId="2" borderId="25" xfId="0" applyNumberFormat="1" applyFont="1" applyFill="1" applyBorder="1" applyAlignment="1">
      <alignment vertical="center"/>
    </xf>
    <xf numFmtId="176" fontId="5" fillId="2" borderId="25" xfId="0" applyNumberFormat="1" applyFont="1" applyFill="1" applyBorder="1" applyAlignment="1">
      <alignment horizontal="distributed" vertical="center"/>
    </xf>
    <xf numFmtId="176" fontId="5" fillId="2" borderId="26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81" fontId="5" fillId="0" borderId="12" xfId="0" applyNumberFormat="1" applyFont="1" applyFill="1" applyBorder="1" applyAlignment="1">
      <alignment vertical="center"/>
    </xf>
    <xf numFmtId="181" fontId="5" fillId="0" borderId="13" xfId="0" applyNumberFormat="1" applyFont="1" applyFill="1" applyBorder="1" applyAlignment="1">
      <alignment vertical="center"/>
    </xf>
    <xf numFmtId="181" fontId="3" fillId="0" borderId="12" xfId="0" applyNumberFormat="1" applyFont="1" applyFill="1" applyBorder="1" applyAlignment="1">
      <alignment vertical="center"/>
    </xf>
    <xf numFmtId="181" fontId="3" fillId="0" borderId="13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-hlan9ef\&#20849;&#26377;hd\&#9733;&#9733;&#9733;&#9733;&#9733;&#21454;&#32013;&#65288;&#21407;&#30000;&#23554;&#29992;&#65289;&#9733;&#9733;&#9733;&#9733;&#9733;\&#27507;&#20837;&#27770;&#31639;\&#31246;&#21209;&#32113;&#35336;&#26360;&#65286;&#29031;&#20250;&#25991;&#26360;&#22238;&#31572;\H13&#31246;&#21209;&#32113;&#35336;&#26360;\H12&#24180;&#21029;&#35519;&#23450;&#21454;&#20837;&#29366;&#2784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-hlan9ef\&#20849;&#26377;hd\3-&#31246;&#21046;&#12464;&#12523;&#12540;&#12503;\&#20849;&#26377;&#12487;&#12540;&#12479;\&#31246;&#21209;&#32113;&#35336;&#26360;\HP&#29992;DB\H18\1&#65374;2&#65288;HP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景気動向"/>
      <sheetName val="印刷"/>
      <sheetName val="入力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予算決算"/>
      <sheetName val="推移"/>
    </sheetNames>
    <sheetDataSet>
      <sheetData sheetId="1">
        <row r="6">
          <cell r="K6">
            <v>104051897</v>
          </cell>
        </row>
        <row r="7">
          <cell r="K7">
            <v>16544519</v>
          </cell>
        </row>
        <row r="8">
          <cell r="K8">
            <v>16332547</v>
          </cell>
        </row>
        <row r="9">
          <cell r="K9">
            <v>305862</v>
          </cell>
        </row>
        <row r="10">
          <cell r="K10">
            <v>123949811</v>
          </cell>
        </row>
        <row r="11">
          <cell r="K11">
            <v>362509</v>
          </cell>
        </row>
        <row r="12">
          <cell r="K12">
            <v>5509049</v>
          </cell>
        </row>
        <row r="13">
          <cell r="K13">
            <v>6870097</v>
          </cell>
        </row>
        <row r="14">
          <cell r="K14">
            <v>85211654</v>
          </cell>
        </row>
        <row r="15">
          <cell r="K15">
            <v>1535326</v>
          </cell>
        </row>
        <row r="16">
          <cell r="K16">
            <v>898989</v>
          </cell>
        </row>
        <row r="17">
          <cell r="K17">
            <v>12527020</v>
          </cell>
        </row>
        <row r="18">
          <cell r="K18">
            <v>5237233</v>
          </cell>
        </row>
        <row r="19">
          <cell r="K19">
            <v>31358252</v>
          </cell>
        </row>
        <row r="20">
          <cell r="K20">
            <v>73925000</v>
          </cell>
        </row>
        <row r="28">
          <cell r="K28">
            <v>1820680</v>
          </cell>
        </row>
        <row r="29">
          <cell r="K29">
            <v>44066519</v>
          </cell>
        </row>
        <row r="30">
          <cell r="K30">
            <v>32484826</v>
          </cell>
        </row>
        <row r="31">
          <cell r="K31">
            <v>19415767</v>
          </cell>
        </row>
        <row r="32">
          <cell r="K32">
            <v>1161769</v>
          </cell>
        </row>
        <row r="33">
          <cell r="K33">
            <v>42766136</v>
          </cell>
        </row>
        <row r="34">
          <cell r="K34">
            <v>24133694</v>
          </cell>
        </row>
        <row r="35">
          <cell r="K35">
            <v>90662323</v>
          </cell>
        </row>
        <row r="36">
          <cell r="K36">
            <v>23251009</v>
          </cell>
        </row>
        <row r="37">
          <cell r="K37">
            <v>94236486</v>
          </cell>
        </row>
        <row r="38">
          <cell r="K38">
            <v>10372657</v>
          </cell>
        </row>
        <row r="39">
          <cell r="K39">
            <v>70848191</v>
          </cell>
        </row>
        <row r="40">
          <cell r="K40">
            <v>23954187</v>
          </cell>
        </row>
        <row r="41">
          <cell r="K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2"/>
  <sheetViews>
    <sheetView showGridLines="0" tabSelected="1" workbookViewId="0" topLeftCell="A1">
      <selection activeCell="A1" sqref="A1"/>
    </sheetView>
  </sheetViews>
  <sheetFormatPr defaultColWidth="9.00390625" defaultRowHeight="16.5" customHeight="1"/>
  <cols>
    <col min="1" max="1" width="1.625" style="1" customWidth="1"/>
    <col min="2" max="2" width="0.875" style="1" customWidth="1"/>
    <col min="3" max="3" width="21.00390625" style="1" customWidth="1"/>
    <col min="4" max="4" width="0.875" style="1" customWidth="1"/>
    <col min="5" max="7" width="12.625" style="1" customWidth="1"/>
    <col min="8" max="8" width="10.125" style="1" customWidth="1"/>
    <col min="9" max="10" width="6.625" style="1" customWidth="1"/>
    <col min="11" max="16384" width="10.625" style="1" customWidth="1"/>
  </cols>
  <sheetData>
    <row r="1" spans="3:8" ht="16.5" customHeight="1">
      <c r="C1" s="2" t="s">
        <v>0</v>
      </c>
      <c r="D1" s="3"/>
      <c r="H1" s="4"/>
    </row>
    <row r="3" spans="3:10" ht="18" customHeight="1">
      <c r="C3" s="5" t="s">
        <v>1</v>
      </c>
      <c r="J3" s="6" t="s">
        <v>2</v>
      </c>
    </row>
    <row r="4" spans="2:10" s="16" customFormat="1" ht="18" customHeight="1">
      <c r="B4" s="7"/>
      <c r="C4" s="8" t="s">
        <v>3</v>
      </c>
      <c r="D4" s="9"/>
      <c r="E4" s="10" t="s">
        <v>4</v>
      </c>
      <c r="F4" s="11" t="s">
        <v>5</v>
      </c>
      <c r="G4" s="12" t="s">
        <v>6</v>
      </c>
      <c r="H4" s="13"/>
      <c r="I4" s="14" t="s">
        <v>7</v>
      </c>
      <c r="J4" s="15"/>
    </row>
    <row r="5" spans="2:10" s="16" customFormat="1" ht="18" customHeight="1">
      <c r="B5" s="17"/>
      <c r="C5" s="18"/>
      <c r="D5" s="19"/>
      <c r="E5" s="20" t="s">
        <v>41</v>
      </c>
      <c r="F5" s="21" t="s">
        <v>42</v>
      </c>
      <c r="G5" s="21" t="s">
        <v>8</v>
      </c>
      <c r="H5" s="22" t="s">
        <v>9</v>
      </c>
      <c r="I5" s="23" t="s">
        <v>4</v>
      </c>
      <c r="J5" s="24" t="s">
        <v>5</v>
      </c>
    </row>
    <row r="6" spans="2:10" ht="16.5" customHeight="1">
      <c r="B6" s="25"/>
      <c r="C6" s="26" t="s">
        <v>10</v>
      </c>
      <c r="D6" s="27"/>
      <c r="E6" s="28">
        <v>102500345</v>
      </c>
      <c r="F6" s="29">
        <f>'[2]推移'!K6</f>
        <v>104051897</v>
      </c>
      <c r="G6" s="29">
        <f aca="true" t="shared" si="0" ref="G6:G21">F6-E6</f>
        <v>1551552</v>
      </c>
      <c r="H6" s="30">
        <f aca="true" t="shared" si="1" ref="H6:H21">F6/E6</f>
        <v>1.0151370417338594</v>
      </c>
      <c r="I6" s="30">
        <f aca="true" t="shared" si="2" ref="I6:I21">E6/$E$21</f>
        <v>0.19827598892181422</v>
      </c>
      <c r="J6" s="31">
        <f aca="true" t="shared" si="3" ref="J6:J19">F6/$F$21</f>
        <v>0.2147083229261192</v>
      </c>
    </row>
    <row r="7" spans="2:10" ht="16.5" customHeight="1">
      <c r="B7" s="32"/>
      <c r="C7" s="33" t="s">
        <v>11</v>
      </c>
      <c r="D7" s="34"/>
      <c r="E7" s="35">
        <v>16544519</v>
      </c>
      <c r="F7" s="36">
        <f>'[2]推移'!K7</f>
        <v>16544519</v>
      </c>
      <c r="G7" s="36">
        <f t="shared" si="0"/>
        <v>0</v>
      </c>
      <c r="H7" s="37">
        <f t="shared" si="1"/>
        <v>1</v>
      </c>
      <c r="I7" s="37">
        <f t="shared" si="2"/>
        <v>0.032003608046009456</v>
      </c>
      <c r="J7" s="38">
        <f t="shared" si="3"/>
        <v>0.03413917507058343</v>
      </c>
    </row>
    <row r="8" spans="2:10" ht="16.5" customHeight="1">
      <c r="B8" s="32"/>
      <c r="C8" s="33" t="s">
        <v>12</v>
      </c>
      <c r="D8" s="34"/>
      <c r="E8" s="35">
        <v>16332547</v>
      </c>
      <c r="F8" s="36">
        <f>'[2]推移'!K8</f>
        <v>16332547</v>
      </c>
      <c r="G8" s="36">
        <f t="shared" si="0"/>
        <v>0</v>
      </c>
      <c r="H8" s="37">
        <f t="shared" si="1"/>
        <v>1</v>
      </c>
      <c r="I8" s="37">
        <f t="shared" si="2"/>
        <v>0.03159357081224468</v>
      </c>
      <c r="J8" s="38">
        <f t="shared" si="3"/>
        <v>0.03370177648449811</v>
      </c>
    </row>
    <row r="9" spans="2:10" ht="16.5" customHeight="1">
      <c r="B9" s="32"/>
      <c r="C9" s="33" t="s">
        <v>13</v>
      </c>
      <c r="D9" s="34"/>
      <c r="E9" s="35">
        <v>305862</v>
      </c>
      <c r="F9" s="36">
        <f>'[2]推移'!K9</f>
        <v>305862</v>
      </c>
      <c r="G9" s="36">
        <f t="shared" si="0"/>
        <v>0</v>
      </c>
      <c r="H9" s="37">
        <f t="shared" si="1"/>
        <v>1</v>
      </c>
      <c r="I9" s="37">
        <f t="shared" si="2"/>
        <v>0.0005916574283101578</v>
      </c>
      <c r="J9" s="38">
        <f t="shared" si="3"/>
        <v>0.0006311381047366072</v>
      </c>
    </row>
    <row r="10" spans="2:10" ht="16.5" customHeight="1">
      <c r="B10" s="32"/>
      <c r="C10" s="33" t="s">
        <v>14</v>
      </c>
      <c r="D10" s="34"/>
      <c r="E10" s="35">
        <v>123949811</v>
      </c>
      <c r="F10" s="36">
        <f>'[2]推移'!K10</f>
        <v>123949811</v>
      </c>
      <c r="G10" s="36">
        <f t="shared" si="0"/>
        <v>0</v>
      </c>
      <c r="H10" s="37">
        <f t="shared" si="1"/>
        <v>1</v>
      </c>
      <c r="I10" s="37">
        <f t="shared" si="2"/>
        <v>0.23976769397895165</v>
      </c>
      <c r="J10" s="38">
        <f t="shared" si="3"/>
        <v>0.25576713941908663</v>
      </c>
    </row>
    <row r="11" spans="2:10" ht="16.5" customHeight="1">
      <c r="B11" s="32"/>
      <c r="C11" s="39" t="s">
        <v>15</v>
      </c>
      <c r="D11" s="34"/>
      <c r="E11" s="35">
        <v>362509</v>
      </c>
      <c r="F11" s="36">
        <f>'[2]推移'!K11</f>
        <v>362509</v>
      </c>
      <c r="G11" s="36">
        <f t="shared" si="0"/>
        <v>0</v>
      </c>
      <c r="H11" s="37">
        <f t="shared" si="1"/>
        <v>1</v>
      </c>
      <c r="I11" s="37">
        <f t="shared" si="2"/>
        <v>0.0007012350101656531</v>
      </c>
      <c r="J11" s="38">
        <f t="shared" si="3"/>
        <v>0.000748027683105331</v>
      </c>
    </row>
    <row r="12" spans="2:10" ht="16.5" customHeight="1">
      <c r="B12" s="32"/>
      <c r="C12" s="33" t="s">
        <v>16</v>
      </c>
      <c r="D12" s="34"/>
      <c r="E12" s="35">
        <v>6234128</v>
      </c>
      <c r="F12" s="36">
        <f>'[2]推移'!K12</f>
        <v>5509049</v>
      </c>
      <c r="G12" s="36">
        <f t="shared" si="0"/>
        <v>-725079</v>
      </c>
      <c r="H12" s="37">
        <f t="shared" si="1"/>
        <v>0.883691993491311</v>
      </c>
      <c r="I12" s="37">
        <f t="shared" si="2"/>
        <v>0.012059255939725587</v>
      </c>
      <c r="J12" s="38">
        <f t="shared" si="3"/>
        <v>0.011367776136823474</v>
      </c>
    </row>
    <row r="13" spans="2:10" ht="16.5" customHeight="1">
      <c r="B13" s="32"/>
      <c r="C13" s="33" t="s">
        <v>17</v>
      </c>
      <c r="D13" s="34"/>
      <c r="E13" s="35">
        <v>6821577</v>
      </c>
      <c r="F13" s="36">
        <f>'[2]推移'!K13</f>
        <v>6870097</v>
      </c>
      <c r="G13" s="36">
        <f t="shared" si="0"/>
        <v>48520</v>
      </c>
      <c r="H13" s="37">
        <f t="shared" si="1"/>
        <v>1.0071127248142182</v>
      </c>
      <c r="I13" s="37">
        <f t="shared" si="2"/>
        <v>0.013195613397021275</v>
      </c>
      <c r="J13" s="38">
        <f t="shared" si="3"/>
        <v>0.014176262497259062</v>
      </c>
    </row>
    <row r="14" spans="2:10" ht="16.5" customHeight="1">
      <c r="B14" s="32"/>
      <c r="C14" s="33" t="s">
        <v>18</v>
      </c>
      <c r="D14" s="34"/>
      <c r="E14" s="35">
        <v>103128498</v>
      </c>
      <c r="F14" s="36">
        <f>'[2]推移'!K14</f>
        <v>85211654</v>
      </c>
      <c r="G14" s="36">
        <f t="shared" si="0"/>
        <v>-17916844</v>
      </c>
      <c r="H14" s="37">
        <f t="shared" si="1"/>
        <v>0.8262667996968209</v>
      </c>
      <c r="I14" s="37">
        <f t="shared" si="2"/>
        <v>0.19949108392729156</v>
      </c>
      <c r="J14" s="38">
        <f t="shared" si="3"/>
        <v>0.17583198242027953</v>
      </c>
    </row>
    <row r="15" spans="2:10" ht="16.5" customHeight="1">
      <c r="B15" s="32"/>
      <c r="C15" s="33" t="s">
        <v>19</v>
      </c>
      <c r="D15" s="34"/>
      <c r="E15" s="35">
        <v>1519985</v>
      </c>
      <c r="F15" s="36">
        <f>'[2]推移'!K15</f>
        <v>1535326</v>
      </c>
      <c r="G15" s="36">
        <f t="shared" si="0"/>
        <v>15341</v>
      </c>
      <c r="H15" s="37">
        <f t="shared" si="1"/>
        <v>1.010092862758514</v>
      </c>
      <c r="I15" s="37">
        <f t="shared" si="2"/>
        <v>0.0029402489232726366</v>
      </c>
      <c r="J15" s="38">
        <f t="shared" si="3"/>
        <v>0.003168104379729539</v>
      </c>
    </row>
    <row r="16" spans="2:10" ht="16.5" customHeight="1">
      <c r="B16" s="32"/>
      <c r="C16" s="33" t="s">
        <v>20</v>
      </c>
      <c r="D16" s="34"/>
      <c r="E16" s="35">
        <v>897857</v>
      </c>
      <c r="F16" s="36">
        <f>'[2]推移'!K16</f>
        <v>898989</v>
      </c>
      <c r="G16" s="36">
        <f t="shared" si="0"/>
        <v>1132</v>
      </c>
      <c r="H16" s="37">
        <f t="shared" si="1"/>
        <v>1.0012607798346507</v>
      </c>
      <c r="I16" s="37">
        <f t="shared" si="2"/>
        <v>0.001736808637916032</v>
      </c>
      <c r="J16" s="38">
        <f t="shared" si="3"/>
        <v>0.0018550398991671337</v>
      </c>
    </row>
    <row r="17" spans="2:10" ht="16.5" customHeight="1">
      <c r="B17" s="32"/>
      <c r="C17" s="33" t="s">
        <v>21</v>
      </c>
      <c r="D17" s="34"/>
      <c r="E17" s="35">
        <v>12750646</v>
      </c>
      <c r="F17" s="36">
        <f>'[2]推移'!K17</f>
        <v>12527020</v>
      </c>
      <c r="G17" s="36">
        <f t="shared" si="0"/>
        <v>-223626</v>
      </c>
      <c r="H17" s="37">
        <f t="shared" si="1"/>
        <v>0.9824615944948986</v>
      </c>
      <c r="I17" s="37">
        <f t="shared" si="2"/>
        <v>0.024664765226321675</v>
      </c>
      <c r="J17" s="38">
        <f t="shared" si="3"/>
        <v>0.025849172701406433</v>
      </c>
    </row>
    <row r="18" spans="2:10" ht="16.5" customHeight="1">
      <c r="B18" s="32"/>
      <c r="C18" s="33" t="s">
        <v>22</v>
      </c>
      <c r="D18" s="34"/>
      <c r="E18" s="35">
        <v>5237233</v>
      </c>
      <c r="F18" s="36">
        <f>'[2]推移'!K18</f>
        <v>5237233</v>
      </c>
      <c r="G18" s="36">
        <f t="shared" si="0"/>
        <v>0</v>
      </c>
      <c r="H18" s="37">
        <f t="shared" si="1"/>
        <v>1</v>
      </c>
      <c r="I18" s="37">
        <f t="shared" si="2"/>
        <v>0.010130868850138601</v>
      </c>
      <c r="J18" s="38">
        <f t="shared" si="3"/>
        <v>0.010806891047871314</v>
      </c>
    </row>
    <row r="19" spans="2:10" ht="16.5" customHeight="1">
      <c r="B19" s="32"/>
      <c r="C19" s="33" t="s">
        <v>23</v>
      </c>
      <c r="D19" s="34"/>
      <c r="E19" s="35">
        <v>33644414</v>
      </c>
      <c r="F19" s="36">
        <f>'[2]推移'!K19</f>
        <v>31358252</v>
      </c>
      <c r="G19" s="36">
        <f t="shared" si="0"/>
        <v>-2286162</v>
      </c>
      <c r="H19" s="37">
        <f t="shared" si="1"/>
        <v>0.9320492846152707</v>
      </c>
      <c r="I19" s="37">
        <f t="shared" si="2"/>
        <v>0.06508153175040465</v>
      </c>
      <c r="J19" s="38">
        <f t="shared" si="3"/>
        <v>0.0647069192483307</v>
      </c>
    </row>
    <row r="20" spans="2:10" ht="16.5" customHeight="1">
      <c r="B20" s="40"/>
      <c r="C20" s="41" t="s">
        <v>24</v>
      </c>
      <c r="D20" s="42"/>
      <c r="E20" s="43">
        <v>86728000</v>
      </c>
      <c r="F20" s="44">
        <f>'[2]推移'!K20</f>
        <v>73925000</v>
      </c>
      <c r="G20" s="44">
        <f t="shared" si="0"/>
        <v>-12803000</v>
      </c>
      <c r="H20" s="45">
        <f t="shared" si="1"/>
        <v>0.8523775481966608</v>
      </c>
      <c r="I20" s="45">
        <f t="shared" si="2"/>
        <v>0.16776606915041217</v>
      </c>
      <c r="J20" s="46">
        <f>F20/$F$21-0.001</f>
        <v>0.1515422719810035</v>
      </c>
    </row>
    <row r="21" spans="2:10" ht="16.5" customHeight="1">
      <c r="B21" s="47"/>
      <c r="C21" s="48" t="s">
        <v>25</v>
      </c>
      <c r="D21" s="49"/>
      <c r="E21" s="50">
        <f>SUM(E6:E20)</f>
        <v>516957931</v>
      </c>
      <c r="F21" s="51">
        <f>SUM(F6:F20)</f>
        <v>484619765</v>
      </c>
      <c r="G21" s="51">
        <f t="shared" si="0"/>
        <v>-32338166</v>
      </c>
      <c r="H21" s="52">
        <f t="shared" si="1"/>
        <v>0.9374452657347857</v>
      </c>
      <c r="I21" s="52">
        <f t="shared" si="2"/>
        <v>1</v>
      </c>
      <c r="J21" s="53">
        <f>F21/$F$21</f>
        <v>1</v>
      </c>
    </row>
    <row r="22" ht="18" customHeight="1"/>
    <row r="23" ht="18" customHeight="1"/>
    <row r="24" ht="18" customHeight="1"/>
    <row r="25" spans="3:10" ht="18" customHeight="1">
      <c r="C25" s="5" t="s">
        <v>26</v>
      </c>
      <c r="J25" s="6" t="s">
        <v>2</v>
      </c>
    </row>
    <row r="26" spans="2:10" s="16" customFormat="1" ht="18" customHeight="1">
      <c r="B26" s="7"/>
      <c r="C26" s="8" t="s">
        <v>3</v>
      </c>
      <c r="D26" s="9"/>
      <c r="E26" s="10" t="s">
        <v>4</v>
      </c>
      <c r="F26" s="11" t="s">
        <v>5</v>
      </c>
      <c r="G26" s="12" t="s">
        <v>6</v>
      </c>
      <c r="H26" s="13"/>
      <c r="I26" s="14" t="s">
        <v>7</v>
      </c>
      <c r="J26" s="15"/>
    </row>
    <row r="27" spans="2:10" s="16" customFormat="1" ht="18" customHeight="1">
      <c r="B27" s="17"/>
      <c r="C27" s="18"/>
      <c r="D27" s="19"/>
      <c r="E27" s="20" t="s">
        <v>41</v>
      </c>
      <c r="F27" s="21" t="s">
        <v>42</v>
      </c>
      <c r="G27" s="21" t="s">
        <v>8</v>
      </c>
      <c r="H27" s="22" t="s">
        <v>9</v>
      </c>
      <c r="I27" s="23" t="s">
        <v>4</v>
      </c>
      <c r="J27" s="24" t="s">
        <v>5</v>
      </c>
    </row>
    <row r="28" spans="2:10" ht="16.5" customHeight="1">
      <c r="B28" s="25"/>
      <c r="C28" s="26" t="s">
        <v>27</v>
      </c>
      <c r="D28" s="27"/>
      <c r="E28" s="28">
        <v>1833754</v>
      </c>
      <c r="F28" s="29">
        <f>'[2]推移'!K28</f>
        <v>1820680</v>
      </c>
      <c r="G28" s="29">
        <f aca="true" t="shared" si="4" ref="G28:G42">F28-E28</f>
        <v>-13074</v>
      </c>
      <c r="H28" s="30">
        <f aca="true" t="shared" si="5" ref="H28:H42">F28/E28</f>
        <v>0.9928703632002984</v>
      </c>
      <c r="I28" s="30">
        <f aca="true" t="shared" si="6" ref="I28:I42">E28/$E$42</f>
        <v>0.003547201600046639</v>
      </c>
      <c r="J28" s="31">
        <f aca="true" t="shared" si="7" ref="J28:J42">F28/$F$42</f>
        <v>0.0037996199144626815</v>
      </c>
    </row>
    <row r="29" spans="2:10" ht="16.5" customHeight="1">
      <c r="B29" s="32"/>
      <c r="C29" s="33" t="s">
        <v>28</v>
      </c>
      <c r="D29" s="34"/>
      <c r="E29" s="35">
        <v>45416491</v>
      </c>
      <c r="F29" s="36">
        <f>'[2]推移'!K29</f>
        <v>44066519</v>
      </c>
      <c r="G29" s="36">
        <f t="shared" si="4"/>
        <v>-1349972</v>
      </c>
      <c r="H29" s="37">
        <f t="shared" si="5"/>
        <v>0.9702757309013591</v>
      </c>
      <c r="I29" s="37">
        <f t="shared" si="6"/>
        <v>0.0878533595802402</v>
      </c>
      <c r="J29" s="38">
        <f t="shared" si="7"/>
        <v>0.09196345494729888</v>
      </c>
    </row>
    <row r="30" spans="2:10" ht="16.5" customHeight="1">
      <c r="B30" s="32"/>
      <c r="C30" s="33" t="s">
        <v>29</v>
      </c>
      <c r="D30" s="34"/>
      <c r="E30" s="35">
        <v>33043584</v>
      </c>
      <c r="F30" s="36">
        <f>'[2]推移'!K30</f>
        <v>32484826</v>
      </c>
      <c r="G30" s="36">
        <f t="shared" si="4"/>
        <v>-558758</v>
      </c>
      <c r="H30" s="37">
        <f t="shared" si="5"/>
        <v>0.9830902725321805</v>
      </c>
      <c r="I30" s="37">
        <f t="shared" si="6"/>
        <v>0.06391929017527734</v>
      </c>
      <c r="J30" s="38">
        <f t="shared" si="7"/>
        <v>0.06779334742374007</v>
      </c>
    </row>
    <row r="31" spans="2:10" ht="16.5" customHeight="1">
      <c r="B31" s="32"/>
      <c r="C31" s="33" t="s">
        <v>30</v>
      </c>
      <c r="D31" s="34"/>
      <c r="E31" s="35">
        <v>19695190</v>
      </c>
      <c r="F31" s="36">
        <f>'[2]推移'!K31</f>
        <v>19415767</v>
      </c>
      <c r="G31" s="36">
        <f t="shared" si="4"/>
        <v>-279423</v>
      </c>
      <c r="H31" s="37">
        <f t="shared" si="5"/>
        <v>0.9858126273470832</v>
      </c>
      <c r="I31" s="37">
        <f t="shared" si="6"/>
        <v>0.0380982451742287</v>
      </c>
      <c r="J31" s="38">
        <f t="shared" si="7"/>
        <v>0.040519220811876526</v>
      </c>
    </row>
    <row r="32" spans="2:10" ht="16.5" customHeight="1">
      <c r="B32" s="32"/>
      <c r="C32" s="33" t="s">
        <v>31</v>
      </c>
      <c r="D32" s="34"/>
      <c r="E32" s="35">
        <v>1183832</v>
      </c>
      <c r="F32" s="36">
        <f>'[2]推移'!K32</f>
        <v>1161769</v>
      </c>
      <c r="G32" s="36">
        <f t="shared" si="4"/>
        <v>-22063</v>
      </c>
      <c r="H32" s="37">
        <f t="shared" si="5"/>
        <v>0.9813630650294974</v>
      </c>
      <c r="I32" s="37">
        <f t="shared" si="6"/>
        <v>0.0022899967850575445</v>
      </c>
      <c r="J32" s="38">
        <f t="shared" si="7"/>
        <v>0.0024245230509509605</v>
      </c>
    </row>
    <row r="33" spans="2:10" ht="16.5" customHeight="1">
      <c r="B33" s="32"/>
      <c r="C33" s="33" t="s">
        <v>32</v>
      </c>
      <c r="D33" s="34"/>
      <c r="E33" s="35">
        <v>46278969</v>
      </c>
      <c r="F33" s="36">
        <f>'[2]推移'!K33</f>
        <v>42766136</v>
      </c>
      <c r="G33" s="36">
        <f t="shared" si="4"/>
        <v>-3512833</v>
      </c>
      <c r="H33" s="37">
        <f t="shared" si="5"/>
        <v>0.9240943980407169</v>
      </c>
      <c r="I33" s="37">
        <f t="shared" si="6"/>
        <v>0.08952173131472858</v>
      </c>
      <c r="J33" s="38">
        <f t="shared" si="7"/>
        <v>0.08924965507954138</v>
      </c>
    </row>
    <row r="34" spans="2:10" ht="16.5" customHeight="1">
      <c r="B34" s="32"/>
      <c r="C34" s="33" t="s">
        <v>33</v>
      </c>
      <c r="D34" s="34"/>
      <c r="E34" s="35">
        <v>26699776</v>
      </c>
      <c r="F34" s="36">
        <f>'[2]推移'!K34</f>
        <v>24133694</v>
      </c>
      <c r="G34" s="36">
        <f t="shared" si="4"/>
        <v>-2566082</v>
      </c>
      <c r="H34" s="37">
        <f t="shared" si="5"/>
        <v>0.9038912536195061</v>
      </c>
      <c r="I34" s="37">
        <f t="shared" si="6"/>
        <v>0.051647869969519825</v>
      </c>
      <c r="J34" s="38">
        <f t="shared" si="7"/>
        <v>0.050365173633998575</v>
      </c>
    </row>
    <row r="35" spans="2:10" ht="16.5" customHeight="1">
      <c r="B35" s="32"/>
      <c r="C35" s="33" t="s">
        <v>34</v>
      </c>
      <c r="D35" s="34"/>
      <c r="E35" s="35">
        <v>115477665</v>
      </c>
      <c r="F35" s="36">
        <f>'[2]推移'!K35</f>
        <v>90662323</v>
      </c>
      <c r="G35" s="36">
        <f t="shared" si="4"/>
        <v>-24815342</v>
      </c>
      <c r="H35" s="37">
        <f t="shared" si="5"/>
        <v>0.7851069988296006</v>
      </c>
      <c r="I35" s="37">
        <f t="shared" si="6"/>
        <v>0.22337923083338865</v>
      </c>
      <c r="J35" s="38">
        <f t="shared" si="7"/>
        <v>0.18920533424997693</v>
      </c>
    </row>
    <row r="36" spans="2:10" ht="16.5" customHeight="1">
      <c r="B36" s="32"/>
      <c r="C36" s="33" t="s">
        <v>35</v>
      </c>
      <c r="D36" s="34"/>
      <c r="E36" s="35">
        <v>23331327</v>
      </c>
      <c r="F36" s="36">
        <f>'[2]推移'!K36</f>
        <v>23251009</v>
      </c>
      <c r="G36" s="36">
        <f t="shared" si="4"/>
        <v>-80318</v>
      </c>
      <c r="H36" s="37">
        <f t="shared" si="5"/>
        <v>0.996557503994522</v>
      </c>
      <c r="I36" s="37">
        <f t="shared" si="6"/>
        <v>0.04513196451956552</v>
      </c>
      <c r="J36" s="38">
        <f t="shared" si="7"/>
        <v>0.04852307754671389</v>
      </c>
    </row>
    <row r="37" spans="2:10" ht="16.5" customHeight="1">
      <c r="B37" s="32"/>
      <c r="C37" s="33" t="s">
        <v>36</v>
      </c>
      <c r="D37" s="34"/>
      <c r="E37" s="35">
        <v>94800602</v>
      </c>
      <c r="F37" s="36">
        <f>'[2]推移'!K37</f>
        <v>94236486</v>
      </c>
      <c r="G37" s="36">
        <f t="shared" si="4"/>
        <v>-564116</v>
      </c>
      <c r="H37" s="37">
        <f t="shared" si="5"/>
        <v>0.9940494470699669</v>
      </c>
      <c r="I37" s="37">
        <f t="shared" si="6"/>
        <v>0.18338165702694287</v>
      </c>
      <c r="J37" s="38">
        <f t="shared" si="7"/>
        <v>0.1966643390791263</v>
      </c>
    </row>
    <row r="38" spans="2:10" ht="16.5" customHeight="1">
      <c r="B38" s="32"/>
      <c r="C38" s="33" t="s">
        <v>37</v>
      </c>
      <c r="D38" s="34"/>
      <c r="E38" s="35">
        <v>13847062</v>
      </c>
      <c r="F38" s="36">
        <f>'[2]推移'!K38</f>
        <v>10372657</v>
      </c>
      <c r="G38" s="36">
        <f t="shared" si="4"/>
        <v>-3474405</v>
      </c>
      <c r="H38" s="37">
        <f t="shared" si="5"/>
        <v>0.7490872070912948</v>
      </c>
      <c r="I38" s="37">
        <f t="shared" si="6"/>
        <v>0.026785665079582657</v>
      </c>
      <c r="J38" s="38">
        <f t="shared" si="7"/>
        <v>0.021646941858586205</v>
      </c>
    </row>
    <row r="39" spans="2:10" ht="16.5" customHeight="1">
      <c r="B39" s="32"/>
      <c r="C39" s="33" t="s">
        <v>38</v>
      </c>
      <c r="D39" s="34"/>
      <c r="E39" s="35">
        <v>71136292</v>
      </c>
      <c r="F39" s="36">
        <f>'[2]推移'!K39</f>
        <v>70848191</v>
      </c>
      <c r="G39" s="36">
        <f t="shared" si="4"/>
        <v>-288101</v>
      </c>
      <c r="H39" s="37">
        <f t="shared" si="5"/>
        <v>0.9959500138129213</v>
      </c>
      <c r="I39" s="37">
        <f t="shared" si="6"/>
        <v>0.13760557239618015</v>
      </c>
      <c r="J39" s="38">
        <f t="shared" si="7"/>
        <v>0.14785475615004048</v>
      </c>
    </row>
    <row r="40" spans="2:10" ht="16.5" customHeight="1">
      <c r="B40" s="32"/>
      <c r="C40" s="33" t="s">
        <v>39</v>
      </c>
      <c r="D40" s="34"/>
      <c r="E40" s="35">
        <v>24127220</v>
      </c>
      <c r="F40" s="36">
        <f>'[2]推移'!K40</f>
        <v>23954187</v>
      </c>
      <c r="G40" s="36">
        <f t="shared" si="4"/>
        <v>-173033</v>
      </c>
      <c r="H40" s="37">
        <f t="shared" si="5"/>
        <v>0.9928283076127296</v>
      </c>
      <c r="I40" s="37">
        <f t="shared" si="6"/>
        <v>0.04667153467077769</v>
      </c>
      <c r="J40" s="38">
        <f t="shared" si="7"/>
        <v>0.049990556253687125</v>
      </c>
    </row>
    <row r="41" spans="2:10" ht="16.5" customHeight="1">
      <c r="B41" s="40"/>
      <c r="C41" s="41" t="s">
        <v>40</v>
      </c>
      <c r="D41" s="42"/>
      <c r="E41" s="43">
        <v>86167</v>
      </c>
      <c r="F41" s="44">
        <f>'[2]推移'!K41</f>
        <v>0</v>
      </c>
      <c r="G41" s="44">
        <f t="shared" si="4"/>
        <v>-86167</v>
      </c>
      <c r="H41" s="45">
        <f t="shared" si="5"/>
        <v>0</v>
      </c>
      <c r="I41" s="45">
        <f t="shared" si="6"/>
        <v>0.00016668087446365147</v>
      </c>
      <c r="J41" s="46">
        <f t="shared" si="7"/>
        <v>0</v>
      </c>
    </row>
    <row r="42" spans="2:10" ht="16.5" customHeight="1">
      <c r="B42" s="47"/>
      <c r="C42" s="48" t="s">
        <v>25</v>
      </c>
      <c r="D42" s="49"/>
      <c r="E42" s="50">
        <f>SUM(E28:E41)</f>
        <v>516957931</v>
      </c>
      <c r="F42" s="51">
        <f>SUM(F28:F41)</f>
        <v>479174244</v>
      </c>
      <c r="G42" s="51">
        <f t="shared" si="4"/>
        <v>-37783687</v>
      </c>
      <c r="H42" s="52">
        <f t="shared" si="5"/>
        <v>0.9269114859560981</v>
      </c>
      <c r="I42" s="54">
        <f t="shared" si="6"/>
        <v>1</v>
      </c>
      <c r="J42" s="55">
        <f t="shared" si="7"/>
        <v>1</v>
      </c>
    </row>
  </sheetData>
  <mergeCells count="6">
    <mergeCell ref="C4:C5"/>
    <mergeCell ref="I4:J4"/>
    <mergeCell ref="C26:C27"/>
    <mergeCell ref="I26:J26"/>
    <mergeCell ref="G4:H4"/>
    <mergeCell ref="G26:H2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ZEIMU</dc:creator>
  <cp:keywords/>
  <dc:description/>
  <cp:lastModifiedBy>ZEIMU</cp:lastModifiedBy>
  <dcterms:created xsi:type="dcterms:W3CDTF">2007-10-04T07:16:03Z</dcterms:created>
  <dcterms:modified xsi:type="dcterms:W3CDTF">2007-10-04T07:17:15Z</dcterms:modified>
  <cp:category/>
  <cp:version/>
  <cp:contentType/>
  <cp:contentStatus/>
</cp:coreProperties>
</file>