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685" windowHeight="8790" activeTab="0"/>
  </bookViews>
  <sheets>
    <sheet name="（3）総括表" sheetId="1" r:id="rId1"/>
  </sheets>
  <externalReferences>
    <externalReference r:id="rId4"/>
  </externalReferences>
  <definedNames>
    <definedName name="__123Graph_Aｸﾞﾗﾌ1" hidden="1">#REF!</definedName>
    <definedName name="__123Graph_Xｸﾞﾗﾌ1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xlnm.Print_Titles" localSheetId="0">'（3）総括表'!$2:$4</definedName>
  </definedNames>
  <calcPr fullCalcOnLoad="1"/>
</workbook>
</file>

<file path=xl/sharedStrings.xml><?xml version="1.0" encoding="utf-8"?>
<sst xmlns="http://schemas.openxmlformats.org/spreadsheetml/2006/main" count="112" uniqueCount="42">
  <si>
    <t>（３）　総括表</t>
  </si>
  <si>
    <t>（単位：円、％）</t>
  </si>
  <si>
    <t>予算額</t>
  </si>
  <si>
    <t>調定額</t>
  </si>
  <si>
    <t>収入済額</t>
  </si>
  <si>
    <t>不納欠損額</t>
  </si>
  <si>
    <t>収入未済額</t>
  </si>
  <si>
    <t>収入率</t>
  </si>
  <si>
    <t>税額</t>
  </si>
  <si>
    <t>件数</t>
  </si>
  <si>
    <t>対予算</t>
  </si>
  <si>
    <t>対調定</t>
  </si>
  <si>
    <t>現</t>
  </si>
  <si>
    <t>滞</t>
  </si>
  <si>
    <t>計</t>
  </si>
  <si>
    <t>法　　人
県民税</t>
  </si>
  <si>
    <t>県民税
利子割</t>
  </si>
  <si>
    <t>県民税
配当割</t>
  </si>
  <si>
    <t>現</t>
  </si>
  <si>
    <t>滞</t>
  </si>
  <si>
    <t>県民税
株式等
譲渡割</t>
  </si>
  <si>
    <t>個　　人
事業税</t>
  </si>
  <si>
    <t>法　　人
事業税</t>
  </si>
  <si>
    <t>地　　方
消費税
譲渡割</t>
  </si>
  <si>
    <t>地　　方
消費税
貨物割</t>
  </si>
  <si>
    <t>不動産
取得税</t>
  </si>
  <si>
    <t>県たばこ税</t>
  </si>
  <si>
    <t>ｺﾞﾙﾌ場
利用税</t>
  </si>
  <si>
    <t>自動車税</t>
  </si>
  <si>
    <t>鉱区税</t>
  </si>
  <si>
    <t>狩猟者登録税</t>
  </si>
  <si>
    <t>固　　定
資産税</t>
  </si>
  <si>
    <t>核燃料税</t>
  </si>
  <si>
    <t>自動車
取得税</t>
  </si>
  <si>
    <t>軽　　油
引取税</t>
  </si>
  <si>
    <t>狩猟税</t>
  </si>
  <si>
    <t>旧法による税</t>
  </si>
  <si>
    <t>娯楽施設利用税</t>
  </si>
  <si>
    <t>料理飲食等
消費税</t>
  </si>
  <si>
    <t>特別地方
消費税</t>
  </si>
  <si>
    <t>区　　分</t>
  </si>
  <si>
    <t>個　　人
県民税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</si>
</sst>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;&quot;△ &quot;#,##0.000"/>
    <numFmt numFmtId="178" formatCode="#,##0.00;&quot;△ &quot;#,##0.00"/>
    <numFmt numFmtId="179" formatCode="#,##0.0;&quot;△ &quot;#,##0.0"/>
    <numFmt numFmtId="180" formatCode="#,##0_ "/>
    <numFmt numFmtId="181" formatCode="#,##0.0_ "/>
    <numFmt numFmtId="182" formatCode="#,##0.0;\-#,##0.0"/>
    <numFmt numFmtId="183" formatCode="0.0%"/>
    <numFmt numFmtId="184" formatCode="0.0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13">
    <font>
      <sz val="11"/>
      <name val="ＭＳ Ｐ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4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0"/>
      <color indexed="44"/>
      <name val="ＭＳ Ｐ明朝"/>
      <family val="1"/>
    </font>
    <font>
      <sz val="10"/>
      <color indexed="44"/>
      <name val="ＭＳ Ｐゴシック"/>
      <family val="3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 applyAlignment="1">
      <alignment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vertical="center"/>
    </xf>
    <xf numFmtId="41" fontId="8" fillId="0" borderId="5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9" fontId="8" fillId="0" borderId="3" xfId="0" applyNumberFormat="1" applyFont="1" applyFill="1" applyBorder="1" applyAlignment="1">
      <alignment vertical="center"/>
    </xf>
    <xf numFmtId="179" fontId="8" fillId="0" borderId="4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/>
    </xf>
    <xf numFmtId="179" fontId="10" fillId="0" borderId="4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 vertical="center"/>
    </xf>
    <xf numFmtId="179" fontId="11" fillId="0" borderId="4" xfId="0" applyNumberFormat="1" applyFont="1" applyFill="1" applyBorder="1" applyAlignment="1">
      <alignment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distributed" vertical="center"/>
    </xf>
    <xf numFmtId="176" fontId="4" fillId="2" borderId="1" xfId="0" applyNumberFormat="1" applyFont="1" applyFill="1" applyBorder="1" applyAlignment="1">
      <alignment horizontal="distributed" vertical="center"/>
    </xf>
    <xf numFmtId="176" fontId="4" fillId="2" borderId="13" xfId="0" applyNumberFormat="1" applyFont="1" applyFill="1" applyBorder="1" applyAlignment="1">
      <alignment horizontal="distributed" vertical="center"/>
    </xf>
    <xf numFmtId="176" fontId="4" fillId="2" borderId="14" xfId="0" applyNumberFormat="1" applyFont="1" applyFill="1" applyBorder="1" applyAlignment="1">
      <alignment horizontal="distributed" vertical="center"/>
    </xf>
    <xf numFmtId="176" fontId="4" fillId="2" borderId="1" xfId="0" applyNumberFormat="1" applyFont="1" applyFill="1" applyBorder="1" applyAlignment="1">
      <alignment horizontal="center" vertical="center"/>
    </xf>
    <xf numFmtId="179" fontId="4" fillId="2" borderId="13" xfId="0" applyNumberFormat="1" applyFon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distributed" vertical="center"/>
    </xf>
    <xf numFmtId="176" fontId="4" fillId="2" borderId="9" xfId="0" applyNumberFormat="1" applyFont="1" applyFill="1" applyBorder="1" applyAlignment="1">
      <alignment horizontal="distributed" vertical="center"/>
    </xf>
    <xf numFmtId="176" fontId="4" fillId="2" borderId="9" xfId="0" applyNumberFormat="1" applyFont="1" applyFill="1" applyBorder="1" applyAlignment="1">
      <alignment horizontal="distributed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9" fontId="7" fillId="2" borderId="9" xfId="0" applyNumberFormat="1" applyFont="1" applyFill="1" applyBorder="1" applyAlignment="1">
      <alignment horizontal="center" vertical="center"/>
    </xf>
    <xf numFmtId="179" fontId="7" fillId="2" borderId="10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distributed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distributed" vertical="center"/>
    </xf>
    <xf numFmtId="176" fontId="8" fillId="2" borderId="5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distributed" vertical="center" wrapText="1"/>
    </xf>
    <xf numFmtId="176" fontId="4" fillId="2" borderId="7" xfId="0" applyNumberFormat="1" applyFont="1" applyFill="1" applyBorder="1" applyAlignment="1">
      <alignment horizontal="center" vertical="center"/>
    </xf>
    <xf numFmtId="176" fontId="9" fillId="2" borderId="20" xfId="0" applyNumberFormat="1" applyFont="1" applyFill="1" applyBorder="1" applyAlignment="1">
      <alignment horizontal="distributed" vertical="center" wrapText="1"/>
    </xf>
    <xf numFmtId="176" fontId="9" fillId="2" borderId="18" xfId="0" applyNumberFormat="1" applyFont="1" applyFill="1" applyBorder="1" applyAlignment="1">
      <alignment horizontal="distributed" vertical="center"/>
    </xf>
    <xf numFmtId="176" fontId="9" fillId="2" borderId="19" xfId="0" applyNumberFormat="1" applyFont="1" applyFill="1" applyBorder="1" applyAlignment="1">
      <alignment horizontal="distributed" vertical="center"/>
    </xf>
    <xf numFmtId="176" fontId="4" fillId="2" borderId="18" xfId="0" applyNumberFormat="1" applyFont="1" applyFill="1" applyBorder="1" applyAlignment="1">
      <alignment horizontal="distributed" vertical="center" wrapText="1"/>
    </xf>
    <xf numFmtId="176" fontId="8" fillId="2" borderId="3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distributed" vertical="center"/>
    </xf>
    <xf numFmtId="176" fontId="4" fillId="2" borderId="17" xfId="0" applyNumberFormat="1" applyFont="1" applyFill="1" applyBorder="1" applyAlignment="1">
      <alignment horizontal="distributed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10" fillId="2" borderId="18" xfId="0" applyNumberFormat="1" applyFont="1" applyFill="1" applyBorder="1" applyAlignment="1">
      <alignment horizontal="distributed" vertical="center"/>
    </xf>
    <xf numFmtId="176" fontId="10" fillId="2" borderId="3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distributed" vertical="center" wrapText="1"/>
    </xf>
    <xf numFmtId="176" fontId="9" fillId="2" borderId="17" xfId="0" applyNumberFormat="1" applyFont="1" applyFill="1" applyBorder="1" applyAlignment="1">
      <alignment horizontal="distributed" vertical="center"/>
    </xf>
    <xf numFmtId="176" fontId="4" fillId="2" borderId="12" xfId="0" applyNumberFormat="1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hlan9ef\&#20849;&#26377;hd\3-&#31246;&#21046;&#12464;&#12523;&#12540;&#12503;\&#20849;&#26377;&#12487;&#12540;&#12479;\&#31246;&#21209;&#32113;&#35336;&#26360;\H19&#24180;&#24230;&#29256;\&#31532;2&#12288;&#31246;&#21454;&#20837;\1%20&#26223;&#27671;&#12398;&#21205;&#21521;&#12392;&#30476;&#31246;&#12288;2%20&#24179;&#25104;&#65297;&#65305;&#24180;&#24230;&#30476;&#31246;&#27770;&#31639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（2）構成比"/>
      <sheetName val="（3）総括表"/>
      <sheetName val="（4）事務所別"/>
      <sheetName val="（5）月別調定収入状況ア当月分"/>
      <sheetName val="（5）イ累計分"/>
      <sheetName val="（6）県税調定収入状況累年比較"/>
    </sheetNames>
    <sheetDataSet>
      <sheetData sheetId="3">
        <row r="12">
          <cell r="D12">
            <v>27354908730</v>
          </cell>
          <cell r="E12">
            <v>0</v>
          </cell>
          <cell r="F12">
            <v>25621618923</v>
          </cell>
          <cell r="G12">
            <v>101604505</v>
          </cell>
        </row>
        <row r="20">
          <cell r="D20">
            <v>6502096673</v>
          </cell>
          <cell r="E20">
            <v>29841</v>
          </cell>
          <cell r="F20">
            <v>6464329071</v>
          </cell>
          <cell r="G20">
            <v>5613877</v>
          </cell>
        </row>
        <row r="28">
          <cell r="D28">
            <v>1134485434</v>
          </cell>
          <cell r="E28">
            <v>9486</v>
          </cell>
          <cell r="F28">
            <v>1134485434</v>
          </cell>
          <cell r="G28">
            <v>0</v>
          </cell>
        </row>
        <row r="36">
          <cell r="D36">
            <v>816528377</v>
          </cell>
          <cell r="E36">
            <v>6336</v>
          </cell>
          <cell r="F36">
            <v>816528377</v>
          </cell>
          <cell r="G36">
            <v>0</v>
          </cell>
        </row>
        <row r="44">
          <cell r="D44">
            <v>524392991</v>
          </cell>
          <cell r="E44">
            <v>163</v>
          </cell>
          <cell r="F44">
            <v>524392991</v>
          </cell>
          <cell r="G44">
            <v>0</v>
          </cell>
        </row>
        <row r="52">
          <cell r="D52">
            <v>1123407403</v>
          </cell>
          <cell r="E52">
            <v>16466</v>
          </cell>
          <cell r="F52">
            <v>1036666252</v>
          </cell>
          <cell r="G52">
            <v>5293985</v>
          </cell>
        </row>
        <row r="60">
          <cell r="D60">
            <v>42996551753</v>
          </cell>
          <cell r="E60">
            <v>15205</v>
          </cell>
          <cell r="F60">
            <v>37229876135</v>
          </cell>
          <cell r="G60">
            <v>12308300</v>
          </cell>
        </row>
        <row r="64">
          <cell r="D64">
            <v>12074367248</v>
          </cell>
          <cell r="E64">
            <v>12</v>
          </cell>
          <cell r="F64">
            <v>12074367248</v>
          </cell>
          <cell r="G64">
            <v>0</v>
          </cell>
        </row>
        <row r="66">
          <cell r="D66">
            <v>444196046</v>
          </cell>
          <cell r="E66">
            <v>12</v>
          </cell>
          <cell r="F66">
            <v>444196046</v>
          </cell>
          <cell r="G66">
            <v>0</v>
          </cell>
        </row>
        <row r="76">
          <cell r="D76">
            <v>2716242061</v>
          </cell>
          <cell r="E76">
            <v>11101</v>
          </cell>
          <cell r="F76">
            <v>2470131041</v>
          </cell>
          <cell r="G76">
            <v>8399593</v>
          </cell>
        </row>
        <row r="84">
          <cell r="D84">
            <v>1718957755</v>
          </cell>
          <cell r="E84">
            <v>77</v>
          </cell>
          <cell r="F84">
            <v>1718957755</v>
          </cell>
          <cell r="G84">
            <v>0</v>
          </cell>
        </row>
        <row r="92">
          <cell r="D92">
            <v>349424425</v>
          </cell>
          <cell r="E92">
            <v>148</v>
          </cell>
          <cell r="F92">
            <v>349424425</v>
          </cell>
          <cell r="G92">
            <v>0</v>
          </cell>
        </row>
        <row r="100">
          <cell r="D100">
            <v>13783951479</v>
          </cell>
          <cell r="E100">
            <v>409292</v>
          </cell>
          <cell r="F100">
            <v>13411018030</v>
          </cell>
          <cell r="G100">
            <v>28905400</v>
          </cell>
        </row>
        <row r="108">
          <cell r="D108">
            <v>3224523</v>
          </cell>
          <cell r="E108">
            <v>47</v>
          </cell>
          <cell r="F108">
            <v>3224523</v>
          </cell>
          <cell r="G108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32">
          <cell r="D132">
            <v>3852902600</v>
          </cell>
          <cell r="E132">
            <v>8</v>
          </cell>
          <cell r="F132">
            <v>3852902600</v>
          </cell>
          <cell r="G132">
            <v>0</v>
          </cell>
        </row>
        <row r="140">
          <cell r="D140">
            <v>3046000600</v>
          </cell>
          <cell r="E140">
            <v>48494</v>
          </cell>
          <cell r="F140">
            <v>3046000600</v>
          </cell>
          <cell r="G140">
            <v>0</v>
          </cell>
        </row>
        <row r="148">
          <cell r="D148">
            <v>9487398324</v>
          </cell>
          <cell r="E148">
            <v>1969</v>
          </cell>
          <cell r="F148">
            <v>9165067448</v>
          </cell>
          <cell r="G148">
            <v>85948196</v>
          </cell>
        </row>
        <row r="156">
          <cell r="D156">
            <v>22844800</v>
          </cell>
          <cell r="E156">
            <v>1642</v>
          </cell>
          <cell r="F156">
            <v>22844800</v>
          </cell>
          <cell r="G156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72">
          <cell r="D172">
            <v>1307037</v>
          </cell>
          <cell r="E172">
            <v>19</v>
          </cell>
          <cell r="F172">
            <v>220000</v>
          </cell>
          <cell r="G172">
            <v>0</v>
          </cell>
        </row>
        <row r="180">
          <cell r="D180">
            <v>4214983</v>
          </cell>
          <cell r="E180">
            <v>241</v>
          </cell>
          <cell r="F180">
            <v>103742</v>
          </cell>
          <cell r="G180">
            <v>883479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8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1.625" style="3" customWidth="1"/>
    <col min="2" max="2" width="8.875" style="8" customWidth="1"/>
    <col min="3" max="3" width="2.625" style="2" customWidth="1"/>
    <col min="4" max="5" width="13.375" style="3" customWidth="1"/>
    <col min="6" max="6" width="6.875" style="3" customWidth="1"/>
    <col min="7" max="7" width="13.375" style="3" customWidth="1"/>
    <col min="8" max="8" width="11.75390625" style="3" bestFit="1" customWidth="1"/>
    <col min="9" max="9" width="11.875" style="3" customWidth="1"/>
    <col min="10" max="10" width="5.625" style="6" customWidth="1"/>
    <col min="11" max="11" width="5.625" style="7" customWidth="1"/>
    <col min="12" max="16384" width="9.00390625" style="3" customWidth="1"/>
  </cols>
  <sheetData>
    <row r="1" spans="2:6" ht="15" customHeight="1">
      <c r="B1" s="1" t="s">
        <v>0</v>
      </c>
      <c r="E1" s="4"/>
      <c r="F1" s="5"/>
    </row>
    <row r="2" ht="15" customHeight="1">
      <c r="K2" s="9" t="s">
        <v>1</v>
      </c>
    </row>
    <row r="3" spans="2:11" s="2" customFormat="1" ht="21" customHeight="1">
      <c r="B3" s="39" t="s">
        <v>40</v>
      </c>
      <c r="C3" s="40"/>
      <c r="D3" s="41" t="s">
        <v>2</v>
      </c>
      <c r="E3" s="42" t="s">
        <v>3</v>
      </c>
      <c r="F3" s="43"/>
      <c r="G3" s="44" t="s">
        <v>4</v>
      </c>
      <c r="H3" s="44" t="s">
        <v>5</v>
      </c>
      <c r="I3" s="44" t="s">
        <v>6</v>
      </c>
      <c r="J3" s="45" t="s">
        <v>7</v>
      </c>
      <c r="K3" s="46"/>
    </row>
    <row r="4" spans="2:11" s="2" customFormat="1" ht="21" customHeight="1">
      <c r="B4" s="47"/>
      <c r="C4" s="48"/>
      <c r="D4" s="49"/>
      <c r="E4" s="50" t="s">
        <v>8</v>
      </c>
      <c r="F4" s="51" t="s">
        <v>9</v>
      </c>
      <c r="G4" s="52"/>
      <c r="H4" s="52"/>
      <c r="I4" s="52"/>
      <c r="J4" s="53" t="s">
        <v>10</v>
      </c>
      <c r="K4" s="54" t="s">
        <v>11</v>
      </c>
    </row>
    <row r="5" spans="2:11" s="14" customFormat="1" ht="21" customHeight="1">
      <c r="B5" s="55" t="s">
        <v>41</v>
      </c>
      <c r="C5" s="56" t="s">
        <v>12</v>
      </c>
      <c r="D5" s="10">
        <v>25091672000</v>
      </c>
      <c r="E5" s="10">
        <f>E7-E6</f>
        <v>26113961833</v>
      </c>
      <c r="F5" s="11">
        <f>F7-F6</f>
        <v>0</v>
      </c>
      <c r="G5" s="10">
        <f>G7-G6</f>
        <v>25379636223</v>
      </c>
      <c r="H5" s="10">
        <f>H7-H6</f>
        <v>0</v>
      </c>
      <c r="I5" s="10">
        <f aca="true" t="shared" si="0" ref="I5:I36">E5-G5-H5</f>
        <v>734325610</v>
      </c>
      <c r="J5" s="12">
        <f aca="true" t="shared" si="1" ref="J5:J36">IF(D5=0,0,G5/D5*100)</f>
        <v>101.14764860229322</v>
      </c>
      <c r="K5" s="13">
        <f aca="true" t="shared" si="2" ref="K5:K11">ROUND(G5/E5,3)*100</f>
        <v>97.2</v>
      </c>
    </row>
    <row r="6" spans="2:11" s="14" customFormat="1" ht="21" customHeight="1">
      <c r="B6" s="57"/>
      <c r="C6" s="58" t="s">
        <v>13</v>
      </c>
      <c r="D6" s="15">
        <v>241983000</v>
      </c>
      <c r="E6" s="15">
        <v>1240946897</v>
      </c>
      <c r="F6" s="16">
        <v>0</v>
      </c>
      <c r="G6" s="15">
        <v>241982700</v>
      </c>
      <c r="H6" s="15">
        <v>101604505</v>
      </c>
      <c r="I6" s="15">
        <f t="shared" si="0"/>
        <v>897359692</v>
      </c>
      <c r="J6" s="17">
        <f t="shared" si="1"/>
        <v>99.99987602434882</v>
      </c>
      <c r="K6" s="18">
        <f t="shared" si="2"/>
        <v>19.5</v>
      </c>
    </row>
    <row r="7" spans="2:11" s="14" customFormat="1" ht="21" customHeight="1">
      <c r="B7" s="59"/>
      <c r="C7" s="60" t="s">
        <v>14</v>
      </c>
      <c r="D7" s="19">
        <f>SUM(D5:D6)</f>
        <v>25333655000</v>
      </c>
      <c r="E7" s="19">
        <f>'[1]（4）事務所別'!D12</f>
        <v>27354908730</v>
      </c>
      <c r="F7" s="20">
        <f>'[1]（4）事務所別'!E12</f>
        <v>0</v>
      </c>
      <c r="G7" s="19">
        <f>'[1]（4）事務所別'!F12</f>
        <v>25621618923</v>
      </c>
      <c r="H7" s="19">
        <f>'[1]（4）事務所別'!G12</f>
        <v>101604505</v>
      </c>
      <c r="I7" s="19">
        <f t="shared" si="0"/>
        <v>1631685302</v>
      </c>
      <c r="J7" s="21">
        <f t="shared" si="1"/>
        <v>101.13668526314106</v>
      </c>
      <c r="K7" s="22">
        <f t="shared" si="2"/>
        <v>93.7</v>
      </c>
    </row>
    <row r="8" spans="2:11" s="14" customFormat="1" ht="21" customHeight="1">
      <c r="B8" s="61" t="s">
        <v>15</v>
      </c>
      <c r="C8" s="62" t="s">
        <v>12</v>
      </c>
      <c r="D8" s="23">
        <v>6385894000</v>
      </c>
      <c r="E8" s="23">
        <f>E10-E9</f>
        <v>6468533365</v>
      </c>
      <c r="F8" s="23">
        <f>F10-F9</f>
        <v>28763</v>
      </c>
      <c r="G8" s="23">
        <f>G10-G9</f>
        <v>6454289688</v>
      </c>
      <c r="H8" s="23">
        <f>H10-H9</f>
        <v>82072</v>
      </c>
      <c r="I8" s="23">
        <f t="shared" si="0"/>
        <v>14161605</v>
      </c>
      <c r="J8" s="24">
        <f t="shared" si="1"/>
        <v>101.07104327131017</v>
      </c>
      <c r="K8" s="25">
        <f t="shared" si="2"/>
        <v>99.8</v>
      </c>
    </row>
    <row r="9" spans="2:11" s="14" customFormat="1" ht="21" customHeight="1">
      <c r="B9" s="57"/>
      <c r="C9" s="58" t="s">
        <v>13</v>
      </c>
      <c r="D9" s="15">
        <v>10039000</v>
      </c>
      <c r="E9" s="15">
        <v>33563308</v>
      </c>
      <c r="F9" s="15">
        <v>1078</v>
      </c>
      <c r="G9" s="15">
        <v>10039383</v>
      </c>
      <c r="H9" s="15">
        <v>5531805</v>
      </c>
      <c r="I9" s="15">
        <f t="shared" si="0"/>
        <v>17992120</v>
      </c>
      <c r="J9" s="17">
        <f t="shared" si="1"/>
        <v>100.00381512102798</v>
      </c>
      <c r="K9" s="18">
        <f t="shared" si="2"/>
        <v>29.9</v>
      </c>
    </row>
    <row r="10" spans="2:11" s="14" customFormat="1" ht="21" customHeight="1">
      <c r="B10" s="59"/>
      <c r="C10" s="60" t="s">
        <v>14</v>
      </c>
      <c r="D10" s="19">
        <f>SUM(D8:D9)</f>
        <v>6395933000</v>
      </c>
      <c r="E10" s="19">
        <f>'[1]（4）事務所別'!D20</f>
        <v>6502096673</v>
      </c>
      <c r="F10" s="19">
        <f>'[1]（4）事務所別'!E20</f>
        <v>29841</v>
      </c>
      <c r="G10" s="19">
        <f>'[1]（4）事務所別'!F20</f>
        <v>6464329071</v>
      </c>
      <c r="H10" s="19">
        <f>'[1]（4）事務所別'!G20</f>
        <v>5613877</v>
      </c>
      <c r="I10" s="19">
        <f t="shared" si="0"/>
        <v>32153725</v>
      </c>
      <c r="J10" s="21">
        <f t="shared" si="1"/>
        <v>101.06936815942255</v>
      </c>
      <c r="K10" s="22">
        <f t="shared" si="2"/>
        <v>99.4</v>
      </c>
    </row>
    <row r="11" spans="2:11" s="14" customFormat="1" ht="21" customHeight="1">
      <c r="B11" s="61" t="s">
        <v>16</v>
      </c>
      <c r="C11" s="62" t="s">
        <v>12</v>
      </c>
      <c r="D11" s="23">
        <v>1134485000</v>
      </c>
      <c r="E11" s="23">
        <f>E13-E12</f>
        <v>1134485434</v>
      </c>
      <c r="F11" s="23">
        <f>F13-F12</f>
        <v>9486</v>
      </c>
      <c r="G11" s="23">
        <f>G13-G12</f>
        <v>1134485434</v>
      </c>
      <c r="H11" s="23">
        <f>H13-H12</f>
        <v>0</v>
      </c>
      <c r="I11" s="23">
        <f t="shared" si="0"/>
        <v>0</v>
      </c>
      <c r="J11" s="24">
        <f t="shared" si="1"/>
        <v>100.00003825524357</v>
      </c>
      <c r="K11" s="25">
        <f t="shared" si="2"/>
        <v>100</v>
      </c>
    </row>
    <row r="12" spans="2:11" s="14" customFormat="1" ht="21" customHeight="1">
      <c r="B12" s="57"/>
      <c r="C12" s="58" t="s">
        <v>13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f t="shared" si="0"/>
        <v>0</v>
      </c>
      <c r="J12" s="17">
        <f t="shared" si="1"/>
        <v>0</v>
      </c>
      <c r="K12" s="18">
        <v>0</v>
      </c>
    </row>
    <row r="13" spans="2:11" s="14" customFormat="1" ht="21" customHeight="1">
      <c r="B13" s="59"/>
      <c r="C13" s="60" t="s">
        <v>14</v>
      </c>
      <c r="D13" s="19">
        <f>SUM(D11:D12)</f>
        <v>1134485000</v>
      </c>
      <c r="E13" s="19">
        <f>'[1]（4）事務所別'!D28</f>
        <v>1134485434</v>
      </c>
      <c r="F13" s="19">
        <f>'[1]（4）事務所別'!E28</f>
        <v>9486</v>
      </c>
      <c r="G13" s="19">
        <f>'[1]（4）事務所別'!F28</f>
        <v>1134485434</v>
      </c>
      <c r="H13" s="19">
        <f>'[1]（4）事務所別'!G28</f>
        <v>0</v>
      </c>
      <c r="I13" s="19">
        <f t="shared" si="0"/>
        <v>0</v>
      </c>
      <c r="J13" s="21">
        <f t="shared" si="1"/>
        <v>100.00003825524357</v>
      </c>
      <c r="K13" s="22">
        <f>ROUND(G13/E13,3)*100</f>
        <v>100</v>
      </c>
    </row>
    <row r="14" spans="2:11" s="14" customFormat="1" ht="21" customHeight="1">
      <c r="B14" s="61" t="s">
        <v>17</v>
      </c>
      <c r="C14" s="58" t="s">
        <v>18</v>
      </c>
      <c r="D14" s="15">
        <v>816528000</v>
      </c>
      <c r="E14" s="15">
        <f>E16-E15</f>
        <v>816528377</v>
      </c>
      <c r="F14" s="15">
        <f>F16-F15</f>
        <v>6336</v>
      </c>
      <c r="G14" s="15">
        <f>G16-G15</f>
        <v>816528377</v>
      </c>
      <c r="H14" s="15">
        <f>H16-H15</f>
        <v>0</v>
      </c>
      <c r="I14" s="15">
        <f t="shared" si="0"/>
        <v>0</v>
      </c>
      <c r="J14" s="17">
        <f t="shared" si="1"/>
        <v>100.00004617110496</v>
      </c>
      <c r="K14" s="18">
        <f>ROUND(G14/E14,3)*100</f>
        <v>100</v>
      </c>
    </row>
    <row r="15" spans="2:11" s="14" customFormat="1" ht="21" customHeight="1">
      <c r="B15" s="57"/>
      <c r="C15" s="58" t="s">
        <v>19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 t="shared" si="0"/>
        <v>0</v>
      </c>
      <c r="J15" s="17">
        <f t="shared" si="1"/>
        <v>0</v>
      </c>
      <c r="K15" s="18">
        <v>0</v>
      </c>
    </row>
    <row r="16" spans="2:11" s="14" customFormat="1" ht="21" customHeight="1">
      <c r="B16" s="59"/>
      <c r="C16" s="60" t="s">
        <v>14</v>
      </c>
      <c r="D16" s="19">
        <f>SUM(D14:D15)</f>
        <v>816528000</v>
      </c>
      <c r="E16" s="19">
        <f>'[1]（4）事務所別'!D36</f>
        <v>816528377</v>
      </c>
      <c r="F16" s="19">
        <f>'[1]（4）事務所別'!E36</f>
        <v>6336</v>
      </c>
      <c r="G16" s="19">
        <f>'[1]（4）事務所別'!F36</f>
        <v>816528377</v>
      </c>
      <c r="H16" s="19">
        <f>'[1]（4）事務所別'!G36</f>
        <v>0</v>
      </c>
      <c r="I16" s="19">
        <f t="shared" si="0"/>
        <v>0</v>
      </c>
      <c r="J16" s="21">
        <f t="shared" si="1"/>
        <v>100.00004617110496</v>
      </c>
      <c r="K16" s="22">
        <f>ROUND(G16/E16,3)*100</f>
        <v>100</v>
      </c>
    </row>
    <row r="17" spans="2:11" s="14" customFormat="1" ht="21" customHeight="1">
      <c r="B17" s="63" t="s">
        <v>20</v>
      </c>
      <c r="C17" s="58" t="s">
        <v>12</v>
      </c>
      <c r="D17" s="15">
        <v>524393000</v>
      </c>
      <c r="E17" s="15">
        <f>E19-E18</f>
        <v>524392991</v>
      </c>
      <c r="F17" s="15">
        <f>F19-F18</f>
        <v>163</v>
      </c>
      <c r="G17" s="15">
        <f>G19-G18</f>
        <v>524392991</v>
      </c>
      <c r="H17" s="15">
        <f>H19-H18</f>
        <v>0</v>
      </c>
      <c r="I17" s="15">
        <f t="shared" si="0"/>
        <v>0</v>
      </c>
      <c r="J17" s="17">
        <f t="shared" si="1"/>
        <v>99.99999828372995</v>
      </c>
      <c r="K17" s="18">
        <f>ROUND(G17/E17,3)*100</f>
        <v>100</v>
      </c>
    </row>
    <row r="18" spans="2:11" s="14" customFormat="1" ht="21" customHeight="1">
      <c r="B18" s="64"/>
      <c r="C18" s="58" t="s">
        <v>19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t="shared" si="0"/>
        <v>0</v>
      </c>
      <c r="J18" s="17">
        <f t="shared" si="1"/>
        <v>0</v>
      </c>
      <c r="K18" s="18">
        <v>0</v>
      </c>
    </row>
    <row r="19" spans="2:11" s="14" customFormat="1" ht="21" customHeight="1">
      <c r="B19" s="65"/>
      <c r="C19" s="60" t="s">
        <v>14</v>
      </c>
      <c r="D19" s="26">
        <f>SUM(D17:D18)</f>
        <v>524393000</v>
      </c>
      <c r="E19" s="26">
        <f>'[1]（4）事務所別'!D44</f>
        <v>524392991</v>
      </c>
      <c r="F19" s="26">
        <f>'[1]（4）事務所別'!E44</f>
        <v>163</v>
      </c>
      <c r="G19" s="26">
        <f>'[1]（4）事務所別'!F44</f>
        <v>524392991</v>
      </c>
      <c r="H19" s="26">
        <f>'[1]（4）事務所別'!G44</f>
        <v>0</v>
      </c>
      <c r="I19" s="26">
        <f t="shared" si="0"/>
        <v>0</v>
      </c>
      <c r="J19" s="21">
        <f t="shared" si="1"/>
        <v>99.99999828372995</v>
      </c>
      <c r="K19" s="22">
        <f aca="true" t="shared" si="3" ref="K19:K26">ROUND(G19/E19,3)*100</f>
        <v>100</v>
      </c>
    </row>
    <row r="20" spans="2:11" s="14" customFormat="1" ht="21" customHeight="1">
      <c r="B20" s="66" t="s">
        <v>21</v>
      </c>
      <c r="C20" s="58" t="s">
        <v>12</v>
      </c>
      <c r="D20" s="23">
        <v>1010350000</v>
      </c>
      <c r="E20" s="23">
        <f>E22-E21</f>
        <v>1042135000</v>
      </c>
      <c r="F20" s="23">
        <f>F22-F21</f>
        <v>14881</v>
      </c>
      <c r="G20" s="23">
        <f>G22-G21</f>
        <v>1010532811</v>
      </c>
      <c r="H20" s="23">
        <f>H22-H21</f>
        <v>1024300</v>
      </c>
      <c r="I20" s="23">
        <f t="shared" si="0"/>
        <v>30577889</v>
      </c>
      <c r="J20" s="17">
        <f t="shared" si="1"/>
        <v>100.01809382887119</v>
      </c>
      <c r="K20" s="18">
        <f t="shared" si="3"/>
        <v>97</v>
      </c>
    </row>
    <row r="21" spans="2:11" s="14" customFormat="1" ht="21" customHeight="1">
      <c r="B21" s="57"/>
      <c r="C21" s="58" t="s">
        <v>13</v>
      </c>
      <c r="D21" s="15">
        <v>26133000</v>
      </c>
      <c r="E21" s="15">
        <v>81272403</v>
      </c>
      <c r="F21" s="15">
        <v>1585</v>
      </c>
      <c r="G21" s="15">
        <v>26133441</v>
      </c>
      <c r="H21" s="15">
        <v>4269685</v>
      </c>
      <c r="I21" s="15">
        <f t="shared" si="0"/>
        <v>50869277</v>
      </c>
      <c r="J21" s="17">
        <f t="shared" si="1"/>
        <v>100.00168752152452</v>
      </c>
      <c r="K21" s="18">
        <f t="shared" si="3"/>
        <v>32.2</v>
      </c>
    </row>
    <row r="22" spans="2:11" s="14" customFormat="1" ht="21" customHeight="1">
      <c r="B22" s="57"/>
      <c r="C22" s="67" t="s">
        <v>14</v>
      </c>
      <c r="D22" s="19">
        <f>SUM(D20:D21)</f>
        <v>1036483000</v>
      </c>
      <c r="E22" s="26">
        <f>'[1]（4）事務所別'!D52</f>
        <v>1123407403</v>
      </c>
      <c r="F22" s="26">
        <f>'[1]（4）事務所別'!E52</f>
        <v>16466</v>
      </c>
      <c r="G22" s="26">
        <f>'[1]（4）事務所別'!F52</f>
        <v>1036666252</v>
      </c>
      <c r="H22" s="26">
        <f>'[1]（4）事務所別'!G52</f>
        <v>5293985</v>
      </c>
      <c r="I22" s="26">
        <f t="shared" si="0"/>
        <v>81447166</v>
      </c>
      <c r="J22" s="27">
        <f t="shared" si="1"/>
        <v>100.01768017420449</v>
      </c>
      <c r="K22" s="28">
        <f t="shared" si="3"/>
        <v>92.30000000000001</v>
      </c>
    </row>
    <row r="23" spans="2:11" s="14" customFormat="1" ht="21" customHeight="1">
      <c r="B23" s="61" t="s">
        <v>22</v>
      </c>
      <c r="C23" s="62" t="s">
        <v>12</v>
      </c>
      <c r="D23" s="23">
        <v>35949494000</v>
      </c>
      <c r="E23" s="23">
        <f>E25-E24</f>
        <v>37202650700</v>
      </c>
      <c r="F23" s="23">
        <f>F25-F24</f>
        <v>14995</v>
      </c>
      <c r="G23" s="23">
        <f>G25-G24</f>
        <v>37179525976</v>
      </c>
      <c r="H23" s="23">
        <f>H25-H24</f>
        <v>0</v>
      </c>
      <c r="I23" s="23">
        <f t="shared" si="0"/>
        <v>23124724</v>
      </c>
      <c r="J23" s="24">
        <f t="shared" si="1"/>
        <v>103.4215557415078</v>
      </c>
      <c r="K23" s="25">
        <f t="shared" si="3"/>
        <v>99.9</v>
      </c>
    </row>
    <row r="24" spans="2:11" s="14" customFormat="1" ht="21" customHeight="1">
      <c r="B24" s="57"/>
      <c r="C24" s="58" t="s">
        <v>13</v>
      </c>
      <c r="D24" s="15">
        <v>50350000</v>
      </c>
      <c r="E24" s="15">
        <v>5793901053</v>
      </c>
      <c r="F24" s="15">
        <v>210</v>
      </c>
      <c r="G24" s="15">
        <v>50350159</v>
      </c>
      <c r="H24" s="15">
        <v>12308300</v>
      </c>
      <c r="I24" s="15">
        <f t="shared" si="0"/>
        <v>5731242594</v>
      </c>
      <c r="J24" s="17">
        <f t="shared" si="1"/>
        <v>100.00031578947369</v>
      </c>
      <c r="K24" s="18">
        <f t="shared" si="3"/>
        <v>0.8999999999999999</v>
      </c>
    </row>
    <row r="25" spans="2:11" s="14" customFormat="1" ht="21" customHeight="1">
      <c r="B25" s="59"/>
      <c r="C25" s="60" t="s">
        <v>14</v>
      </c>
      <c r="D25" s="19">
        <f>SUM(D23:D24)</f>
        <v>35999844000</v>
      </c>
      <c r="E25" s="19">
        <f>'[1]（4）事務所別'!D60</f>
        <v>42996551753</v>
      </c>
      <c r="F25" s="19">
        <f>'[1]（4）事務所別'!E60</f>
        <v>15205</v>
      </c>
      <c r="G25" s="19">
        <f>'[1]（4）事務所別'!F60</f>
        <v>37229876135</v>
      </c>
      <c r="H25" s="19">
        <f>'[1]（4）事務所別'!G60</f>
        <v>12308300</v>
      </c>
      <c r="I25" s="19">
        <f t="shared" si="0"/>
        <v>5754367318</v>
      </c>
      <c r="J25" s="21">
        <f t="shared" si="1"/>
        <v>103.41677073656209</v>
      </c>
      <c r="K25" s="22">
        <f t="shared" si="3"/>
        <v>86.6</v>
      </c>
    </row>
    <row r="26" spans="2:11" s="14" customFormat="1" ht="21" customHeight="1">
      <c r="B26" s="66" t="s">
        <v>23</v>
      </c>
      <c r="C26" s="58" t="s">
        <v>12</v>
      </c>
      <c r="D26" s="23">
        <v>12074367000</v>
      </c>
      <c r="E26" s="23">
        <f>E28-E27</f>
        <v>12074367248</v>
      </c>
      <c r="F26" s="23">
        <f>F28-F27</f>
        <v>12</v>
      </c>
      <c r="G26" s="23">
        <f>G28-G27</f>
        <v>12074367248</v>
      </c>
      <c r="H26" s="23">
        <f>H28-H27</f>
        <v>0</v>
      </c>
      <c r="I26" s="23">
        <f t="shared" si="0"/>
        <v>0</v>
      </c>
      <c r="J26" s="17">
        <f t="shared" si="1"/>
        <v>100.0000020539379</v>
      </c>
      <c r="K26" s="18">
        <f t="shared" si="3"/>
        <v>100</v>
      </c>
    </row>
    <row r="27" spans="2:11" s="14" customFormat="1" ht="21" customHeight="1">
      <c r="B27" s="57"/>
      <c r="C27" s="58" t="s">
        <v>13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f t="shared" si="0"/>
        <v>0</v>
      </c>
      <c r="J27" s="17">
        <f t="shared" si="1"/>
        <v>0</v>
      </c>
      <c r="K27" s="18">
        <v>0</v>
      </c>
    </row>
    <row r="28" spans="2:11" s="14" customFormat="1" ht="21" customHeight="1">
      <c r="B28" s="57"/>
      <c r="C28" s="67" t="s">
        <v>14</v>
      </c>
      <c r="D28" s="19">
        <f>SUM(D26:D27)</f>
        <v>12074367000</v>
      </c>
      <c r="E28" s="26">
        <f>'[1]（4）事務所別'!D64</f>
        <v>12074367248</v>
      </c>
      <c r="F28" s="26">
        <f>'[1]（4）事務所別'!E64</f>
        <v>12</v>
      </c>
      <c r="G28" s="26">
        <f>'[1]（4）事務所別'!F64</f>
        <v>12074367248</v>
      </c>
      <c r="H28" s="26">
        <f>'[1]（4）事務所別'!G64</f>
        <v>0</v>
      </c>
      <c r="I28" s="26">
        <f t="shared" si="0"/>
        <v>0</v>
      </c>
      <c r="J28" s="27">
        <f t="shared" si="1"/>
        <v>100.0000020539379</v>
      </c>
      <c r="K28" s="28">
        <f>ROUND(G28/E28,3)*100</f>
        <v>100</v>
      </c>
    </row>
    <row r="29" spans="2:11" s="14" customFormat="1" ht="21" customHeight="1">
      <c r="B29" s="61" t="s">
        <v>24</v>
      </c>
      <c r="C29" s="62" t="s">
        <v>12</v>
      </c>
      <c r="D29" s="23">
        <v>444196000</v>
      </c>
      <c r="E29" s="23">
        <f>E31-E30</f>
        <v>444196046</v>
      </c>
      <c r="F29" s="23">
        <f>F31-F30</f>
        <v>12</v>
      </c>
      <c r="G29" s="23">
        <f>G31-G30</f>
        <v>444196046</v>
      </c>
      <c r="H29" s="23">
        <f>H31-H30</f>
        <v>0</v>
      </c>
      <c r="I29" s="23">
        <f t="shared" si="0"/>
        <v>0</v>
      </c>
      <c r="J29" s="24">
        <f t="shared" si="1"/>
        <v>100.00001035578889</v>
      </c>
      <c r="K29" s="25">
        <f>ROUND(G29/E29,3)*100</f>
        <v>100</v>
      </c>
    </row>
    <row r="30" spans="2:11" s="14" customFormat="1" ht="21" customHeight="1">
      <c r="B30" s="57"/>
      <c r="C30" s="58" t="s">
        <v>13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0</v>
      </c>
      <c r="J30" s="17">
        <f t="shared" si="1"/>
        <v>0</v>
      </c>
      <c r="K30" s="18">
        <v>0</v>
      </c>
    </row>
    <row r="31" spans="2:11" s="14" customFormat="1" ht="21" customHeight="1">
      <c r="B31" s="59"/>
      <c r="C31" s="60" t="s">
        <v>14</v>
      </c>
      <c r="D31" s="19">
        <f>SUM(D29:D30)</f>
        <v>444196000</v>
      </c>
      <c r="E31" s="19">
        <f>'[1]（4）事務所別'!D66</f>
        <v>444196046</v>
      </c>
      <c r="F31" s="19">
        <f>'[1]（4）事務所別'!E66</f>
        <v>12</v>
      </c>
      <c r="G31" s="19">
        <f>'[1]（4）事務所別'!F66</f>
        <v>444196046</v>
      </c>
      <c r="H31" s="19">
        <f>'[1]（4）事務所別'!G66</f>
        <v>0</v>
      </c>
      <c r="I31" s="19">
        <f t="shared" si="0"/>
        <v>0</v>
      </c>
      <c r="J31" s="21">
        <f t="shared" si="1"/>
        <v>100.00001035578889</v>
      </c>
      <c r="K31" s="22">
        <f>ROUND(G31/E31,3)*100</f>
        <v>100</v>
      </c>
    </row>
    <row r="32" spans="2:11" s="14" customFormat="1" ht="21" customHeight="1">
      <c r="B32" s="61" t="s">
        <v>25</v>
      </c>
      <c r="C32" s="62" t="s">
        <v>12</v>
      </c>
      <c r="D32" s="23">
        <v>2399636000</v>
      </c>
      <c r="E32" s="23">
        <f>E34-E33</f>
        <v>2508676300</v>
      </c>
      <c r="F32" s="23">
        <f>F34-F33</f>
        <v>10405</v>
      </c>
      <c r="G32" s="23">
        <f>G34-G33</f>
        <v>2410400032</v>
      </c>
      <c r="H32" s="23">
        <f>H34-H33</f>
        <v>286600</v>
      </c>
      <c r="I32" s="23">
        <f t="shared" si="0"/>
        <v>97989668</v>
      </c>
      <c r="J32" s="24">
        <f t="shared" si="1"/>
        <v>100.4485693663539</v>
      </c>
      <c r="K32" s="25">
        <f>ROUND(G32/E32,3)*100</f>
        <v>96.1</v>
      </c>
    </row>
    <row r="33" spans="2:11" s="14" customFormat="1" ht="21" customHeight="1">
      <c r="B33" s="57"/>
      <c r="C33" s="58" t="s">
        <v>13</v>
      </c>
      <c r="D33" s="15">
        <v>59731000</v>
      </c>
      <c r="E33" s="15">
        <v>207565761</v>
      </c>
      <c r="F33" s="15">
        <v>696</v>
      </c>
      <c r="G33" s="15">
        <v>59731009</v>
      </c>
      <c r="H33" s="15">
        <v>8112993</v>
      </c>
      <c r="I33" s="15">
        <f t="shared" si="0"/>
        <v>139721759</v>
      </c>
      <c r="J33" s="17">
        <f t="shared" si="1"/>
        <v>100.00001506755287</v>
      </c>
      <c r="K33" s="18">
        <f>ROUND(G33/E33,3)*100</f>
        <v>28.799999999999997</v>
      </c>
    </row>
    <row r="34" spans="2:11" s="14" customFormat="1" ht="21" customHeight="1">
      <c r="B34" s="59"/>
      <c r="C34" s="60" t="s">
        <v>14</v>
      </c>
      <c r="D34" s="19">
        <f>SUM(D32:D33)</f>
        <v>2459367000</v>
      </c>
      <c r="E34" s="19">
        <f>'[1]（4）事務所別'!D76</f>
        <v>2716242061</v>
      </c>
      <c r="F34" s="19">
        <f>'[1]（4）事務所別'!E76</f>
        <v>11101</v>
      </c>
      <c r="G34" s="19">
        <f>'[1]（4）事務所別'!F76</f>
        <v>2470131041</v>
      </c>
      <c r="H34" s="19">
        <f>'[1]（4）事務所別'!G76</f>
        <v>8399593</v>
      </c>
      <c r="I34" s="19">
        <f t="shared" si="0"/>
        <v>237711427</v>
      </c>
      <c r="J34" s="21">
        <f t="shared" si="1"/>
        <v>100.43767526359424</v>
      </c>
      <c r="K34" s="22">
        <f>ROUND(G34/E34,3)*100</f>
        <v>90.9</v>
      </c>
    </row>
    <row r="35" spans="2:11" s="14" customFormat="1" ht="21" customHeight="1">
      <c r="B35" s="68" t="s">
        <v>26</v>
      </c>
      <c r="C35" s="62" t="s">
        <v>12</v>
      </c>
      <c r="D35" s="23">
        <v>1718958000</v>
      </c>
      <c r="E35" s="23">
        <f>E37-E36</f>
        <v>1718957755</v>
      </c>
      <c r="F35" s="23">
        <f>F37-F36</f>
        <v>77</v>
      </c>
      <c r="G35" s="23">
        <f>G37-G36</f>
        <v>1718957755</v>
      </c>
      <c r="H35" s="23">
        <f>H37-H36</f>
        <v>0</v>
      </c>
      <c r="I35" s="23">
        <f t="shared" si="0"/>
        <v>0</v>
      </c>
      <c r="J35" s="24">
        <f t="shared" si="1"/>
        <v>99.9999857471794</v>
      </c>
      <c r="K35" s="25">
        <f>ROUND(G35/E35,3)*100</f>
        <v>100</v>
      </c>
    </row>
    <row r="36" spans="2:11" s="14" customFormat="1" ht="21" customHeight="1">
      <c r="B36" s="57"/>
      <c r="C36" s="58" t="s">
        <v>13</v>
      </c>
      <c r="D36" s="15">
        <v>0</v>
      </c>
      <c r="E36" s="26">
        <v>0</v>
      </c>
      <c r="F36" s="26">
        <v>0</v>
      </c>
      <c r="G36" s="26">
        <v>0</v>
      </c>
      <c r="H36" s="26">
        <v>0</v>
      </c>
      <c r="I36" s="15">
        <f t="shared" si="0"/>
        <v>0</v>
      </c>
      <c r="J36" s="17">
        <f t="shared" si="1"/>
        <v>0</v>
      </c>
      <c r="K36" s="18">
        <v>0</v>
      </c>
    </row>
    <row r="37" spans="2:11" s="14" customFormat="1" ht="21" customHeight="1">
      <c r="B37" s="69"/>
      <c r="C37" s="70" t="s">
        <v>14</v>
      </c>
      <c r="D37" s="29">
        <f>SUM(D35:D36)</f>
        <v>1718958000</v>
      </c>
      <c r="E37" s="29">
        <f>'[1]（4）事務所別'!D84</f>
        <v>1718957755</v>
      </c>
      <c r="F37" s="29">
        <f>'[1]（4）事務所別'!E84</f>
        <v>77</v>
      </c>
      <c r="G37" s="29">
        <f>'[1]（4）事務所別'!F84</f>
        <v>1718957755</v>
      </c>
      <c r="H37" s="29">
        <f>'[1]（4）事務所別'!G84</f>
        <v>0</v>
      </c>
      <c r="I37" s="29">
        <f aca="true" t="shared" si="4" ref="I37:I68">E37-G37-H37</f>
        <v>0</v>
      </c>
      <c r="J37" s="30">
        <f aca="true" t="shared" si="5" ref="J37:J68">IF(D37=0,0,G37/D37*100)</f>
        <v>99.9999857471794</v>
      </c>
      <c r="K37" s="31">
        <f>ROUND(G37/E37,3)*100</f>
        <v>100</v>
      </c>
    </row>
    <row r="38" spans="2:11" s="14" customFormat="1" ht="21" customHeight="1">
      <c r="B38" s="66" t="s">
        <v>27</v>
      </c>
      <c r="C38" s="58" t="s">
        <v>12</v>
      </c>
      <c r="D38" s="15">
        <v>349424000</v>
      </c>
      <c r="E38" s="15">
        <f>E40-E39</f>
        <v>349424425</v>
      </c>
      <c r="F38" s="15">
        <f>F40-F39</f>
        <v>148</v>
      </c>
      <c r="G38" s="15">
        <f>G40-G39</f>
        <v>349424425</v>
      </c>
      <c r="H38" s="15">
        <f>H40-H39</f>
        <v>0</v>
      </c>
      <c r="I38" s="15">
        <f t="shared" si="4"/>
        <v>0</v>
      </c>
      <c r="J38" s="17">
        <f t="shared" si="5"/>
        <v>100.00012162873757</v>
      </c>
      <c r="K38" s="18">
        <f>ROUND(G38/E38,3)*100</f>
        <v>100</v>
      </c>
    </row>
    <row r="39" spans="2:11" s="14" customFormat="1" ht="21" customHeight="1">
      <c r="B39" s="57"/>
      <c r="C39" s="58" t="s">
        <v>13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f t="shared" si="4"/>
        <v>0</v>
      </c>
      <c r="J39" s="17">
        <f t="shared" si="5"/>
        <v>0</v>
      </c>
      <c r="K39" s="18">
        <v>0</v>
      </c>
    </row>
    <row r="40" spans="2:11" s="14" customFormat="1" ht="21" customHeight="1">
      <c r="B40" s="59"/>
      <c r="C40" s="60" t="s">
        <v>14</v>
      </c>
      <c r="D40" s="19">
        <f>SUM(D38:D39)</f>
        <v>349424000</v>
      </c>
      <c r="E40" s="26">
        <f>'[1]（4）事務所別'!D92</f>
        <v>349424425</v>
      </c>
      <c r="F40" s="26">
        <f>'[1]（4）事務所別'!E92</f>
        <v>148</v>
      </c>
      <c r="G40" s="26">
        <f>'[1]（4）事務所別'!F92</f>
        <v>349424425</v>
      </c>
      <c r="H40" s="26">
        <f>'[1]（4）事務所別'!G92</f>
        <v>0</v>
      </c>
      <c r="I40" s="26">
        <f t="shared" si="4"/>
        <v>0</v>
      </c>
      <c r="J40" s="21">
        <f t="shared" si="5"/>
        <v>100.00012162873757</v>
      </c>
      <c r="K40" s="22">
        <f aca="true" t="shared" si="6" ref="K40:K47">ROUND(G40/E40,3)*100</f>
        <v>100</v>
      </c>
    </row>
    <row r="41" spans="2:11" s="14" customFormat="1" ht="21" customHeight="1">
      <c r="B41" s="57" t="s">
        <v>28</v>
      </c>
      <c r="C41" s="58" t="s">
        <v>12</v>
      </c>
      <c r="D41" s="23">
        <v>13274157000</v>
      </c>
      <c r="E41" s="23">
        <f>E43-E42</f>
        <v>13435245744</v>
      </c>
      <c r="F41" s="23">
        <f>F43-F42</f>
        <v>398151</v>
      </c>
      <c r="G41" s="23">
        <f>G43-G42</f>
        <v>13285451082</v>
      </c>
      <c r="H41" s="23">
        <f>H43-H42</f>
        <v>122200</v>
      </c>
      <c r="I41" s="23">
        <f t="shared" si="4"/>
        <v>149672462</v>
      </c>
      <c r="J41" s="17">
        <f t="shared" si="5"/>
        <v>100.08508323353415</v>
      </c>
      <c r="K41" s="18">
        <f t="shared" si="6"/>
        <v>98.9</v>
      </c>
    </row>
    <row r="42" spans="2:11" s="14" customFormat="1" ht="21" customHeight="1">
      <c r="B42" s="57"/>
      <c r="C42" s="58" t="s">
        <v>13</v>
      </c>
      <c r="D42" s="15">
        <v>125567000</v>
      </c>
      <c r="E42" s="15">
        <v>348705735</v>
      </c>
      <c r="F42" s="15">
        <v>11141</v>
      </c>
      <c r="G42" s="15">
        <v>125566948</v>
      </c>
      <c r="H42" s="15">
        <v>28783200</v>
      </c>
      <c r="I42" s="15">
        <f t="shared" si="4"/>
        <v>194355587</v>
      </c>
      <c r="J42" s="17">
        <f t="shared" si="5"/>
        <v>99.99995858784553</v>
      </c>
      <c r="K42" s="18">
        <f t="shared" si="6"/>
        <v>36</v>
      </c>
    </row>
    <row r="43" spans="2:11" s="14" customFormat="1" ht="21" customHeight="1">
      <c r="B43" s="57"/>
      <c r="C43" s="67" t="s">
        <v>14</v>
      </c>
      <c r="D43" s="19">
        <f>SUM(D41:D42)</f>
        <v>13399724000</v>
      </c>
      <c r="E43" s="19">
        <f>'[1]（4）事務所別'!D100</f>
        <v>13783951479</v>
      </c>
      <c r="F43" s="19">
        <f>'[1]（4）事務所別'!E100</f>
        <v>409292</v>
      </c>
      <c r="G43" s="19">
        <f>'[1]（4）事務所別'!F100</f>
        <v>13411018030</v>
      </c>
      <c r="H43" s="19">
        <f>'[1]（4）事務所別'!G100</f>
        <v>28905400</v>
      </c>
      <c r="I43" s="19">
        <f t="shared" si="4"/>
        <v>344028049</v>
      </c>
      <c r="J43" s="27">
        <f t="shared" si="5"/>
        <v>100.0842855420007</v>
      </c>
      <c r="K43" s="28">
        <f t="shared" si="6"/>
        <v>97.3</v>
      </c>
    </row>
    <row r="44" spans="2:11" s="14" customFormat="1" ht="21" customHeight="1">
      <c r="B44" s="68" t="s">
        <v>29</v>
      </c>
      <c r="C44" s="62" t="s">
        <v>12</v>
      </c>
      <c r="D44" s="23">
        <v>2647000</v>
      </c>
      <c r="E44" s="23">
        <f>E46-E45</f>
        <v>2656400</v>
      </c>
      <c r="F44" s="23">
        <f>F46-F45</f>
        <v>36</v>
      </c>
      <c r="G44" s="23">
        <f>G46-G45</f>
        <v>2656400</v>
      </c>
      <c r="H44" s="23">
        <f>H46-H45</f>
        <v>0</v>
      </c>
      <c r="I44" s="23">
        <f t="shared" si="4"/>
        <v>0</v>
      </c>
      <c r="J44" s="24">
        <f t="shared" si="5"/>
        <v>100.35511900264451</v>
      </c>
      <c r="K44" s="25">
        <f t="shared" si="6"/>
        <v>100</v>
      </c>
    </row>
    <row r="45" spans="2:11" s="14" customFormat="1" ht="21" customHeight="1">
      <c r="B45" s="57"/>
      <c r="C45" s="58" t="s">
        <v>13</v>
      </c>
      <c r="D45" s="15">
        <v>568000</v>
      </c>
      <c r="E45" s="15">
        <v>568123</v>
      </c>
      <c r="F45" s="15">
        <v>11</v>
      </c>
      <c r="G45" s="15">
        <v>568123</v>
      </c>
      <c r="H45" s="15">
        <v>0</v>
      </c>
      <c r="I45" s="15">
        <f t="shared" si="4"/>
        <v>0</v>
      </c>
      <c r="J45" s="17">
        <f t="shared" si="5"/>
        <v>100.02165492957747</v>
      </c>
      <c r="K45" s="18">
        <f t="shared" si="6"/>
        <v>100</v>
      </c>
    </row>
    <row r="46" spans="2:11" s="14" customFormat="1" ht="21" customHeight="1">
      <c r="B46" s="59"/>
      <c r="C46" s="60" t="s">
        <v>14</v>
      </c>
      <c r="D46" s="19">
        <f>SUM(D44:D45)</f>
        <v>3215000</v>
      </c>
      <c r="E46" s="26">
        <f>'[1]（4）事務所別'!D108</f>
        <v>3224523</v>
      </c>
      <c r="F46" s="26">
        <f>'[1]（4）事務所別'!E108</f>
        <v>47</v>
      </c>
      <c r="G46" s="26">
        <f>'[1]（4）事務所別'!F108</f>
        <v>3224523</v>
      </c>
      <c r="H46" s="26">
        <f>'[1]（4）事務所別'!G108</f>
        <v>0</v>
      </c>
      <c r="I46" s="26">
        <f t="shared" si="4"/>
        <v>0</v>
      </c>
      <c r="J46" s="21">
        <f t="shared" si="5"/>
        <v>100.29620528771383</v>
      </c>
      <c r="K46" s="22">
        <f t="shared" si="6"/>
        <v>100</v>
      </c>
    </row>
    <row r="47" spans="2:11" s="14" customFormat="1" ht="21" customHeight="1" hidden="1">
      <c r="B47" s="71" t="s">
        <v>30</v>
      </c>
      <c r="C47" s="72" t="s">
        <v>12</v>
      </c>
      <c r="D47" s="32"/>
      <c r="E47" s="32">
        <f>E49-E48</f>
        <v>0</v>
      </c>
      <c r="F47" s="32">
        <f>F49-F48</f>
        <v>0</v>
      </c>
      <c r="G47" s="32">
        <f>G49-G48</f>
        <v>0</v>
      </c>
      <c r="H47" s="32">
        <f>H49-H48</f>
        <v>0</v>
      </c>
      <c r="I47" s="32">
        <f t="shared" si="4"/>
        <v>0</v>
      </c>
      <c r="J47" s="33">
        <f t="shared" si="5"/>
        <v>0</v>
      </c>
      <c r="K47" s="34" t="e">
        <f t="shared" si="6"/>
        <v>#DIV/0!</v>
      </c>
    </row>
    <row r="48" spans="2:11" s="14" customFormat="1" ht="21" customHeight="1" hidden="1">
      <c r="B48" s="71"/>
      <c r="C48" s="72" t="s">
        <v>13</v>
      </c>
      <c r="D48" s="35"/>
      <c r="E48" s="35"/>
      <c r="F48" s="35"/>
      <c r="G48" s="35"/>
      <c r="H48" s="35"/>
      <c r="I48" s="35">
        <f t="shared" si="4"/>
        <v>0</v>
      </c>
      <c r="J48" s="33">
        <f t="shared" si="5"/>
        <v>0</v>
      </c>
      <c r="K48" s="34">
        <v>0</v>
      </c>
    </row>
    <row r="49" spans="2:11" s="14" customFormat="1" ht="21" customHeight="1" hidden="1">
      <c r="B49" s="71"/>
      <c r="C49" s="73" t="s">
        <v>14</v>
      </c>
      <c r="D49" s="36">
        <f>SUM(D47:D48)</f>
        <v>0</v>
      </c>
      <c r="E49" s="36">
        <f>'[1]（4）事務所別'!D116</f>
        <v>0</v>
      </c>
      <c r="F49" s="36">
        <f>'[1]（4）事務所別'!E116</f>
        <v>0</v>
      </c>
      <c r="G49" s="36">
        <f>'[1]（4）事務所別'!F116</f>
        <v>0</v>
      </c>
      <c r="H49" s="36">
        <f>'[1]（4）事務所別'!G116</f>
        <v>0</v>
      </c>
      <c r="I49" s="36">
        <f t="shared" si="4"/>
        <v>0</v>
      </c>
      <c r="J49" s="37">
        <f t="shared" si="5"/>
        <v>0</v>
      </c>
      <c r="K49" s="38" t="e">
        <f>ROUND(G49/E49,3)*100</f>
        <v>#DIV/0!</v>
      </c>
    </row>
    <row r="50" spans="2:11" s="14" customFormat="1" ht="21" customHeight="1">
      <c r="B50" s="61" t="s">
        <v>31</v>
      </c>
      <c r="C50" s="62" t="s">
        <v>12</v>
      </c>
      <c r="D50" s="23">
        <v>0</v>
      </c>
      <c r="E50" s="23">
        <f>E52-E51</f>
        <v>0</v>
      </c>
      <c r="F50" s="23">
        <f>F52-F51</f>
        <v>0</v>
      </c>
      <c r="G50" s="23">
        <f>G52-G51</f>
        <v>0</v>
      </c>
      <c r="H50" s="23">
        <f>H52-H51</f>
        <v>0</v>
      </c>
      <c r="I50" s="23">
        <f t="shared" si="4"/>
        <v>0</v>
      </c>
      <c r="J50" s="24">
        <f t="shared" si="5"/>
        <v>0</v>
      </c>
      <c r="K50" s="25">
        <v>0</v>
      </c>
    </row>
    <row r="51" spans="2:11" s="14" customFormat="1" ht="21" customHeight="1">
      <c r="B51" s="57"/>
      <c r="C51" s="58" t="s">
        <v>13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f t="shared" si="4"/>
        <v>0</v>
      </c>
      <c r="J51" s="17">
        <f t="shared" si="5"/>
        <v>0</v>
      </c>
      <c r="K51" s="18">
        <v>0</v>
      </c>
    </row>
    <row r="52" spans="2:11" s="14" customFormat="1" ht="21" customHeight="1">
      <c r="B52" s="59"/>
      <c r="C52" s="60" t="s">
        <v>14</v>
      </c>
      <c r="D52" s="19">
        <f>SUM(D50:D51)</f>
        <v>0</v>
      </c>
      <c r="E52" s="19">
        <f>'[1]（4）事務所別'!D124</f>
        <v>0</v>
      </c>
      <c r="F52" s="19">
        <f>'[1]（4）事務所別'!E124</f>
        <v>0</v>
      </c>
      <c r="G52" s="19">
        <f>'[1]（4）事務所別'!F124</f>
        <v>0</v>
      </c>
      <c r="H52" s="19">
        <f>'[1]（4）事務所別'!G124</f>
        <v>0</v>
      </c>
      <c r="I52" s="19">
        <f t="shared" si="4"/>
        <v>0</v>
      </c>
      <c r="J52" s="21">
        <f t="shared" si="5"/>
        <v>0</v>
      </c>
      <c r="K52" s="22">
        <v>0</v>
      </c>
    </row>
    <row r="53" spans="2:11" s="14" customFormat="1" ht="21" customHeight="1">
      <c r="B53" s="57" t="s">
        <v>32</v>
      </c>
      <c r="C53" s="58" t="s">
        <v>12</v>
      </c>
      <c r="D53" s="23">
        <v>3852903000</v>
      </c>
      <c r="E53" s="23">
        <f>E55-E54</f>
        <v>3852902600</v>
      </c>
      <c r="F53" s="23">
        <f>F55-F54</f>
        <v>8</v>
      </c>
      <c r="G53" s="23">
        <f>G55-G54</f>
        <v>3852902600</v>
      </c>
      <c r="H53" s="23">
        <f>H55-H54</f>
        <v>0</v>
      </c>
      <c r="I53" s="23">
        <f t="shared" si="4"/>
        <v>0</v>
      </c>
      <c r="J53" s="17">
        <f t="shared" si="5"/>
        <v>99.99998961821774</v>
      </c>
      <c r="K53" s="18">
        <f>ROUND(G53/E53,3)*100</f>
        <v>100</v>
      </c>
    </row>
    <row r="54" spans="2:11" s="14" customFormat="1" ht="21" customHeight="1">
      <c r="B54" s="57"/>
      <c r="C54" s="58" t="s">
        <v>13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f t="shared" si="4"/>
        <v>0</v>
      </c>
      <c r="J54" s="17">
        <f t="shared" si="5"/>
        <v>0</v>
      </c>
      <c r="K54" s="18">
        <v>0</v>
      </c>
    </row>
    <row r="55" spans="2:11" s="14" customFormat="1" ht="21" customHeight="1">
      <c r="B55" s="57"/>
      <c r="C55" s="67" t="s">
        <v>14</v>
      </c>
      <c r="D55" s="19">
        <f>SUM(D53:D54)</f>
        <v>3852903000</v>
      </c>
      <c r="E55" s="19">
        <f>'[1]（4）事務所別'!D132</f>
        <v>3852902600</v>
      </c>
      <c r="F55" s="19">
        <f>'[1]（4）事務所別'!E132</f>
        <v>8</v>
      </c>
      <c r="G55" s="19">
        <f>'[1]（4）事務所別'!F132</f>
        <v>3852902600</v>
      </c>
      <c r="H55" s="19">
        <f>'[1]（4）事務所別'!G132</f>
        <v>0</v>
      </c>
      <c r="I55" s="19">
        <f t="shared" si="4"/>
        <v>0</v>
      </c>
      <c r="J55" s="27">
        <f t="shared" si="5"/>
        <v>99.99998961821774</v>
      </c>
      <c r="K55" s="28">
        <f>ROUND(G55/E55,3)*100</f>
        <v>100</v>
      </c>
    </row>
    <row r="56" spans="2:11" s="14" customFormat="1" ht="21" customHeight="1">
      <c r="B56" s="61" t="s">
        <v>33</v>
      </c>
      <c r="C56" s="62" t="s">
        <v>12</v>
      </c>
      <c r="D56" s="23">
        <v>3046001000</v>
      </c>
      <c r="E56" s="23">
        <f>E58-E57</f>
        <v>3046000600</v>
      </c>
      <c r="F56" s="23">
        <f>F58-F57</f>
        <v>48494</v>
      </c>
      <c r="G56" s="23">
        <f>G58-G57</f>
        <v>3046000600</v>
      </c>
      <c r="H56" s="23">
        <f>H58-H57</f>
        <v>0</v>
      </c>
      <c r="I56" s="23">
        <f t="shared" si="4"/>
        <v>0</v>
      </c>
      <c r="J56" s="24">
        <f t="shared" si="5"/>
        <v>99.99998686802795</v>
      </c>
      <c r="K56" s="25">
        <f>ROUND(G56/E56,3)*100</f>
        <v>100</v>
      </c>
    </row>
    <row r="57" spans="2:11" s="14" customFormat="1" ht="21" customHeight="1">
      <c r="B57" s="57"/>
      <c r="C57" s="58" t="s">
        <v>13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f t="shared" si="4"/>
        <v>0</v>
      </c>
      <c r="J57" s="17">
        <f t="shared" si="5"/>
        <v>0</v>
      </c>
      <c r="K57" s="18">
        <v>0</v>
      </c>
    </row>
    <row r="58" spans="2:11" s="14" customFormat="1" ht="21" customHeight="1">
      <c r="B58" s="59"/>
      <c r="C58" s="60" t="s">
        <v>14</v>
      </c>
      <c r="D58" s="19">
        <f>SUM(D56:D57)</f>
        <v>3046001000</v>
      </c>
      <c r="E58" s="26">
        <f>'[1]（4）事務所別'!D140</f>
        <v>3046000600</v>
      </c>
      <c r="F58" s="26">
        <f>'[1]（4）事務所別'!E140</f>
        <v>48494</v>
      </c>
      <c r="G58" s="26">
        <f>'[1]（4）事務所別'!F140</f>
        <v>3046000600</v>
      </c>
      <c r="H58" s="26">
        <f>'[1]（4）事務所別'!G140</f>
        <v>0</v>
      </c>
      <c r="I58" s="26">
        <f t="shared" si="4"/>
        <v>0</v>
      </c>
      <c r="J58" s="21">
        <f t="shared" si="5"/>
        <v>99.99998686802795</v>
      </c>
      <c r="K58" s="22">
        <f>ROUND(G58/E58,3)*100</f>
        <v>100</v>
      </c>
    </row>
    <row r="59" spans="2:11" s="14" customFormat="1" ht="21" customHeight="1">
      <c r="B59" s="66" t="s">
        <v>34</v>
      </c>
      <c r="C59" s="58" t="s">
        <v>12</v>
      </c>
      <c r="D59" s="23">
        <v>8916032000</v>
      </c>
      <c r="E59" s="23">
        <f>E61-E60</f>
        <v>9125881799</v>
      </c>
      <c r="F59" s="23">
        <f>F61-F60</f>
        <v>1852</v>
      </c>
      <c r="G59" s="23">
        <f>G61-G60</f>
        <v>8945142275</v>
      </c>
      <c r="H59" s="23">
        <f>H61-H60</f>
        <v>0</v>
      </c>
      <c r="I59" s="23">
        <f t="shared" si="4"/>
        <v>180739524</v>
      </c>
      <c r="J59" s="17">
        <f t="shared" si="5"/>
        <v>100.3264936128538</v>
      </c>
      <c r="K59" s="18">
        <f>ROUND(G59/E59,3)*100</f>
        <v>98</v>
      </c>
    </row>
    <row r="60" spans="2:11" s="14" customFormat="1" ht="21" customHeight="1">
      <c r="B60" s="57"/>
      <c r="C60" s="58" t="s">
        <v>13</v>
      </c>
      <c r="D60" s="15">
        <v>219925000</v>
      </c>
      <c r="E60" s="15">
        <v>361516525</v>
      </c>
      <c r="F60" s="15">
        <v>117</v>
      </c>
      <c r="G60" s="15">
        <v>219925173</v>
      </c>
      <c r="H60" s="15">
        <v>85948196</v>
      </c>
      <c r="I60" s="15">
        <f t="shared" si="4"/>
        <v>55643156</v>
      </c>
      <c r="J60" s="17">
        <f t="shared" si="5"/>
        <v>100.00007866318063</v>
      </c>
      <c r="K60" s="18">
        <f>ROUND(G60/E60,3)*100</f>
        <v>60.8</v>
      </c>
    </row>
    <row r="61" spans="2:11" s="14" customFormat="1" ht="21" customHeight="1">
      <c r="B61" s="57"/>
      <c r="C61" s="67" t="s">
        <v>14</v>
      </c>
      <c r="D61" s="19">
        <f>SUM(D59:D60)</f>
        <v>9135957000</v>
      </c>
      <c r="E61" s="19">
        <f>'[1]（4）事務所別'!D148</f>
        <v>9487398324</v>
      </c>
      <c r="F61" s="19">
        <f>'[1]（4）事務所別'!E148</f>
        <v>1969</v>
      </c>
      <c r="G61" s="19">
        <f>'[1]（4）事務所別'!F148</f>
        <v>9165067448</v>
      </c>
      <c r="H61" s="19">
        <f>'[1]（4）事務所別'!G148</f>
        <v>85948196</v>
      </c>
      <c r="I61" s="19">
        <f t="shared" si="4"/>
        <v>236382680</v>
      </c>
      <c r="J61" s="27">
        <f t="shared" si="5"/>
        <v>100.31863600058537</v>
      </c>
      <c r="K61" s="28">
        <f>ROUND(G61/E61,3)*100</f>
        <v>96.6</v>
      </c>
    </row>
    <row r="62" spans="2:11" s="14" customFormat="1" ht="21" customHeight="1">
      <c r="B62" s="68" t="s">
        <v>35</v>
      </c>
      <c r="C62" s="62" t="s">
        <v>12</v>
      </c>
      <c r="D62" s="23">
        <v>22845000</v>
      </c>
      <c r="E62" s="23">
        <f>E64-E63</f>
        <v>22844800</v>
      </c>
      <c r="F62" s="23">
        <f>F64-F63</f>
        <v>1642</v>
      </c>
      <c r="G62" s="23">
        <f>G64-G63</f>
        <v>22844800</v>
      </c>
      <c r="H62" s="23">
        <f>H64-H63</f>
        <v>0</v>
      </c>
      <c r="I62" s="23">
        <f t="shared" si="4"/>
        <v>0</v>
      </c>
      <c r="J62" s="24">
        <f t="shared" si="5"/>
        <v>99.99912453490917</v>
      </c>
      <c r="K62" s="25">
        <f>ROUND(G62/E62,3)*100</f>
        <v>100</v>
      </c>
    </row>
    <row r="63" spans="2:11" s="14" customFormat="1" ht="21" customHeight="1">
      <c r="B63" s="57"/>
      <c r="C63" s="58" t="s">
        <v>13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f t="shared" si="4"/>
        <v>0</v>
      </c>
      <c r="J63" s="17">
        <f t="shared" si="5"/>
        <v>0</v>
      </c>
      <c r="K63" s="18">
        <v>0</v>
      </c>
    </row>
    <row r="64" spans="2:11" s="14" customFormat="1" ht="21" customHeight="1">
      <c r="B64" s="59"/>
      <c r="C64" s="60" t="s">
        <v>14</v>
      </c>
      <c r="D64" s="19">
        <f>SUM(D62:D63)</f>
        <v>22845000</v>
      </c>
      <c r="E64" s="26">
        <f>'[1]（4）事務所別'!D156</f>
        <v>22844800</v>
      </c>
      <c r="F64" s="26">
        <f>'[1]（4）事務所別'!E156</f>
        <v>1642</v>
      </c>
      <c r="G64" s="26">
        <f>'[1]（4）事務所別'!F156</f>
        <v>22844800</v>
      </c>
      <c r="H64" s="26">
        <f>'[1]（4）事務所別'!G156</f>
        <v>0</v>
      </c>
      <c r="I64" s="26">
        <f t="shared" si="4"/>
        <v>0</v>
      </c>
      <c r="J64" s="21">
        <f t="shared" si="5"/>
        <v>99.99912453490917</v>
      </c>
      <c r="K64" s="22">
        <f>ROUND(G64/E64,3)*100</f>
        <v>100</v>
      </c>
    </row>
    <row r="65" spans="2:11" s="14" customFormat="1" ht="21" customHeight="1" hidden="1">
      <c r="B65" s="74" t="s">
        <v>36</v>
      </c>
      <c r="C65" s="58" t="s">
        <v>12</v>
      </c>
      <c r="D65" s="23">
        <v>0</v>
      </c>
      <c r="E65" s="23">
        <f>E67-E66</f>
        <v>0</v>
      </c>
      <c r="F65" s="23">
        <f>F67-F66</f>
        <v>0</v>
      </c>
      <c r="G65" s="23">
        <f>G67-G66</f>
        <v>0</v>
      </c>
      <c r="H65" s="23">
        <f>H67-H66</f>
        <v>0</v>
      </c>
      <c r="I65" s="23">
        <f t="shared" si="4"/>
        <v>0</v>
      </c>
      <c r="J65" s="17">
        <f t="shared" si="5"/>
        <v>0</v>
      </c>
      <c r="K65" s="18">
        <v>0</v>
      </c>
    </row>
    <row r="66" spans="2:11" s="14" customFormat="1" ht="21" customHeight="1" hidden="1">
      <c r="B66" s="64" t="s">
        <v>37</v>
      </c>
      <c r="C66" s="58" t="s">
        <v>13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f t="shared" si="4"/>
        <v>0</v>
      </c>
      <c r="J66" s="17">
        <f t="shared" si="5"/>
        <v>0</v>
      </c>
      <c r="K66" s="18">
        <v>0</v>
      </c>
    </row>
    <row r="67" spans="2:11" s="14" customFormat="1" ht="21" customHeight="1" hidden="1">
      <c r="B67" s="65"/>
      <c r="C67" s="67" t="s">
        <v>14</v>
      </c>
      <c r="D67" s="19">
        <f>SUM(D65:D66)</f>
        <v>0</v>
      </c>
      <c r="E67" s="19">
        <f>'[1]（4）事務所別'!D164</f>
        <v>0</v>
      </c>
      <c r="F67" s="19">
        <f>'[1]（4）事務所別'!E164</f>
        <v>0</v>
      </c>
      <c r="G67" s="19">
        <f>'[1]（4）事務所別'!F164</f>
        <v>0</v>
      </c>
      <c r="H67" s="19">
        <f>'[1]（4）事務所別'!G164</f>
        <v>0</v>
      </c>
      <c r="I67" s="19">
        <f t="shared" si="4"/>
        <v>0</v>
      </c>
      <c r="J67" s="27">
        <f t="shared" si="5"/>
        <v>0</v>
      </c>
      <c r="K67" s="28">
        <v>0</v>
      </c>
    </row>
    <row r="68" spans="2:11" s="14" customFormat="1" ht="21" customHeight="1">
      <c r="B68" s="74" t="s">
        <v>36</v>
      </c>
      <c r="C68" s="62" t="s">
        <v>12</v>
      </c>
      <c r="D68" s="23">
        <v>0</v>
      </c>
      <c r="E68" s="23">
        <f>E70-E69</f>
        <v>0</v>
      </c>
      <c r="F68" s="23">
        <f>F70-F69</f>
        <v>0</v>
      </c>
      <c r="G68" s="23">
        <f>G70-G69</f>
        <v>0</v>
      </c>
      <c r="H68" s="23">
        <f>H70-H69</f>
        <v>0</v>
      </c>
      <c r="I68" s="23">
        <f t="shared" si="4"/>
        <v>0</v>
      </c>
      <c r="J68" s="24">
        <f t="shared" si="5"/>
        <v>0</v>
      </c>
      <c r="K68" s="25">
        <v>0</v>
      </c>
    </row>
    <row r="69" spans="2:11" s="14" customFormat="1" ht="21" customHeight="1">
      <c r="B69" s="75" t="s">
        <v>38</v>
      </c>
      <c r="C69" s="58" t="s">
        <v>13</v>
      </c>
      <c r="D69" s="15">
        <v>220000</v>
      </c>
      <c r="E69" s="15">
        <v>1307037</v>
      </c>
      <c r="F69" s="15">
        <v>19</v>
      </c>
      <c r="G69" s="15">
        <v>220000</v>
      </c>
      <c r="H69" s="15">
        <v>0</v>
      </c>
      <c r="I69" s="15">
        <f>E69-G69-H69</f>
        <v>1087037</v>
      </c>
      <c r="J69" s="17">
        <f aca="true" t="shared" si="7" ref="J69:J76">IF(D69=0,0,G69/D69*100)</f>
        <v>100</v>
      </c>
      <c r="K69" s="18">
        <f>ROUND(G69/E69,3)*100</f>
        <v>16.8</v>
      </c>
    </row>
    <row r="70" spans="2:11" s="14" customFormat="1" ht="21" customHeight="1">
      <c r="B70" s="65"/>
      <c r="C70" s="60" t="s">
        <v>14</v>
      </c>
      <c r="D70" s="19">
        <f>SUM(D68:D69)</f>
        <v>220000</v>
      </c>
      <c r="E70" s="19">
        <f>'[1]（4）事務所別'!D172</f>
        <v>1307037</v>
      </c>
      <c r="F70" s="19">
        <f>'[1]（4）事務所別'!E172</f>
        <v>19</v>
      </c>
      <c r="G70" s="19">
        <f>'[1]（4）事務所別'!F172</f>
        <v>220000</v>
      </c>
      <c r="H70" s="19">
        <f>'[1]（4）事務所別'!G172</f>
        <v>0</v>
      </c>
      <c r="I70" s="19">
        <f>E70-G70-H70</f>
        <v>1087037</v>
      </c>
      <c r="J70" s="21">
        <f t="shared" si="7"/>
        <v>100</v>
      </c>
      <c r="K70" s="22">
        <f>ROUND(G70/E70,3)*100</f>
        <v>16.8</v>
      </c>
    </row>
    <row r="71" spans="2:11" s="14" customFormat="1" ht="21" customHeight="1">
      <c r="B71" s="74" t="s">
        <v>36</v>
      </c>
      <c r="C71" s="58" t="s">
        <v>12</v>
      </c>
      <c r="D71" s="15">
        <v>0</v>
      </c>
      <c r="E71" s="23">
        <f>E73-E72</f>
        <v>0</v>
      </c>
      <c r="F71" s="23">
        <f>F73-F72</f>
        <v>0</v>
      </c>
      <c r="G71" s="23">
        <f>G73-G72</f>
        <v>0</v>
      </c>
      <c r="H71" s="23">
        <f>H73-H72</f>
        <v>0</v>
      </c>
      <c r="I71" s="23">
        <f>E71-G71-H71</f>
        <v>0</v>
      </c>
      <c r="J71" s="17">
        <f t="shared" si="7"/>
        <v>0</v>
      </c>
      <c r="K71" s="18">
        <v>0</v>
      </c>
    </row>
    <row r="72" spans="2:11" s="14" customFormat="1" ht="21" customHeight="1">
      <c r="B72" s="75" t="s">
        <v>39</v>
      </c>
      <c r="C72" s="58" t="s">
        <v>13</v>
      </c>
      <c r="D72" s="15">
        <v>104000</v>
      </c>
      <c r="E72" s="15">
        <v>4214983</v>
      </c>
      <c r="F72" s="15">
        <v>241</v>
      </c>
      <c r="G72" s="15">
        <v>103742</v>
      </c>
      <c r="H72" s="15">
        <v>883479</v>
      </c>
      <c r="I72" s="15">
        <f>E72-G72-H72</f>
        <v>3227762</v>
      </c>
      <c r="J72" s="17">
        <f t="shared" si="7"/>
        <v>99.75192307692308</v>
      </c>
      <c r="K72" s="18">
        <f>ROUND(G72/E72,3)*100</f>
        <v>2.5</v>
      </c>
    </row>
    <row r="73" spans="2:11" s="14" customFormat="1" ht="21" customHeight="1">
      <c r="B73" s="76"/>
      <c r="C73" s="67" t="s">
        <v>14</v>
      </c>
      <c r="D73" s="26">
        <f>SUM(D71:D72)</f>
        <v>104000</v>
      </c>
      <c r="E73" s="26">
        <f>'[1]（4）事務所別'!D180</f>
        <v>4214983</v>
      </c>
      <c r="F73" s="26">
        <f>'[1]（4）事務所別'!E180</f>
        <v>241</v>
      </c>
      <c r="G73" s="26">
        <f>'[1]（4）事務所別'!F180</f>
        <v>103742</v>
      </c>
      <c r="H73" s="26">
        <f>'[1]（4）事務所別'!G180</f>
        <v>883479</v>
      </c>
      <c r="I73" s="26">
        <f>E73-G73-H73</f>
        <v>3227762</v>
      </c>
      <c r="J73" s="27">
        <f t="shared" si="7"/>
        <v>99.75192307692308</v>
      </c>
      <c r="K73" s="28">
        <f>ROUND(G73/E73,3)*100</f>
        <v>2.5</v>
      </c>
    </row>
    <row r="74" spans="2:11" s="14" customFormat="1" ht="21" customHeight="1">
      <c r="B74" s="77" t="s">
        <v>14</v>
      </c>
      <c r="C74" s="56" t="s">
        <v>12</v>
      </c>
      <c r="D74" s="10">
        <f aca="true" t="shared" si="8" ref="D74:I76">D5+D8+D11+D14+D17+D20+D23+D26+D29+D32+D35+D38+D41+D44+D47+D50+D53+D56+D59+D62+D65+D68+D71</f>
        <v>117013982000</v>
      </c>
      <c r="E74" s="10">
        <f t="shared" si="8"/>
        <v>119883841417</v>
      </c>
      <c r="F74" s="10">
        <f t="shared" si="8"/>
        <v>535461</v>
      </c>
      <c r="G74" s="10">
        <f t="shared" si="8"/>
        <v>118651734763</v>
      </c>
      <c r="H74" s="10">
        <f t="shared" si="8"/>
        <v>1515172</v>
      </c>
      <c r="I74" s="10">
        <f t="shared" si="8"/>
        <v>1230591482</v>
      </c>
      <c r="J74" s="12">
        <f t="shared" si="7"/>
        <v>101.39962142558315</v>
      </c>
      <c r="K74" s="13">
        <f>ROUND(G74/E74,3)*100</f>
        <v>99</v>
      </c>
    </row>
    <row r="75" spans="2:11" s="14" customFormat="1" ht="21" customHeight="1">
      <c r="B75" s="57"/>
      <c r="C75" s="58" t="s">
        <v>13</v>
      </c>
      <c r="D75" s="15">
        <f t="shared" si="8"/>
        <v>734620000</v>
      </c>
      <c r="E75" s="15">
        <f t="shared" si="8"/>
        <v>8073561825</v>
      </c>
      <c r="F75" s="15">
        <f t="shared" si="8"/>
        <v>15098</v>
      </c>
      <c r="G75" s="15">
        <f t="shared" si="8"/>
        <v>734620678</v>
      </c>
      <c r="H75" s="15">
        <f t="shared" si="8"/>
        <v>247442163</v>
      </c>
      <c r="I75" s="15">
        <f t="shared" si="8"/>
        <v>7091498984</v>
      </c>
      <c r="J75" s="17">
        <f t="shared" si="7"/>
        <v>100.00009229261386</v>
      </c>
      <c r="K75" s="18">
        <f>ROUND(G75/E75,3)*100</f>
        <v>9.1</v>
      </c>
    </row>
    <row r="76" spans="2:11" s="14" customFormat="1" ht="21" customHeight="1">
      <c r="B76" s="69"/>
      <c r="C76" s="70" t="s">
        <v>14</v>
      </c>
      <c r="D76" s="29">
        <f t="shared" si="8"/>
        <v>117748602000</v>
      </c>
      <c r="E76" s="29">
        <f t="shared" si="8"/>
        <v>127957403242</v>
      </c>
      <c r="F76" s="29">
        <f t="shared" si="8"/>
        <v>550559</v>
      </c>
      <c r="G76" s="29">
        <f t="shared" si="8"/>
        <v>119386355441</v>
      </c>
      <c r="H76" s="29">
        <f t="shared" si="8"/>
        <v>248957335</v>
      </c>
      <c r="I76" s="29">
        <f t="shared" si="8"/>
        <v>8322090466</v>
      </c>
      <c r="J76" s="30">
        <f t="shared" si="7"/>
        <v>101.39088992411136</v>
      </c>
      <c r="K76" s="31">
        <f>ROUND(G76/E76,3)*100</f>
        <v>93.30000000000001</v>
      </c>
    </row>
    <row r="78" ht="12">
      <c r="B78" s="3"/>
    </row>
  </sheetData>
  <mergeCells count="31">
    <mergeCell ref="B72:B73"/>
    <mergeCell ref="B74:B76"/>
    <mergeCell ref="B59:B61"/>
    <mergeCell ref="B62:B64"/>
    <mergeCell ref="B66:B67"/>
    <mergeCell ref="B69:B70"/>
    <mergeCell ref="B47:B49"/>
    <mergeCell ref="B50:B52"/>
    <mergeCell ref="B53:B55"/>
    <mergeCell ref="B56:B58"/>
    <mergeCell ref="B35:B37"/>
    <mergeCell ref="B38:B40"/>
    <mergeCell ref="B41:B43"/>
    <mergeCell ref="B44:B46"/>
    <mergeCell ref="B23:B25"/>
    <mergeCell ref="B26:B28"/>
    <mergeCell ref="B29:B31"/>
    <mergeCell ref="B32:B34"/>
    <mergeCell ref="B11:B13"/>
    <mergeCell ref="B14:B16"/>
    <mergeCell ref="B17:B19"/>
    <mergeCell ref="B20:B22"/>
    <mergeCell ref="I3:I4"/>
    <mergeCell ref="J3:K3"/>
    <mergeCell ref="B5:B7"/>
    <mergeCell ref="B8:B10"/>
    <mergeCell ref="D3:D4"/>
    <mergeCell ref="E3:F3"/>
    <mergeCell ref="G3:G4"/>
    <mergeCell ref="H3:H4"/>
    <mergeCell ref="B3:B4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dcterms:created xsi:type="dcterms:W3CDTF">2009-03-24T01:23:59Z</dcterms:created>
  <dcterms:modified xsi:type="dcterms:W3CDTF">2009-03-24T01:24:37Z</dcterms:modified>
  <cp:category/>
  <cp:version/>
  <cp:contentType/>
  <cp:contentStatus/>
</cp:coreProperties>
</file>