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240" windowWidth="11055" windowHeight="8160" tabRatio="765" activeTab="1"/>
  </bookViews>
  <sheets>
    <sheet name="学校情報" sheetId="1" r:id="rId1"/>
    <sheet name="第１票" sheetId="2" r:id="rId2"/>
    <sheet name="第２票" sheetId="3" r:id="rId3"/>
    <sheet name="第３票" sheetId="4" r:id="rId4"/>
    <sheet name="第４票" sheetId="5" r:id="rId5"/>
    <sheet name="第５票" sheetId="6" r:id="rId6"/>
    <sheet name="第６票" sheetId="7" r:id="rId7"/>
  </sheets>
  <definedNames>
    <definedName name="_xlnm.Print_Area" localSheetId="4">'第４票'!$A$1:$L$74</definedName>
    <definedName name="_xlnm.Print_Area" localSheetId="5">'第５票'!$B$1:$H$54</definedName>
    <definedName name="_xlnm.Print_Area" localSheetId="6">'第６票'!$B$1:$I$22</definedName>
  </definedNames>
  <calcPr fullCalcOnLoad="1"/>
</workbook>
</file>

<file path=xl/comments5.xml><?xml version="1.0" encoding="utf-8"?>
<comments xmlns="http://schemas.openxmlformats.org/spreadsheetml/2006/main">
  <authors>
    <author>　</author>
    <author> </author>
  </authors>
  <commentList>
    <comment ref="I8" authorId="0">
      <text>
        <r>
          <rPr>
            <b/>
            <sz val="9"/>
            <rFont val="ＭＳ Ｐゴシック"/>
            <family val="3"/>
          </rPr>
          <t>スポーツ推薦の場合には「○」を、それ以外の場合には「×」を記載してください。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「スポーツ推薦の有無」欄に「○」を記入した場合、その種目を記入してください</t>
        </r>
      </text>
    </comment>
    <comment ref="K8" authorId="1">
      <text>
        <r>
          <rPr>
            <b/>
            <sz val="9"/>
            <rFont val="ＭＳ Ｐゴシック"/>
            <family val="3"/>
          </rPr>
          <t>2下記の【県外進学の理由】のうち、該当するものを記入してください。</t>
        </r>
      </text>
    </comment>
    <comment ref="L8" authorId="1">
      <text>
        <r>
          <rPr>
            <b/>
            <sz val="9"/>
            <rFont val="ＭＳ Ｐゴシック"/>
            <family val="3"/>
          </rPr>
          <t>県外進学の理由が「６その他」の場合、内訳を記入してください。</t>
        </r>
      </text>
    </comment>
    <comment ref="I35" authorId="1">
      <text>
        <r>
          <rPr>
            <b/>
            <sz val="9"/>
            <rFont val="ＭＳ Ｐゴシック"/>
            <family val="3"/>
          </rPr>
          <t>上記【県外進学の理由】のうち、該当するものを記入してください。</t>
        </r>
      </text>
    </comment>
    <comment ref="J35" authorId="1">
      <text>
        <r>
          <rPr>
            <b/>
            <sz val="9"/>
            <rFont val="ＭＳ Ｐゴシック"/>
            <family val="3"/>
          </rPr>
          <t>県外進学の理由が「６その他」の場合、内訳を記入してください。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C17" authorId="0">
      <text>
        <r>
          <rPr>
            <b/>
            <sz val="9"/>
            <rFont val="ＭＳ Ｐゴシック"/>
            <family val="3"/>
          </rPr>
          <t>その他の内訳を記入してください。
足りない場合は行を追加してください。</t>
        </r>
      </text>
    </comment>
  </commentList>
</comments>
</file>

<file path=xl/sharedStrings.xml><?xml version="1.0" encoding="utf-8"?>
<sst xmlns="http://schemas.openxmlformats.org/spreadsheetml/2006/main" count="755" uniqueCount="375">
  <si>
    <t>特別支援学校</t>
  </si>
  <si>
    <t>高等部</t>
  </si>
  <si>
    <t>男</t>
  </si>
  <si>
    <t>女</t>
  </si>
  <si>
    <t>計</t>
  </si>
  <si>
    <t>藤島</t>
  </si>
  <si>
    <t>普通</t>
  </si>
  <si>
    <t>高志</t>
  </si>
  <si>
    <t>理数</t>
  </si>
  <si>
    <t>羽水</t>
  </si>
  <si>
    <t>足羽</t>
  </si>
  <si>
    <t>国際</t>
  </si>
  <si>
    <t>三国</t>
  </si>
  <si>
    <t>金津</t>
  </si>
  <si>
    <t>情報処理</t>
  </si>
  <si>
    <t>丸岡</t>
  </si>
  <si>
    <t>大野</t>
  </si>
  <si>
    <t>勝山</t>
  </si>
  <si>
    <t>商業計</t>
  </si>
  <si>
    <t>鯖江</t>
  </si>
  <si>
    <t>丹南</t>
  </si>
  <si>
    <t>総合</t>
  </si>
  <si>
    <t>丹生</t>
  </si>
  <si>
    <t>武生</t>
  </si>
  <si>
    <t>武生池田</t>
  </si>
  <si>
    <t>武生東</t>
  </si>
  <si>
    <t>敦賀</t>
  </si>
  <si>
    <t>商業</t>
  </si>
  <si>
    <t>美方</t>
  </si>
  <si>
    <t>生活情報</t>
  </si>
  <si>
    <t>食物</t>
  </si>
  <si>
    <t>家庭計</t>
  </si>
  <si>
    <t>若狭</t>
  </si>
  <si>
    <t>若狭東</t>
  </si>
  <si>
    <t>生活科学</t>
  </si>
  <si>
    <t>農業計</t>
  </si>
  <si>
    <t>電子機械</t>
  </si>
  <si>
    <t>電気</t>
  </si>
  <si>
    <t>工業計</t>
  </si>
  <si>
    <t>福井農林</t>
  </si>
  <si>
    <t>生物生産</t>
  </si>
  <si>
    <t>環境工学</t>
  </si>
  <si>
    <t>生産流通</t>
  </si>
  <si>
    <t>海洋科学</t>
  </si>
  <si>
    <t>科学技術</t>
  </si>
  <si>
    <t>機械ｼｽﾃﾑ</t>
  </si>
  <si>
    <t>情報工学</t>
  </si>
  <si>
    <t>自動車</t>
  </si>
  <si>
    <t>武生工業</t>
  </si>
  <si>
    <t>工業化学</t>
  </si>
  <si>
    <t>敦賀工業</t>
  </si>
  <si>
    <t>建築ｼｽﾃﾑ</t>
  </si>
  <si>
    <t>情報ｹﾐｶﾙ</t>
  </si>
  <si>
    <t>福井商業</t>
  </si>
  <si>
    <t>流通経済</t>
  </si>
  <si>
    <t>会計</t>
  </si>
  <si>
    <t>国際経済</t>
  </si>
  <si>
    <t>武生商業</t>
  </si>
  <si>
    <t>合計</t>
  </si>
  <si>
    <t>普通計</t>
  </si>
  <si>
    <t>衛生看護</t>
  </si>
  <si>
    <t>調理</t>
  </si>
  <si>
    <t>北陸</t>
  </si>
  <si>
    <t>仁愛女子</t>
  </si>
  <si>
    <t>福井</t>
  </si>
  <si>
    <t>道守</t>
  </si>
  <si>
    <t>情報商業</t>
  </si>
  <si>
    <t>昭英</t>
  </si>
  <si>
    <t>敦賀気比</t>
  </si>
  <si>
    <t>盲</t>
  </si>
  <si>
    <t>ろう</t>
  </si>
  <si>
    <t>被服</t>
  </si>
  <si>
    <t>産業工芸</t>
  </si>
  <si>
    <t>福井南</t>
  </si>
  <si>
    <t>産業</t>
  </si>
  <si>
    <t>学校名</t>
  </si>
  <si>
    <t>作成者の職・氏名</t>
  </si>
  <si>
    <t>電話番号</t>
  </si>
  <si>
    <t>区分</t>
  </si>
  <si>
    <t>都道府県名</t>
  </si>
  <si>
    <t>設置者</t>
  </si>
  <si>
    <t>合計</t>
  </si>
  <si>
    <t>注</t>
  </si>
  <si>
    <t>　学校名は、略することなく正確に記入すること。</t>
  </si>
  <si>
    <t>第４票</t>
  </si>
  <si>
    <t>県外進学者</t>
  </si>
  <si>
    <t>学科名</t>
  </si>
  <si>
    <t>⑵　県外高等学校定時制課程進学者</t>
  </si>
  <si>
    <t>注　この票の合計は、第１票Ｂ欄の県外の合計と一致すること。</t>
  </si>
  <si>
    <t>⑶　県外高等学校通信制課程進学者</t>
  </si>
  <si>
    <t>　本票の合計は、第１票Ｊ，Ｋ，Ｌ，Ｍ欄の合計と一致すること。</t>
  </si>
  <si>
    <t>進学者（就職進学者を含む）</t>
  </si>
  <si>
    <t>専修学校等入学者（就職入学者を含む）</t>
  </si>
  <si>
    <t>　</t>
  </si>
  <si>
    <t>就職者</t>
  </si>
  <si>
    <t>左記以外の者</t>
  </si>
  <si>
    <t>死　亡</t>
  </si>
  <si>
    <t>卒業者</t>
  </si>
  <si>
    <t>高等学校本科　　</t>
  </si>
  <si>
    <t>高　等</t>
  </si>
  <si>
    <t>専修学校</t>
  </si>
  <si>
    <t>各　種</t>
  </si>
  <si>
    <t>公共職</t>
  </si>
  <si>
    <t>　</t>
  </si>
  <si>
    <t>総　数</t>
  </si>
  <si>
    <t>全日制</t>
  </si>
  <si>
    <t>定時制</t>
  </si>
  <si>
    <t>通信制</t>
  </si>
  <si>
    <t>学　校</t>
  </si>
  <si>
    <t>専　門</t>
  </si>
  <si>
    <t>高　等</t>
  </si>
  <si>
    <t>一　般</t>
  </si>
  <si>
    <t>業訓練</t>
  </si>
  <si>
    <t>予備校</t>
  </si>
  <si>
    <t>　</t>
  </si>
  <si>
    <t>別　科</t>
  </si>
  <si>
    <t>学　校</t>
  </si>
  <si>
    <t>本　科</t>
  </si>
  <si>
    <t>課　程</t>
  </si>
  <si>
    <t>施設等</t>
  </si>
  <si>
    <t>総数</t>
  </si>
  <si>
    <t>　</t>
  </si>
  <si>
    <t>県</t>
  </si>
  <si>
    <t>国</t>
  </si>
  <si>
    <t>内</t>
  </si>
  <si>
    <t>立</t>
  </si>
  <si>
    <t>私</t>
  </si>
  <si>
    <t>合</t>
  </si>
  <si>
    <t>外</t>
  </si>
  <si>
    <t>公</t>
  </si>
  <si>
    <t>分校</t>
  </si>
  <si>
    <t>学校調査番号</t>
  </si>
  <si>
    <t>作成者職・氏名</t>
  </si>
  <si>
    <t>市町名</t>
  </si>
  <si>
    <t>注）</t>
  </si>
  <si>
    <t>　学校調査番号の欄には、学校基本調査の調査票に記入した番号を記入すること。</t>
  </si>
  <si>
    <t>この調査票の記入に当たっては、学校基本調査の「卒業後の状況調査票」との整合性を必ずチェックすること。</t>
  </si>
  <si>
    <t>注）本票の合計は、第１票の県内県立全日制欄と一致すること。</t>
  </si>
  <si>
    <t>第２票</t>
  </si>
  <si>
    <t>福井県内県立高等学校全日制課程進学者</t>
  </si>
  <si>
    <t>第３票</t>
  </si>
  <si>
    <t>　ア　福井県内県立高等学校定時制課程進学者</t>
  </si>
  <si>
    <t>　ウ　福井県内特別支援学校高等部進学者</t>
  </si>
  <si>
    <t>　エ　福井県内県立高等学校通信制課程進学者</t>
  </si>
  <si>
    <t>　オ　福井県内私立高等学校進学者（定時制）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</si>
  <si>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</si>
  <si>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</si>
  <si>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</si>
  <si>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</si>
  <si>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</si>
  <si>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</si>
  <si>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</si>
  <si>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</si>
  <si>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</si>
  <si>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</si>
  <si>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</si>
  <si>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</si>
  <si>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</si>
  <si>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</si>
  <si>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</si>
  <si>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</si>
  <si>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</si>
  <si>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</si>
  <si>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</si>
  <si>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</si>
  <si>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のうち</t>
  </si>
  <si>
    <t>就職者</t>
  </si>
  <si>
    <t>（但し</t>
  </si>
  <si>
    <t>C,E,O</t>
  </si>
  <si>
    <t>除く）</t>
  </si>
  <si>
    <t>または</t>
  </si>
  <si>
    <t>不　詳</t>
  </si>
  <si>
    <t>イ　福井県内私立高等学校進学者（全日制）</t>
  </si>
  <si>
    <t>啓新</t>
  </si>
  <si>
    <t>食品</t>
  </si>
  <si>
    <t>電子電気</t>
  </si>
  <si>
    <t>機械</t>
  </si>
  <si>
    <t>○○市</t>
  </si>
  <si>
    <t>教諭　○○○○</t>
  </si>
  <si>
    <t>調査票　整合性チェック</t>
  </si>
  <si>
    <t>うち、就職進学者</t>
  </si>
  <si>
    <t>第１票</t>
  </si>
  <si>
    <t>＝</t>
  </si>
  <si>
    <t>E15</t>
  </si>
  <si>
    <t>E16</t>
  </si>
  <si>
    <t>G15</t>
  </si>
  <si>
    <t>G16</t>
  </si>
  <si>
    <t>H15</t>
  </si>
  <si>
    <t>H16</t>
  </si>
  <si>
    <t>E18</t>
  </si>
  <si>
    <t>E19</t>
  </si>
  <si>
    <t>F18</t>
  </si>
  <si>
    <t>F19</t>
  </si>
  <si>
    <t>F15</t>
  </si>
  <si>
    <t>F16</t>
  </si>
  <si>
    <t>F33</t>
  </si>
  <si>
    <t>F34</t>
  </si>
  <si>
    <t>H33</t>
  </si>
  <si>
    <t>H34</t>
  </si>
  <si>
    <t>第５票</t>
  </si>
  <si>
    <t>判定</t>
  </si>
  <si>
    <t>※エクセル上のセル番号をあらわす。</t>
  </si>
  <si>
    <t>うち、社会</t>
  </si>
  <si>
    <t>福祉施設</t>
  </si>
  <si>
    <t>入所者等</t>
  </si>
  <si>
    <t>J～M</t>
  </si>
  <si>
    <t>K、L</t>
  </si>
  <si>
    <t>保健理療</t>
  </si>
  <si>
    <t>普通夜</t>
  </si>
  <si>
    <r>
      <t>注　</t>
    </r>
    <r>
      <rPr>
        <b/>
        <sz val="11"/>
        <rFont val="ＭＳ Ｐゴシック"/>
        <family val="3"/>
      </rPr>
      <t>設置者</t>
    </r>
    <r>
      <rPr>
        <sz val="11"/>
        <rFont val="ＭＳ Ｐゴシック"/>
        <family val="3"/>
      </rPr>
      <t>の欄には、「国立」「公立」「私立」の別を記載すること。（以下同じ）</t>
    </r>
  </si>
  <si>
    <t>科</t>
  </si>
  <si>
    <r>
      <t>　</t>
    </r>
    <r>
      <rPr>
        <b/>
        <sz val="11"/>
        <rFont val="ＭＳ Ｐゴシック"/>
        <family val="3"/>
      </rPr>
      <t>区分欄</t>
    </r>
    <r>
      <rPr>
        <sz val="11"/>
        <rFont val="ＭＳ Ｐゴシック"/>
        <family val="3"/>
      </rPr>
      <t>には、次の区分に応じて該当するものを記入すること。</t>
    </r>
  </si>
  <si>
    <r>
      <t>　　</t>
    </r>
    <r>
      <rPr>
        <b/>
        <sz val="11"/>
        <rFont val="ＭＳ Ｐゴシック"/>
        <family val="3"/>
      </rPr>
      <t>その他</t>
    </r>
    <r>
      <rPr>
        <sz val="11"/>
        <rFont val="ＭＳ Ｐゴシック"/>
        <family val="3"/>
      </rPr>
      <t>＝専修学校その他の課程</t>
    </r>
  </si>
  <si>
    <r>
      <t>　　</t>
    </r>
    <r>
      <rPr>
        <b/>
        <sz val="11"/>
        <rFont val="ＭＳ Ｐゴシック"/>
        <family val="3"/>
      </rPr>
      <t>高　等</t>
    </r>
    <r>
      <rPr>
        <sz val="11"/>
        <rFont val="ＭＳ Ｐゴシック"/>
        <family val="3"/>
      </rPr>
      <t>＝専修学校高等課程</t>
    </r>
  </si>
  <si>
    <r>
      <t>　　</t>
    </r>
    <r>
      <rPr>
        <b/>
        <sz val="11"/>
        <rFont val="ＭＳ Ｐゴシック"/>
        <family val="3"/>
      </rPr>
      <t>各　種</t>
    </r>
    <r>
      <rPr>
        <sz val="11"/>
        <rFont val="ＭＳ Ｐゴシック"/>
        <family val="3"/>
      </rPr>
      <t>＝各種学校</t>
    </r>
  </si>
  <si>
    <r>
      <t>　　</t>
    </r>
    <r>
      <rPr>
        <b/>
        <sz val="11"/>
        <rFont val="ＭＳ Ｐゴシック"/>
        <family val="3"/>
      </rPr>
      <t>職　訓</t>
    </r>
    <r>
      <rPr>
        <sz val="11"/>
        <rFont val="ＭＳ Ｐゴシック"/>
        <family val="3"/>
      </rPr>
      <t>＝公共職業訓練施設</t>
    </r>
  </si>
  <si>
    <r>
      <t>　設置者</t>
    </r>
    <r>
      <rPr>
        <sz val="11"/>
        <rFont val="ＭＳ Ｐゴシック"/>
        <family val="3"/>
      </rPr>
      <t>の欄には、「国立」「公立」「私立」の別を記載すること。</t>
    </r>
  </si>
  <si>
    <t>※行数が足りないときは、「行の挿入」で適宜行数を増やしてください。</t>
  </si>
  <si>
    <t>XXXX-XX-XXXX</t>
  </si>
  <si>
    <t>XXXX</t>
  </si>
  <si>
    <t>△△</t>
  </si>
  <si>
    <t>特記事項</t>
  </si>
  <si>
    <t>情報経理</t>
  </si>
  <si>
    <t>化学ｼｽﾃﾑ</t>
  </si>
  <si>
    <t>都市・建築</t>
  </si>
  <si>
    <t>L21</t>
  </si>
  <si>
    <t>L22</t>
  </si>
  <si>
    <t>その種目</t>
  </si>
  <si>
    <t>⑷　県外高等専門学校進学者</t>
  </si>
  <si>
    <t>⑸　県外特別支援学校高等部進学者</t>
  </si>
  <si>
    <t>⑴　県外高等学校全日制課程進学者</t>
  </si>
  <si>
    <t>E33</t>
  </si>
  <si>
    <t>E34</t>
  </si>
  <si>
    <t>G19</t>
  </si>
  <si>
    <t>K33</t>
  </si>
  <si>
    <t>K34</t>
  </si>
  <si>
    <t>L33+M33</t>
  </si>
  <si>
    <t>L34+M34</t>
  </si>
  <si>
    <t>中学校</t>
  </si>
  <si>
    <t>○○</t>
  </si>
  <si>
    <t>注　この票の合計は、第１票Ａ欄の県外の合計と一致すること。</t>
  </si>
  <si>
    <t>専修学校等入学者</t>
  </si>
  <si>
    <t>N21+O21+P21+Q21</t>
  </si>
  <si>
    <t>F24</t>
  </si>
  <si>
    <t>N22+O22+P22+Q22</t>
  </si>
  <si>
    <t>G24</t>
  </si>
  <si>
    <t>F43</t>
  </si>
  <si>
    <t>G43</t>
  </si>
  <si>
    <t>N33+O33+P33+Q33</t>
  </si>
  <si>
    <t>N34+O34+P34+Q34</t>
  </si>
  <si>
    <r>
      <t>⑴</t>
    </r>
    <r>
      <rPr>
        <b/>
        <sz val="11"/>
        <rFont val="ＭＳ Ｐゴシック"/>
        <family val="3"/>
      </rPr>
      <t>県内</t>
    </r>
    <r>
      <rPr>
        <sz val="11"/>
        <rFont val="ＭＳ Ｐゴシック"/>
        <family val="3"/>
      </rPr>
      <t>専修学校等入学者</t>
    </r>
  </si>
  <si>
    <r>
      <t>⑵</t>
    </r>
    <r>
      <rPr>
        <b/>
        <sz val="11"/>
        <rFont val="ＭＳ Ｐゴシック"/>
        <family val="3"/>
      </rPr>
      <t>県外</t>
    </r>
    <r>
      <rPr>
        <sz val="11"/>
        <rFont val="ＭＳ Ｐゴシック"/>
        <family val="3"/>
      </rPr>
      <t>専修学校等入学者</t>
    </r>
  </si>
  <si>
    <t>高等</t>
  </si>
  <si>
    <t>その他</t>
  </si>
  <si>
    <t>各種</t>
  </si>
  <si>
    <t>職訓</t>
  </si>
  <si>
    <t>県内集計</t>
  </si>
  <si>
    <t>県外集計</t>
  </si>
  <si>
    <t>F61</t>
  </si>
  <si>
    <t>G61</t>
  </si>
  <si>
    <t>ﾋﾞｼﾞﾈｽ情報</t>
  </si>
  <si>
    <t>普通昼</t>
  </si>
  <si>
    <t>普通午前</t>
  </si>
  <si>
    <t>普通午後</t>
  </si>
  <si>
    <t>D20</t>
  </si>
  <si>
    <t>E20</t>
  </si>
  <si>
    <t>J21</t>
  </si>
  <si>
    <t>K21</t>
  </si>
  <si>
    <t>J25</t>
  </si>
  <si>
    <t>K25</t>
  </si>
  <si>
    <t>特別進学</t>
  </si>
  <si>
    <t>進学</t>
  </si>
  <si>
    <t>奥越明成</t>
  </si>
  <si>
    <t>D21</t>
  </si>
  <si>
    <t>E21</t>
  </si>
  <si>
    <t>情報ﾋﾞｼﾞﾈｽ</t>
  </si>
  <si>
    <t>生活</t>
  </si>
  <si>
    <t>福祉</t>
  </si>
  <si>
    <t>国際計</t>
  </si>
  <si>
    <t>国際（英語）</t>
  </si>
  <si>
    <t>生活福祉計</t>
  </si>
  <si>
    <t>I15</t>
  </si>
  <si>
    <t>I16</t>
  </si>
  <si>
    <t>D44</t>
  </si>
  <si>
    <t>E44</t>
  </si>
  <si>
    <t>福大附属特別支援</t>
  </si>
  <si>
    <t>注　この票の合計は、第１票Ｄ欄の県外の合計と一致すること。</t>
  </si>
  <si>
    <t>注　この票の合計は、第１票Ｇ欄の県外の合計と一致すること。</t>
  </si>
  <si>
    <t>注　この票の合計は、第１票Ｈ，Ｉ欄の県外の合計と一致すること。</t>
  </si>
  <si>
    <t>その他の内訳</t>
  </si>
  <si>
    <t>注　県外進学の理由欄に、次のうち該当する番号を記入してください。「６その他」を選択した場合は、「その他の内訳」の欄に理由を記載してください。</t>
  </si>
  <si>
    <t>【県外進学の理由】</t>
  </si>
  <si>
    <t>１　保護者の転勤等に伴う県外への引っ越し</t>
  </si>
  <si>
    <t>２　県外の進学校へ進学を希望</t>
  </si>
  <si>
    <t>３　県外の学校でスポーツを学ぶため（スポーツ推薦の有無が○の場合はこちらに該当します）</t>
  </si>
  <si>
    <t>４　県外の学校で芸術を学ぶため</t>
  </si>
  <si>
    <t>５　県内の学校では学ぶことのできない技術等を習得するため</t>
  </si>
  <si>
    <t>６　その他</t>
  </si>
  <si>
    <t>７　不明</t>
  </si>
  <si>
    <t>県外進学
の理由</t>
  </si>
  <si>
    <t>注　県外進学の理由欄に、該当する番号を記入してください（番号は（１）の【県外進学の理由】から選択してください）。</t>
  </si>
  <si>
    <t>　　　「６その他」を選択した場合は、「その他の内訳」の欄に理由を記載してください。</t>
  </si>
  <si>
    <t>スポーツ推薦の有無</t>
  </si>
  <si>
    <t>県外進学の理由</t>
  </si>
  <si>
    <t>文理探究</t>
  </si>
  <si>
    <t>生活創造</t>
  </si>
  <si>
    <t>地域創造</t>
  </si>
  <si>
    <t>ﾃｷｽﾀｲﾙﾃﾞｻﾞｲﾝ</t>
  </si>
  <si>
    <t>ファッションデザイン</t>
  </si>
  <si>
    <t>　カ　福井県内私立高等学校進学者（通信制）</t>
  </si>
  <si>
    <t>D40</t>
  </si>
  <si>
    <t>E40</t>
  </si>
  <si>
    <t>H18</t>
  </si>
  <si>
    <t>H19</t>
  </si>
  <si>
    <t>I18</t>
  </si>
  <si>
    <t>I19</t>
  </si>
  <si>
    <t>Ｊ30</t>
  </si>
  <si>
    <t>Ｋ30</t>
  </si>
  <si>
    <t>Ｊ31</t>
  </si>
  <si>
    <t>Ｋ31</t>
  </si>
  <si>
    <t>D45</t>
  </si>
  <si>
    <t>E45</t>
  </si>
  <si>
    <t>G18</t>
  </si>
  <si>
    <t>J26</t>
  </si>
  <si>
    <t>K26</t>
  </si>
  <si>
    <t>F40</t>
  </si>
  <si>
    <t>G40</t>
  </si>
  <si>
    <t>F51</t>
  </si>
  <si>
    <t>G51</t>
  </si>
  <si>
    <t>F71</t>
  </si>
  <si>
    <t>G71</t>
  </si>
  <si>
    <t>福井特別支援</t>
  </si>
  <si>
    <t>福井南特別支援</t>
  </si>
  <si>
    <t>福井東特別支援</t>
  </si>
  <si>
    <t>南越特別支援</t>
  </si>
  <si>
    <t>嶺南東特別支援</t>
  </si>
  <si>
    <t>嶺南西特別支援</t>
  </si>
  <si>
    <t>電気・機械計</t>
  </si>
  <si>
    <t>ビジネス情報計</t>
  </si>
  <si>
    <t>経営</t>
  </si>
  <si>
    <t>情報</t>
  </si>
  <si>
    <r>
      <t xml:space="preserve">  </t>
    </r>
    <r>
      <rPr>
        <sz val="11"/>
        <rFont val="ＭＳ Ｐゴシック"/>
        <family val="3"/>
      </rPr>
      <t>法令に基づかない教育施設に入学したものは、</t>
    </r>
    <r>
      <rPr>
        <b/>
        <sz val="11"/>
        <rFont val="ＭＳ Ｐゴシック"/>
        <family val="3"/>
      </rPr>
      <t>第１表の「左記以外の者」</t>
    </r>
    <r>
      <rPr>
        <sz val="11"/>
        <rFont val="ＭＳ Ｐゴシック"/>
        <family val="3"/>
      </rPr>
      <t>の欄に計上してください。</t>
    </r>
  </si>
  <si>
    <t>第６票</t>
  </si>
  <si>
    <t>「左記以外の者」の内訳</t>
  </si>
  <si>
    <t>社会福祉施設入所者等</t>
  </si>
  <si>
    <t>家事手伝い</t>
  </si>
  <si>
    <t>アルバイト</t>
  </si>
  <si>
    <t>海外へ進学</t>
  </si>
  <si>
    <t>病気療養</t>
  </si>
  <si>
    <t>不登校で進路未定</t>
  </si>
  <si>
    <t>法令に基づかない教育施設へ入学</t>
  </si>
  <si>
    <t>就職志望</t>
  </si>
  <si>
    <t>進学志望</t>
  </si>
  <si>
    <t>第６表</t>
  </si>
  <si>
    <t>Ｕ９</t>
  </si>
  <si>
    <t>Ｕ10</t>
  </si>
  <si>
    <t>Ｕ11</t>
  </si>
  <si>
    <t>Ｅ18</t>
  </si>
  <si>
    <t>Ｆ18</t>
  </si>
  <si>
    <t>Ｇ18</t>
  </si>
  <si>
    <t>坂井</t>
  </si>
  <si>
    <t>食農科学計</t>
  </si>
  <si>
    <t>機械・自動車計</t>
  </si>
  <si>
    <t>ビジネス・生活計</t>
  </si>
  <si>
    <t>農業</t>
  </si>
  <si>
    <t>情報システム</t>
  </si>
  <si>
    <t>ビジネス</t>
  </si>
  <si>
    <t>生活デザイン</t>
  </si>
  <si>
    <t>J53</t>
  </si>
  <si>
    <t>K53</t>
  </si>
  <si>
    <t>国際（中国語）</t>
  </si>
  <si>
    <t>電気・情報システム計</t>
  </si>
  <si>
    <t>丸岡城東分校</t>
  </si>
  <si>
    <t>嶺北特別支援</t>
  </si>
  <si>
    <t>奥越特別支援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</si>
</sst>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#,##0_);[Red]\(#,##0\)"/>
    <numFmt numFmtId="179" formatCode="\(General\)"/>
    <numFmt numFmtId="180" formatCode="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b/>
      <u val="single"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  <font>
      <b/>
      <u val="single"/>
      <sz val="16"/>
      <color rgb="FFFF000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34" borderId="1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10" xfId="58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34" borderId="31" xfId="0" applyFont="1" applyFill="1" applyBorder="1" applyAlignment="1" applyProtection="1">
      <alignment/>
      <protection/>
    </xf>
    <xf numFmtId="0" fontId="0" fillId="34" borderId="26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right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35" borderId="0" xfId="0" applyFill="1" applyAlignment="1">
      <alignment/>
    </xf>
    <xf numFmtId="0" fontId="0" fillId="33" borderId="18" xfId="0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0" fontId="5" fillId="34" borderId="19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1" xfId="0" applyBorder="1" applyAlignment="1">
      <alignment horizontal="right"/>
    </xf>
    <xf numFmtId="0" fontId="0" fillId="0" borderId="10" xfId="0" applyFill="1" applyBorder="1" applyAlignment="1">
      <alignment shrinkToFit="1"/>
    </xf>
    <xf numFmtId="0" fontId="0" fillId="0" borderId="0" xfId="0" applyBorder="1" applyAlignment="1">
      <alignment horizontal="center"/>
    </xf>
    <xf numFmtId="0" fontId="0" fillId="0" borderId="31" xfId="0" applyFill="1" applyBorder="1" applyAlignment="1">
      <alignment shrinkToFit="1"/>
    </xf>
    <xf numFmtId="0" fontId="0" fillId="0" borderId="40" xfId="0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33" borderId="10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/>
    </xf>
    <xf numFmtId="0" fontId="0" fillId="36" borderId="10" xfId="0" applyFill="1" applyBorder="1" applyAlignment="1" applyProtection="1">
      <alignment horizontal="center"/>
      <protection/>
    </xf>
    <xf numFmtId="0" fontId="0" fillId="0" borderId="10" xfId="0" applyBorder="1" applyAlignment="1">
      <alignment shrinkToFit="1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10" xfId="0" applyFont="1" applyFill="1" applyBorder="1" applyAlignment="1">
      <alignment horizontal="left" wrapText="1" shrinkToFit="1"/>
    </xf>
    <xf numFmtId="0" fontId="8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shrinkToFit="1"/>
    </xf>
    <xf numFmtId="0" fontId="0" fillId="37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 shrinkToFit="1"/>
      <protection/>
    </xf>
    <xf numFmtId="0" fontId="0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 shrinkToFi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/>
      <protection locked="0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38" borderId="10" xfId="0" applyFill="1" applyBorder="1" applyAlignment="1">
      <alignment shrinkToFit="1"/>
    </xf>
    <xf numFmtId="0" fontId="0" fillId="38" borderId="10" xfId="0" applyFill="1" applyBorder="1" applyAlignment="1">
      <alignment/>
    </xf>
    <xf numFmtId="0" fontId="0" fillId="38" borderId="10" xfId="0" applyFill="1" applyBorder="1" applyAlignment="1" applyProtection="1">
      <alignment/>
      <protection/>
    </xf>
    <xf numFmtId="0" fontId="0" fillId="39" borderId="10" xfId="0" applyFill="1" applyBorder="1" applyAlignment="1">
      <alignment/>
    </xf>
    <xf numFmtId="0" fontId="0" fillId="38" borderId="10" xfId="0" applyFill="1" applyBorder="1" applyAlignment="1" applyProtection="1">
      <alignment/>
      <protection locked="0"/>
    </xf>
    <xf numFmtId="0" fontId="0" fillId="35" borderId="0" xfId="0" applyFill="1" applyBorder="1" applyAlignment="1">
      <alignment/>
    </xf>
    <xf numFmtId="0" fontId="0" fillId="38" borderId="0" xfId="0" applyFont="1" applyFill="1" applyBorder="1" applyAlignment="1">
      <alignment/>
    </xf>
    <xf numFmtId="0" fontId="44" fillId="38" borderId="0" xfId="0" applyFont="1" applyFill="1" applyBorder="1" applyAlignment="1">
      <alignment horizontal="right"/>
    </xf>
    <xf numFmtId="0" fontId="45" fillId="38" borderId="0" xfId="0" applyFont="1" applyFill="1" applyAlignment="1">
      <alignment horizontal="left" indent="1"/>
    </xf>
    <xf numFmtId="0" fontId="0" fillId="38" borderId="0" xfId="0" applyFont="1" applyFill="1" applyAlignment="1">
      <alignment/>
    </xf>
    <xf numFmtId="0" fontId="4" fillId="38" borderId="0" xfId="0" applyFont="1" applyFill="1" applyBorder="1" applyAlignment="1">
      <alignment/>
    </xf>
    <xf numFmtId="0" fontId="4" fillId="38" borderId="0" xfId="0" applyFont="1" applyFill="1" applyAlignment="1">
      <alignment/>
    </xf>
    <xf numFmtId="0" fontId="0" fillId="33" borderId="42" xfId="0" applyFill="1" applyBorder="1" applyAlignment="1" applyProtection="1">
      <alignment horizontal="left" vertical="top"/>
      <protection locked="0"/>
    </xf>
    <xf numFmtId="0" fontId="0" fillId="33" borderId="43" xfId="0" applyFill="1" applyBorder="1" applyAlignment="1" applyProtection="1">
      <alignment horizontal="left" vertical="top"/>
      <protection locked="0"/>
    </xf>
    <xf numFmtId="0" fontId="0" fillId="33" borderId="44" xfId="0" applyFill="1" applyBorder="1" applyAlignment="1" applyProtection="1">
      <alignment horizontal="left" vertical="top"/>
      <protection locked="0"/>
    </xf>
    <xf numFmtId="0" fontId="0" fillId="33" borderId="45" xfId="0" applyFill="1" applyBorder="1" applyAlignment="1" applyProtection="1">
      <alignment horizontal="left" vertical="top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0" fontId="0" fillId="33" borderId="46" xfId="0" applyFill="1" applyBorder="1" applyAlignment="1" applyProtection="1">
      <alignment horizontal="left" vertical="top"/>
      <protection locked="0"/>
    </xf>
    <xf numFmtId="0" fontId="0" fillId="33" borderId="25" xfId="0" applyFill="1" applyBorder="1" applyAlignment="1" applyProtection="1">
      <alignment horizontal="left" vertical="top"/>
      <protection locked="0"/>
    </xf>
    <xf numFmtId="0" fontId="0" fillId="33" borderId="40" xfId="0" applyFill="1" applyBorder="1" applyAlignment="1" applyProtection="1">
      <alignment horizontal="left" vertical="top"/>
      <protection locked="0"/>
    </xf>
    <xf numFmtId="0" fontId="0" fillId="33" borderId="47" xfId="0" applyFill="1" applyBorder="1" applyAlignment="1" applyProtection="1">
      <alignment horizontal="left" vertical="top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>
      <alignment horizontal="center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0" borderId="50" xfId="0" applyFont="1" applyFill="1" applyBorder="1" applyAlignment="1" applyProtection="1">
      <alignment shrinkToFit="1"/>
      <protection locked="0"/>
    </xf>
    <xf numFmtId="0" fontId="0" fillId="0" borderId="31" xfId="0" applyFont="1" applyFill="1" applyBorder="1" applyAlignment="1" applyProtection="1">
      <alignment shrinkToFit="1"/>
      <protection locked="0"/>
    </xf>
    <xf numFmtId="0" fontId="0" fillId="0" borderId="51" xfId="0" applyFont="1" applyFill="1" applyBorder="1" applyAlignment="1" applyProtection="1">
      <alignment shrinkToFit="1"/>
      <protection locked="0"/>
    </xf>
    <xf numFmtId="0" fontId="0" fillId="0" borderId="50" xfId="0" applyFill="1" applyBorder="1" applyAlignment="1" applyProtection="1">
      <alignment shrinkToFit="1"/>
      <protection/>
    </xf>
    <xf numFmtId="0" fontId="0" fillId="0" borderId="31" xfId="0" applyFill="1" applyBorder="1" applyAlignment="1" applyProtection="1">
      <alignment shrinkToFit="1"/>
      <protection/>
    </xf>
    <xf numFmtId="0" fontId="0" fillId="0" borderId="51" xfId="0" applyFill="1" applyBorder="1" applyAlignment="1" applyProtection="1">
      <alignment shrinkToFit="1"/>
      <protection/>
    </xf>
    <xf numFmtId="0" fontId="0" fillId="0" borderId="50" xfId="0" applyFill="1" applyBorder="1" applyAlignment="1">
      <alignment shrinkToFit="1"/>
    </xf>
    <xf numFmtId="0" fontId="0" fillId="0" borderId="31" xfId="0" applyFill="1" applyBorder="1" applyAlignment="1">
      <alignment shrinkToFit="1"/>
    </xf>
    <xf numFmtId="0" fontId="0" fillId="0" borderId="51" xfId="0" applyFill="1" applyBorder="1" applyAlignment="1">
      <alignment shrinkToFit="1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33" borderId="14" xfId="0" applyNumberFormat="1" applyFill="1" applyBorder="1" applyAlignment="1" applyProtection="1">
      <alignment horizontal="left"/>
      <protection locked="0"/>
    </xf>
    <xf numFmtId="0" fontId="0" fillId="33" borderId="15" xfId="0" applyNumberFormat="1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 horizontal="left"/>
      <protection/>
    </xf>
    <xf numFmtId="0" fontId="0" fillId="0" borderId="31" xfId="0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left"/>
      <protection/>
    </xf>
    <xf numFmtId="0" fontId="0" fillId="0" borderId="18" xfId="0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5"/>
  <sheetViews>
    <sheetView showGridLines="0" zoomScalePageLayoutView="0" workbookViewId="0" topLeftCell="A1">
      <selection activeCell="K16" sqref="K16"/>
    </sheetView>
  </sheetViews>
  <sheetFormatPr defaultColWidth="9.00390625" defaultRowHeight="22.5" customHeight="1"/>
  <cols>
    <col min="2" max="2" width="8.375" style="0" customWidth="1"/>
    <col min="3" max="3" width="8.875" style="0" customWidth="1"/>
    <col min="4" max="4" width="4.875" style="0" customWidth="1"/>
    <col min="5" max="5" width="8.125" style="0" customWidth="1"/>
    <col min="6" max="8" width="10.75390625" style="0" customWidth="1"/>
  </cols>
  <sheetData>
    <row r="1" ht="11.25" customHeight="1" thickBot="1"/>
    <row r="2" spans="2:8" ht="22.5" customHeight="1">
      <c r="B2" s="63"/>
      <c r="C2" s="60" t="s">
        <v>133</v>
      </c>
      <c r="D2" s="66"/>
      <c r="E2" s="147" t="s">
        <v>177</v>
      </c>
      <c r="F2" s="147"/>
      <c r="G2" s="147"/>
      <c r="H2" s="148"/>
    </row>
    <row r="3" spans="2:8" ht="22.5" customHeight="1">
      <c r="B3" s="64"/>
      <c r="C3" s="61" t="s">
        <v>75</v>
      </c>
      <c r="D3" s="67"/>
      <c r="E3" s="73" t="s">
        <v>239</v>
      </c>
      <c r="F3" s="46" t="s">
        <v>238</v>
      </c>
      <c r="G3" s="73" t="s">
        <v>220</v>
      </c>
      <c r="H3" s="47" t="s">
        <v>130</v>
      </c>
    </row>
    <row r="4" spans="2:8" ht="22.5" customHeight="1">
      <c r="B4" s="64"/>
      <c r="C4" s="61" t="s">
        <v>131</v>
      </c>
      <c r="D4" s="67"/>
      <c r="E4" s="149" t="s">
        <v>219</v>
      </c>
      <c r="F4" s="149"/>
      <c r="G4" s="149"/>
      <c r="H4" s="150"/>
    </row>
    <row r="5" spans="2:8" ht="22.5" customHeight="1">
      <c r="B5" s="64"/>
      <c r="C5" s="61" t="s">
        <v>76</v>
      </c>
      <c r="D5" s="67"/>
      <c r="E5" s="149" t="s">
        <v>178</v>
      </c>
      <c r="F5" s="149"/>
      <c r="G5" s="149"/>
      <c r="H5" s="150"/>
    </row>
    <row r="6" spans="2:8" ht="22.5" customHeight="1" thickBot="1">
      <c r="B6" s="65"/>
      <c r="C6" s="62" t="s">
        <v>77</v>
      </c>
      <c r="D6" s="68"/>
      <c r="E6" s="151" t="s">
        <v>218</v>
      </c>
      <c r="F6" s="151"/>
      <c r="G6" s="151"/>
      <c r="H6" s="152"/>
    </row>
    <row r="7" spans="2:4" ht="22.5" customHeight="1">
      <c r="B7" s="53" t="s">
        <v>135</v>
      </c>
      <c r="C7" s="53"/>
      <c r="D7" s="53"/>
    </row>
    <row r="8" ht="9" customHeight="1"/>
    <row r="9" spans="2:7" ht="22.5" customHeight="1">
      <c r="B9" s="54" t="s">
        <v>179</v>
      </c>
      <c r="C9" s="54"/>
      <c r="D9" s="54"/>
      <c r="G9" t="s">
        <v>200</v>
      </c>
    </row>
    <row r="10" spans="2:7" ht="13.5">
      <c r="B10" s="59" t="s">
        <v>181</v>
      </c>
      <c r="C10" s="69" t="s">
        <v>183</v>
      </c>
      <c r="D10" s="69" t="s">
        <v>182</v>
      </c>
      <c r="E10" s="69" t="s">
        <v>138</v>
      </c>
      <c r="F10" s="69" t="s">
        <v>368</v>
      </c>
      <c r="G10" s="72" t="str">
        <f>IF('第１票'!E15='第２票'!J53,"OK","再チェック")</f>
        <v>OK</v>
      </c>
    </row>
    <row r="11" spans="2:7" ht="13.5">
      <c r="B11" s="59" t="s">
        <v>181</v>
      </c>
      <c r="C11" s="69" t="s">
        <v>184</v>
      </c>
      <c r="D11" s="69" t="s">
        <v>182</v>
      </c>
      <c r="E11" s="69" t="s">
        <v>138</v>
      </c>
      <c r="F11" s="69" t="s">
        <v>369</v>
      </c>
      <c r="G11" s="72" t="str">
        <f>IF('第１票'!E16='第２票'!K53,"OK","再チェック")</f>
        <v>OK</v>
      </c>
    </row>
    <row r="12" spans="2:7" ht="13.5">
      <c r="B12" s="59" t="s">
        <v>181</v>
      </c>
      <c r="C12" s="69" t="s">
        <v>193</v>
      </c>
      <c r="D12" s="69" t="s">
        <v>182</v>
      </c>
      <c r="E12" s="69" t="s">
        <v>140</v>
      </c>
      <c r="F12" s="69" t="s">
        <v>264</v>
      </c>
      <c r="G12" s="72" t="str">
        <f>IF('第１票'!F15='第３票'!D20,"OK","再チェック")</f>
        <v>OK</v>
      </c>
    </row>
    <row r="13" spans="2:7" ht="13.5">
      <c r="B13" s="59" t="s">
        <v>181</v>
      </c>
      <c r="C13" s="69" t="s">
        <v>194</v>
      </c>
      <c r="D13" s="69" t="s">
        <v>182</v>
      </c>
      <c r="E13" s="69" t="s">
        <v>140</v>
      </c>
      <c r="F13" s="69" t="s">
        <v>265</v>
      </c>
      <c r="G13" s="72" t="str">
        <f>IF('第１票'!F16='第３票'!E20,"OK","再チェック")</f>
        <v>OK</v>
      </c>
    </row>
    <row r="14" spans="2:7" ht="13.5">
      <c r="B14" s="59" t="s">
        <v>181</v>
      </c>
      <c r="C14" s="69" t="s">
        <v>185</v>
      </c>
      <c r="D14" s="69" t="s">
        <v>182</v>
      </c>
      <c r="E14" s="69" t="s">
        <v>140</v>
      </c>
      <c r="F14" s="69" t="s">
        <v>273</v>
      </c>
      <c r="G14" s="72" t="str">
        <f>IF('第１票'!G15='第３票'!D21,"OK","再チェック")</f>
        <v>OK</v>
      </c>
    </row>
    <row r="15" spans="2:7" ht="13.5">
      <c r="B15" s="59" t="s">
        <v>181</v>
      </c>
      <c r="C15" s="69" t="s">
        <v>186</v>
      </c>
      <c r="D15" s="69" t="s">
        <v>182</v>
      </c>
      <c r="E15" s="69" t="s">
        <v>140</v>
      </c>
      <c r="F15" s="69" t="s">
        <v>274</v>
      </c>
      <c r="G15" s="72" t="str">
        <f>IF('第１票'!G16='第３票'!E21,"OK","再チェック")</f>
        <v>OK</v>
      </c>
    </row>
    <row r="16" spans="2:7" ht="13.5">
      <c r="B16" s="59" t="s">
        <v>181</v>
      </c>
      <c r="C16" s="69" t="s">
        <v>225</v>
      </c>
      <c r="D16" s="69" t="s">
        <v>182</v>
      </c>
      <c r="E16" s="69" t="s">
        <v>140</v>
      </c>
      <c r="F16" s="69" t="s">
        <v>310</v>
      </c>
      <c r="G16" s="72" t="str">
        <f>IF('第１票'!L21='第３票'!D40,"OK","再チェック")</f>
        <v>OK</v>
      </c>
    </row>
    <row r="17" spans="2:7" ht="13.5">
      <c r="B17" s="59" t="s">
        <v>181</v>
      </c>
      <c r="C17" s="69" t="s">
        <v>226</v>
      </c>
      <c r="D17" s="69" t="s">
        <v>182</v>
      </c>
      <c r="E17" s="69" t="s">
        <v>140</v>
      </c>
      <c r="F17" s="69" t="s">
        <v>311</v>
      </c>
      <c r="G17" s="72" t="str">
        <f>IF('第１票'!L22='第３票'!E40,"OK","再チェック")</f>
        <v>OK</v>
      </c>
    </row>
    <row r="18" spans="2:7" ht="13.5">
      <c r="B18" s="59" t="s">
        <v>181</v>
      </c>
      <c r="C18" s="69" t="s">
        <v>187</v>
      </c>
      <c r="D18" s="69" t="s">
        <v>182</v>
      </c>
      <c r="E18" s="69" t="s">
        <v>140</v>
      </c>
      <c r="F18" s="69" t="s">
        <v>283</v>
      </c>
      <c r="G18" s="72" t="str">
        <f>IF('第１票'!H15='第３票'!D44,"OK","再チェック")</f>
        <v>OK</v>
      </c>
    </row>
    <row r="19" spans="2:7" ht="13.5">
      <c r="B19" s="59" t="s">
        <v>181</v>
      </c>
      <c r="C19" s="69" t="s">
        <v>188</v>
      </c>
      <c r="D19" s="69" t="s">
        <v>182</v>
      </c>
      <c r="E19" s="69" t="s">
        <v>140</v>
      </c>
      <c r="F19" s="69" t="s">
        <v>284</v>
      </c>
      <c r="G19" s="72" t="str">
        <f>IF('第１票'!H16='第３票'!E44,"OK","再チェック")</f>
        <v>OK</v>
      </c>
    </row>
    <row r="20" spans="2:7" ht="13.5">
      <c r="B20" s="59" t="s">
        <v>181</v>
      </c>
      <c r="C20" s="69" t="s">
        <v>281</v>
      </c>
      <c r="D20" s="69" t="s">
        <v>182</v>
      </c>
      <c r="E20" s="69" t="s">
        <v>140</v>
      </c>
      <c r="F20" s="69" t="s">
        <v>320</v>
      </c>
      <c r="G20" s="72" t="str">
        <f>IF('第１票'!I15='第３票'!D45,"OK","再チェック")</f>
        <v>OK</v>
      </c>
    </row>
    <row r="21" spans="2:7" ht="13.5">
      <c r="B21" s="59" t="s">
        <v>181</v>
      </c>
      <c r="C21" s="69" t="s">
        <v>282</v>
      </c>
      <c r="D21" s="69" t="s">
        <v>182</v>
      </c>
      <c r="E21" s="69" t="s">
        <v>140</v>
      </c>
      <c r="F21" s="69" t="s">
        <v>321</v>
      </c>
      <c r="G21" s="72" t="str">
        <f>IF('第１票'!I16='第３票'!E45,"OK","再チェック")</f>
        <v>OK</v>
      </c>
    </row>
    <row r="22" spans="2:7" ht="13.5">
      <c r="B22" s="59" t="s">
        <v>181</v>
      </c>
      <c r="C22" s="69" t="s">
        <v>189</v>
      </c>
      <c r="D22" s="69" t="s">
        <v>182</v>
      </c>
      <c r="E22" s="69" t="s">
        <v>140</v>
      </c>
      <c r="F22" s="69" t="s">
        <v>266</v>
      </c>
      <c r="G22" s="72" t="str">
        <f>IF('第１票'!E18='第３票'!J21,"OK","再チェック")</f>
        <v>OK</v>
      </c>
    </row>
    <row r="23" spans="2:7" ht="13.5">
      <c r="B23" s="59" t="s">
        <v>181</v>
      </c>
      <c r="C23" s="69" t="s">
        <v>190</v>
      </c>
      <c r="D23" s="69" t="s">
        <v>182</v>
      </c>
      <c r="E23" s="69" t="s">
        <v>140</v>
      </c>
      <c r="F23" s="69" t="s">
        <v>267</v>
      </c>
      <c r="G23" s="72" t="str">
        <f>IF('第１票'!E19='第３票'!K21,"OK","再チェック")</f>
        <v>OK</v>
      </c>
    </row>
    <row r="24" spans="2:7" ht="13.5">
      <c r="B24" s="59" t="s">
        <v>181</v>
      </c>
      <c r="C24" s="69" t="s">
        <v>191</v>
      </c>
      <c r="D24" s="69" t="s">
        <v>182</v>
      </c>
      <c r="E24" s="69" t="s">
        <v>140</v>
      </c>
      <c r="F24" s="69" t="s">
        <v>268</v>
      </c>
      <c r="G24" s="72" t="str">
        <f>IF('第１票'!F18='第３票'!J25,"OK","再チェック")</f>
        <v>OK</v>
      </c>
    </row>
    <row r="25" spans="2:7" ht="13.5">
      <c r="B25" s="59" t="s">
        <v>181</v>
      </c>
      <c r="C25" s="69" t="s">
        <v>192</v>
      </c>
      <c r="D25" s="69" t="s">
        <v>182</v>
      </c>
      <c r="E25" s="69" t="s">
        <v>140</v>
      </c>
      <c r="F25" s="69" t="s">
        <v>269</v>
      </c>
      <c r="G25" s="72" t="str">
        <f>IF('第１票'!F19='第３票'!K25,"OK","再チェック")</f>
        <v>OK</v>
      </c>
    </row>
    <row r="26" spans="2:7" ht="13.5">
      <c r="B26" s="59" t="s">
        <v>181</v>
      </c>
      <c r="C26" s="69" t="s">
        <v>322</v>
      </c>
      <c r="D26" s="69" t="s">
        <v>182</v>
      </c>
      <c r="E26" s="69" t="s">
        <v>140</v>
      </c>
      <c r="F26" s="69" t="s">
        <v>323</v>
      </c>
      <c r="G26" s="72" t="str">
        <f>IF('第１票'!G18='第３票'!J26,"OK","再チェック")</f>
        <v>OK</v>
      </c>
    </row>
    <row r="27" spans="2:7" ht="13.5">
      <c r="B27" s="59" t="s">
        <v>181</v>
      </c>
      <c r="C27" s="69" t="s">
        <v>233</v>
      </c>
      <c r="D27" s="69" t="s">
        <v>182</v>
      </c>
      <c r="E27" s="69" t="s">
        <v>140</v>
      </c>
      <c r="F27" s="69" t="s">
        <v>324</v>
      </c>
      <c r="G27" s="72" t="str">
        <f>IF('第１票'!G19='第３票'!K26,"OK","再チェック")</f>
        <v>OK</v>
      </c>
    </row>
    <row r="28" spans="2:7" ht="13.5">
      <c r="B28" s="59" t="s">
        <v>181</v>
      </c>
      <c r="C28" s="69" t="s">
        <v>312</v>
      </c>
      <c r="D28" s="69" t="s">
        <v>182</v>
      </c>
      <c r="E28" s="69" t="s">
        <v>140</v>
      </c>
      <c r="F28" s="69" t="s">
        <v>316</v>
      </c>
      <c r="G28" s="72" t="str">
        <f>IF('第１票'!H18='第３票'!J30,"OK","再チェック")</f>
        <v>OK</v>
      </c>
    </row>
    <row r="29" spans="2:7" ht="13.5">
      <c r="B29" s="59" t="s">
        <v>181</v>
      </c>
      <c r="C29" s="69" t="s">
        <v>313</v>
      </c>
      <c r="D29" s="69" t="s">
        <v>182</v>
      </c>
      <c r="E29" s="69" t="s">
        <v>140</v>
      </c>
      <c r="F29" s="69" t="s">
        <v>317</v>
      </c>
      <c r="G29" s="72" t="str">
        <f>IF('第１票'!H19='第３票'!K30,"OK","再チェック")</f>
        <v>OK</v>
      </c>
    </row>
    <row r="30" spans="2:7" ht="13.5">
      <c r="B30" s="59" t="s">
        <v>181</v>
      </c>
      <c r="C30" s="69" t="s">
        <v>314</v>
      </c>
      <c r="D30" s="69" t="s">
        <v>182</v>
      </c>
      <c r="E30" s="69" t="s">
        <v>140</v>
      </c>
      <c r="F30" s="69" t="s">
        <v>318</v>
      </c>
      <c r="G30" s="72" t="str">
        <f>IF('第１票'!I18='第３票'!J31,"OK","再チェック")</f>
        <v>OK</v>
      </c>
    </row>
    <row r="31" spans="2:7" s="8" customFormat="1" ht="13.5">
      <c r="B31" s="124" t="s">
        <v>181</v>
      </c>
      <c r="C31" s="125" t="s">
        <v>315</v>
      </c>
      <c r="D31" s="125" t="s">
        <v>182</v>
      </c>
      <c r="E31" s="125" t="s">
        <v>140</v>
      </c>
      <c r="F31" s="125" t="s">
        <v>319</v>
      </c>
      <c r="G31" s="131" t="str">
        <f>IF('第１票'!I19='第３票'!K31,"OK","再チェック")</f>
        <v>OK</v>
      </c>
    </row>
    <row r="32" spans="2:7" ht="13.5">
      <c r="B32" s="59" t="s">
        <v>181</v>
      </c>
      <c r="C32" s="69" t="s">
        <v>231</v>
      </c>
      <c r="D32" s="69" t="s">
        <v>182</v>
      </c>
      <c r="E32" s="69" t="s">
        <v>84</v>
      </c>
      <c r="F32" s="69" t="s">
        <v>192</v>
      </c>
      <c r="G32" s="72" t="str">
        <f>IF('第１票'!E33='第４票'!F19,"OK","再チェック")</f>
        <v>OK</v>
      </c>
    </row>
    <row r="33" spans="2:7" ht="13.5">
      <c r="B33" s="59" t="s">
        <v>181</v>
      </c>
      <c r="C33" s="69" t="s">
        <v>232</v>
      </c>
      <c r="D33" s="69" t="s">
        <v>182</v>
      </c>
      <c r="E33" s="69" t="s">
        <v>84</v>
      </c>
      <c r="F33" s="69" t="s">
        <v>233</v>
      </c>
      <c r="G33" s="72" t="str">
        <f>IF('第１票'!E34='第４票'!G19,"OK","再チェック")</f>
        <v>OK</v>
      </c>
    </row>
    <row r="34" spans="2:7" ht="13.5">
      <c r="B34" s="59" t="s">
        <v>181</v>
      </c>
      <c r="C34" s="69" t="s">
        <v>195</v>
      </c>
      <c r="D34" s="69" t="s">
        <v>182</v>
      </c>
      <c r="E34" s="69" t="s">
        <v>84</v>
      </c>
      <c r="F34" s="69" t="s">
        <v>325</v>
      </c>
      <c r="G34" s="72" t="str">
        <f>IF('第１票'!F33='第４票'!F40,"OK","再チェック")</f>
        <v>OK</v>
      </c>
    </row>
    <row r="35" spans="2:7" ht="13.5">
      <c r="B35" s="59" t="s">
        <v>181</v>
      </c>
      <c r="C35" s="69" t="s">
        <v>196</v>
      </c>
      <c r="D35" s="69" t="s">
        <v>182</v>
      </c>
      <c r="E35" s="69" t="s">
        <v>84</v>
      </c>
      <c r="F35" s="69" t="s">
        <v>326</v>
      </c>
      <c r="G35" s="72" t="str">
        <f>IF('第１票'!F34='第４票'!G40,"OK","再チェック")</f>
        <v>OK</v>
      </c>
    </row>
    <row r="36" spans="2:7" ht="13.5">
      <c r="B36" s="59" t="s">
        <v>181</v>
      </c>
      <c r="C36" s="69" t="s">
        <v>197</v>
      </c>
      <c r="D36" s="69" t="s">
        <v>182</v>
      </c>
      <c r="E36" s="69" t="s">
        <v>84</v>
      </c>
      <c r="F36" s="69" t="s">
        <v>327</v>
      </c>
      <c r="G36" s="72" t="str">
        <f>IF('第１票'!H33='第４票'!F51,"OK","再チェック")</f>
        <v>OK</v>
      </c>
    </row>
    <row r="37" spans="2:7" ht="13.5">
      <c r="B37" s="59" t="s">
        <v>181</v>
      </c>
      <c r="C37" s="69" t="s">
        <v>198</v>
      </c>
      <c r="D37" s="69" t="s">
        <v>182</v>
      </c>
      <c r="E37" s="69" t="s">
        <v>84</v>
      </c>
      <c r="F37" s="69" t="s">
        <v>328</v>
      </c>
      <c r="G37" s="72" t="str">
        <f>IF('第１票'!H34='第４票'!G51,"OK","再チェック")</f>
        <v>OK</v>
      </c>
    </row>
    <row r="38" spans="2:7" ht="13.5">
      <c r="B38" s="59" t="s">
        <v>181</v>
      </c>
      <c r="C38" s="69" t="s">
        <v>234</v>
      </c>
      <c r="D38" s="69" t="s">
        <v>182</v>
      </c>
      <c r="E38" s="69" t="s">
        <v>84</v>
      </c>
      <c r="F38" s="69" t="s">
        <v>258</v>
      </c>
      <c r="G38" s="72" t="str">
        <f>IF('第１票'!K33='第４票'!F61,"OK","再チェック")</f>
        <v>OK</v>
      </c>
    </row>
    <row r="39" spans="2:7" ht="13.5">
      <c r="B39" s="59" t="s">
        <v>181</v>
      </c>
      <c r="C39" s="69" t="s">
        <v>235</v>
      </c>
      <c r="D39" s="69" t="s">
        <v>182</v>
      </c>
      <c r="E39" s="69" t="s">
        <v>84</v>
      </c>
      <c r="F39" s="69" t="s">
        <v>259</v>
      </c>
      <c r="G39" s="72" t="str">
        <f>IF('第１票'!K34='第４票'!G61,"OK","再チェック")</f>
        <v>OK</v>
      </c>
    </row>
    <row r="40" spans="2:7" ht="13.5">
      <c r="B40" s="59" t="s">
        <v>181</v>
      </c>
      <c r="C40" s="69" t="s">
        <v>236</v>
      </c>
      <c r="D40" s="69" t="s">
        <v>182</v>
      </c>
      <c r="E40" s="69" t="s">
        <v>84</v>
      </c>
      <c r="F40" s="69" t="s">
        <v>329</v>
      </c>
      <c r="G40" s="72" t="str">
        <f>IF('第１票'!L33+'第１票'!M33='第４票'!F71,"OK","再チェック")</f>
        <v>OK</v>
      </c>
    </row>
    <row r="41" spans="2:7" ht="13.5">
      <c r="B41" s="59" t="s">
        <v>181</v>
      </c>
      <c r="C41" s="69" t="s">
        <v>237</v>
      </c>
      <c r="D41" s="69" t="s">
        <v>182</v>
      </c>
      <c r="E41" s="69" t="s">
        <v>84</v>
      </c>
      <c r="F41" s="69" t="s">
        <v>330</v>
      </c>
      <c r="G41" s="72" t="str">
        <f>IF('第１票'!L34+'第１票'!M34='第４票'!G71,"OK","再チェック")</f>
        <v>OK</v>
      </c>
    </row>
    <row r="42" spans="2:7" ht="24">
      <c r="B42" s="59" t="s">
        <v>181</v>
      </c>
      <c r="C42" s="70" t="s">
        <v>242</v>
      </c>
      <c r="D42" s="69" t="s">
        <v>182</v>
      </c>
      <c r="E42" s="69" t="s">
        <v>199</v>
      </c>
      <c r="F42" s="69" t="s">
        <v>243</v>
      </c>
      <c r="G42" s="72" t="str">
        <f>IF('第１票'!N21+'第１票'!O21+'第１票'!P21+'第１票'!Q21='第５票'!F24,"OK","再チェック")</f>
        <v>OK</v>
      </c>
    </row>
    <row r="43" spans="2:7" ht="26.25" customHeight="1">
      <c r="B43" s="59" t="s">
        <v>181</v>
      </c>
      <c r="C43" s="71" t="s">
        <v>244</v>
      </c>
      <c r="D43" s="69" t="s">
        <v>182</v>
      </c>
      <c r="E43" s="69" t="s">
        <v>199</v>
      </c>
      <c r="F43" s="69" t="s">
        <v>245</v>
      </c>
      <c r="G43" s="72" t="str">
        <f>IF('第１票'!N22+'第１票'!O22+'第１票'!P22+'第１票'!Q22='第５票'!G24,"OK","再チェック")</f>
        <v>OK</v>
      </c>
    </row>
    <row r="44" spans="2:7" ht="26.25" customHeight="1">
      <c r="B44" s="59" t="s">
        <v>181</v>
      </c>
      <c r="C44" s="70" t="s">
        <v>248</v>
      </c>
      <c r="D44" s="69" t="s">
        <v>182</v>
      </c>
      <c r="E44" s="69" t="s">
        <v>199</v>
      </c>
      <c r="F44" s="69" t="s">
        <v>246</v>
      </c>
      <c r="G44" s="72" t="str">
        <f>IF('第１票'!N33+'第１票'!O33+'第１票'!P33+'第１票'!Q33='第５票'!F43,"OK","再チェック")</f>
        <v>OK</v>
      </c>
    </row>
    <row r="45" spans="2:7" ht="26.25" customHeight="1">
      <c r="B45" s="59" t="s">
        <v>181</v>
      </c>
      <c r="C45" s="71" t="s">
        <v>249</v>
      </c>
      <c r="D45" s="69" t="s">
        <v>182</v>
      </c>
      <c r="E45" s="69" t="s">
        <v>199</v>
      </c>
      <c r="F45" s="69" t="s">
        <v>247</v>
      </c>
      <c r="G45" s="72" t="str">
        <f>IF('第１票'!N34+'第１票'!O34+'第１票'!P34+'第１票'!Q34='第５票'!G43,"OK","再チェック")</f>
        <v>OK</v>
      </c>
    </row>
    <row r="46" spans="2:7" ht="15" customHeight="1">
      <c r="B46" s="59" t="s">
        <v>181</v>
      </c>
      <c r="C46" s="111" t="s">
        <v>354</v>
      </c>
      <c r="D46" s="69" t="s">
        <v>182</v>
      </c>
      <c r="E46" s="69" t="s">
        <v>353</v>
      </c>
      <c r="F46" s="69" t="s">
        <v>357</v>
      </c>
      <c r="G46" s="72" t="str">
        <f>IF('第１票'!U9='第６票'!E18,"OK","再チェック")</f>
        <v>OK</v>
      </c>
    </row>
    <row r="47" spans="2:7" ht="15" customHeight="1">
      <c r="B47" s="59" t="s">
        <v>181</v>
      </c>
      <c r="C47" s="111" t="s">
        <v>355</v>
      </c>
      <c r="D47" s="69" t="s">
        <v>182</v>
      </c>
      <c r="E47" s="69" t="s">
        <v>353</v>
      </c>
      <c r="F47" s="69" t="s">
        <v>358</v>
      </c>
      <c r="G47" s="72" t="str">
        <f>IF('第１票'!U10='第６票'!F18,"OK","再チェック")</f>
        <v>OK</v>
      </c>
    </row>
    <row r="48" spans="2:7" ht="15" customHeight="1">
      <c r="B48" s="59" t="s">
        <v>181</v>
      </c>
      <c r="C48" s="111" t="s">
        <v>356</v>
      </c>
      <c r="D48" s="69" t="s">
        <v>182</v>
      </c>
      <c r="E48" s="69" t="s">
        <v>353</v>
      </c>
      <c r="F48" s="69" t="s">
        <v>359</v>
      </c>
      <c r="G48" s="72" t="str">
        <f>IF('第１票'!U11='第６票'!G18,"OK","再チェック")</f>
        <v>OK</v>
      </c>
    </row>
    <row r="49" spans="2:4" ht="13.5">
      <c r="B49" s="59"/>
      <c r="C49" s="74" t="s">
        <v>201</v>
      </c>
      <c r="D49" s="69"/>
    </row>
    <row r="50" ht="12" customHeight="1" thickBot="1"/>
    <row r="51" spans="2:8" ht="22.5" customHeight="1">
      <c r="B51" s="138" t="s">
        <v>221</v>
      </c>
      <c r="C51" s="139"/>
      <c r="D51" s="139"/>
      <c r="E51" s="139"/>
      <c r="F51" s="139"/>
      <c r="G51" s="139"/>
      <c r="H51" s="140"/>
    </row>
    <row r="52" spans="2:8" ht="22.5" customHeight="1">
      <c r="B52" s="141"/>
      <c r="C52" s="142"/>
      <c r="D52" s="142"/>
      <c r="E52" s="142"/>
      <c r="F52" s="142"/>
      <c r="G52" s="142"/>
      <c r="H52" s="143"/>
    </row>
    <row r="53" spans="2:8" ht="22.5" customHeight="1">
      <c r="B53" s="141"/>
      <c r="C53" s="142"/>
      <c r="D53" s="142"/>
      <c r="E53" s="142"/>
      <c r="F53" s="142"/>
      <c r="G53" s="142"/>
      <c r="H53" s="143"/>
    </row>
    <row r="54" spans="2:8" ht="22.5" customHeight="1">
      <c r="B54" s="141"/>
      <c r="C54" s="142"/>
      <c r="D54" s="142"/>
      <c r="E54" s="142"/>
      <c r="F54" s="142"/>
      <c r="G54" s="142"/>
      <c r="H54" s="143"/>
    </row>
    <row r="55" spans="2:8" ht="22.5" customHeight="1" thickBot="1">
      <c r="B55" s="144"/>
      <c r="C55" s="145"/>
      <c r="D55" s="145"/>
      <c r="E55" s="145"/>
      <c r="F55" s="145"/>
      <c r="G55" s="145"/>
      <c r="H55" s="146"/>
    </row>
  </sheetData>
  <sheetProtection/>
  <mergeCells count="5">
    <mergeCell ref="B51:H55"/>
    <mergeCell ref="E2:H2"/>
    <mergeCell ref="E5:H5"/>
    <mergeCell ref="E6:H6"/>
    <mergeCell ref="E4:H4"/>
  </mergeCells>
  <printOptions/>
  <pageMargins left="0.787" right="0.787" top="0.62" bottom="0.62" header="0.512" footer="0.3"/>
  <pageSetup horizontalDpi="600" verticalDpi="600" orientation="portrait" paperSize="9" scale="90" r:id="rId1"/>
  <headerFooter alignWithMargins="0">
    <oddFooter>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showZeros="0" tabSelected="1" zoomScalePageLayoutView="0" workbookViewId="0" topLeftCell="A16">
      <selection activeCell="V26" sqref="V26"/>
    </sheetView>
  </sheetViews>
  <sheetFormatPr defaultColWidth="9.00390625" defaultRowHeight="13.5"/>
  <cols>
    <col min="1" max="1" width="3.75390625" style="18" customWidth="1"/>
    <col min="2" max="4" width="2.625" style="18" customWidth="1"/>
    <col min="5" max="21" width="6.625" style="18" customWidth="1"/>
    <col min="22" max="22" width="7.875" style="18" customWidth="1"/>
    <col min="23" max="23" width="6.625" style="18" customWidth="1"/>
    <col min="24" max="24" width="8.625" style="18" customWidth="1"/>
    <col min="25" max="16384" width="9.00390625" style="18" customWidth="1"/>
  </cols>
  <sheetData>
    <row r="1" spans="2:24" ht="14.25" thickBot="1">
      <c r="B1" s="35" t="s">
        <v>133</v>
      </c>
      <c r="C1" s="48"/>
      <c r="D1" s="49"/>
      <c r="E1" s="153" t="str">
        <f>'学校情報'!E2</f>
        <v>○○市</v>
      </c>
      <c r="F1" s="154"/>
      <c r="G1" s="155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2:24" ht="14.25" thickBot="1">
      <c r="B2" s="35" t="s">
        <v>75</v>
      </c>
      <c r="C2" s="48"/>
      <c r="D2" s="49"/>
      <c r="E2" s="156" t="str">
        <f>CONCATENATE('学校情報'!E3,'学校情報'!F3,'学校情報'!G3,'学校情報'!H3)</f>
        <v>○○中学校△△分校</v>
      </c>
      <c r="F2" s="157"/>
      <c r="G2" s="157"/>
      <c r="H2" s="157"/>
      <c r="I2" s="158"/>
      <c r="J2" s="51" t="s">
        <v>131</v>
      </c>
      <c r="K2" s="52"/>
      <c r="L2" s="153" t="str">
        <f>'学校情報'!E4</f>
        <v>XXXX</v>
      </c>
      <c r="M2" s="155"/>
      <c r="N2" s="51" t="s">
        <v>132</v>
      </c>
      <c r="O2" s="52"/>
      <c r="P2" s="153" t="str">
        <f>'学校情報'!E5</f>
        <v>教諭　○○○○</v>
      </c>
      <c r="Q2" s="154"/>
      <c r="R2" s="154"/>
      <c r="S2" s="155"/>
      <c r="T2" s="51" t="s">
        <v>77</v>
      </c>
      <c r="U2" s="52"/>
      <c r="V2" s="153" t="str">
        <f>'学校情報'!E6</f>
        <v>XXXX-XX-XXXX</v>
      </c>
      <c r="W2" s="154"/>
      <c r="X2" s="155"/>
    </row>
    <row r="4" spans="2:24" ht="13.5">
      <c r="B4" s="19" t="s">
        <v>78</v>
      </c>
      <c r="C4" s="20"/>
      <c r="D4" s="20" t="s">
        <v>93</v>
      </c>
      <c r="E4" s="21" t="s">
        <v>91</v>
      </c>
      <c r="F4" s="22"/>
      <c r="G4" s="22"/>
      <c r="H4" s="22"/>
      <c r="I4" s="22"/>
      <c r="J4" s="22"/>
      <c r="K4" s="22"/>
      <c r="L4" s="22"/>
      <c r="M4" s="23"/>
      <c r="N4" s="21" t="s">
        <v>92</v>
      </c>
      <c r="O4" s="22"/>
      <c r="P4" s="20"/>
      <c r="Q4" s="20"/>
      <c r="R4" s="20"/>
      <c r="S4" s="20"/>
      <c r="T4" s="24" t="s">
        <v>94</v>
      </c>
      <c r="U4" s="19" t="s">
        <v>95</v>
      </c>
      <c r="V4" s="20"/>
      <c r="W4" s="24" t="s">
        <v>96</v>
      </c>
      <c r="X4" s="24" t="s">
        <v>97</v>
      </c>
    </row>
    <row r="5" spans="2:24" ht="13.5">
      <c r="B5" s="25"/>
      <c r="C5" s="26"/>
      <c r="D5" s="26"/>
      <c r="E5" s="21" t="s">
        <v>98</v>
      </c>
      <c r="F5" s="22"/>
      <c r="G5" s="22"/>
      <c r="H5" s="22"/>
      <c r="I5" s="23"/>
      <c r="J5" s="24" t="s">
        <v>99</v>
      </c>
      <c r="K5" s="24" t="s">
        <v>99</v>
      </c>
      <c r="L5" s="26" t="s">
        <v>0</v>
      </c>
      <c r="M5" s="26"/>
      <c r="N5" s="27" t="s">
        <v>100</v>
      </c>
      <c r="O5" s="28"/>
      <c r="P5" s="24" t="s">
        <v>101</v>
      </c>
      <c r="Q5" s="24" t="s">
        <v>102</v>
      </c>
      <c r="R5" s="79" t="s">
        <v>206</v>
      </c>
      <c r="S5" s="78" t="s">
        <v>205</v>
      </c>
      <c r="T5" s="29" t="s">
        <v>167</v>
      </c>
      <c r="U5" s="25" t="s">
        <v>103</v>
      </c>
      <c r="V5" s="76" t="s">
        <v>202</v>
      </c>
      <c r="W5" s="29" t="s">
        <v>170</v>
      </c>
      <c r="X5" s="29" t="s">
        <v>104</v>
      </c>
    </row>
    <row r="6" spans="2:24" ht="13.5">
      <c r="B6" s="25"/>
      <c r="C6" s="26"/>
      <c r="D6" s="26"/>
      <c r="E6" s="25" t="s">
        <v>105</v>
      </c>
      <c r="F6" s="19" t="s">
        <v>106</v>
      </c>
      <c r="G6" s="26"/>
      <c r="H6" s="19" t="s">
        <v>107</v>
      </c>
      <c r="I6" s="26"/>
      <c r="J6" s="29" t="s">
        <v>108</v>
      </c>
      <c r="K6" s="29" t="s">
        <v>109</v>
      </c>
      <c r="L6" s="27" t="s">
        <v>1</v>
      </c>
      <c r="M6" s="30"/>
      <c r="N6" s="25" t="s">
        <v>110</v>
      </c>
      <c r="O6" s="24" t="s">
        <v>111</v>
      </c>
      <c r="P6" s="29" t="s">
        <v>108</v>
      </c>
      <c r="Q6" s="29" t="s">
        <v>112</v>
      </c>
      <c r="R6" s="29" t="s">
        <v>165</v>
      </c>
      <c r="S6" s="25" t="s">
        <v>165</v>
      </c>
      <c r="T6" s="77" t="s">
        <v>168</v>
      </c>
      <c r="U6" s="25"/>
      <c r="V6" s="75" t="s">
        <v>203</v>
      </c>
      <c r="W6" s="29" t="s">
        <v>171</v>
      </c>
      <c r="X6" s="29" t="s">
        <v>114</v>
      </c>
    </row>
    <row r="7" spans="2:24" ht="13.5">
      <c r="B7" s="25"/>
      <c r="C7" s="26"/>
      <c r="D7" s="26"/>
      <c r="E7" s="25"/>
      <c r="F7" s="25" t="s">
        <v>114</v>
      </c>
      <c r="G7" s="24" t="s">
        <v>94</v>
      </c>
      <c r="H7" s="25"/>
      <c r="I7" s="24" t="s">
        <v>94</v>
      </c>
      <c r="J7" s="29" t="s">
        <v>115</v>
      </c>
      <c r="K7" s="29" t="s">
        <v>116</v>
      </c>
      <c r="L7" s="24" t="s">
        <v>117</v>
      </c>
      <c r="M7" s="24" t="s">
        <v>115</v>
      </c>
      <c r="N7" s="25" t="s">
        <v>118</v>
      </c>
      <c r="O7" s="29" t="s">
        <v>118</v>
      </c>
      <c r="P7" s="29"/>
      <c r="Q7" s="29" t="s">
        <v>119</v>
      </c>
      <c r="R7" s="29" t="s">
        <v>113</v>
      </c>
      <c r="S7" s="25" t="s">
        <v>166</v>
      </c>
      <c r="T7" s="29" t="s">
        <v>169</v>
      </c>
      <c r="U7" s="25"/>
      <c r="V7" s="75" t="s">
        <v>204</v>
      </c>
      <c r="W7" s="29"/>
      <c r="X7" s="29"/>
    </row>
    <row r="8" spans="2:24" ht="13.5">
      <c r="B8" s="19"/>
      <c r="C8" s="20"/>
      <c r="D8" s="20"/>
      <c r="E8" s="40" t="s">
        <v>145</v>
      </c>
      <c r="F8" s="40" t="s">
        <v>146</v>
      </c>
      <c r="G8" s="41" t="s">
        <v>147</v>
      </c>
      <c r="H8" s="40" t="s">
        <v>148</v>
      </c>
      <c r="I8" s="41" t="s">
        <v>149</v>
      </c>
      <c r="J8" s="41" t="s">
        <v>150</v>
      </c>
      <c r="K8" s="41" t="s">
        <v>151</v>
      </c>
      <c r="L8" s="41" t="s">
        <v>152</v>
      </c>
      <c r="M8" s="41" t="s">
        <v>153</v>
      </c>
      <c r="N8" s="40" t="s">
        <v>154</v>
      </c>
      <c r="O8" s="41" t="s">
        <v>155</v>
      </c>
      <c r="P8" s="41" t="s">
        <v>156</v>
      </c>
      <c r="Q8" s="41" t="s">
        <v>157</v>
      </c>
      <c r="R8" s="41" t="s">
        <v>158</v>
      </c>
      <c r="S8" s="40" t="s">
        <v>159</v>
      </c>
      <c r="T8" s="41" t="s">
        <v>160</v>
      </c>
      <c r="U8" s="40" t="s">
        <v>161</v>
      </c>
      <c r="V8" s="40" t="s">
        <v>162</v>
      </c>
      <c r="W8" s="41" t="s">
        <v>163</v>
      </c>
      <c r="X8" s="41" t="s">
        <v>164</v>
      </c>
    </row>
    <row r="9" spans="2:24" ht="13.5">
      <c r="B9" s="25" t="s">
        <v>120</v>
      </c>
      <c r="C9" s="26"/>
      <c r="D9" s="31" t="s">
        <v>2</v>
      </c>
      <c r="E9" s="31">
        <f>E21+E33</f>
        <v>0</v>
      </c>
      <c r="F9" s="31">
        <f>F21+F33</f>
        <v>0</v>
      </c>
      <c r="G9" s="31">
        <f aca="true" t="shared" si="0" ref="G9:S9">G21+G33</f>
        <v>0</v>
      </c>
      <c r="H9" s="31">
        <f>H21+H33</f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  <c r="L9" s="31">
        <f>L21+L33</f>
        <v>0</v>
      </c>
      <c r="M9" s="31">
        <f t="shared" si="0"/>
        <v>0</v>
      </c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  <c r="S9" s="31">
        <f t="shared" si="0"/>
        <v>0</v>
      </c>
      <c r="T9" s="31">
        <f>T21+T33</f>
        <v>0</v>
      </c>
      <c r="U9" s="33"/>
      <c r="V9" s="33"/>
      <c r="W9" s="33"/>
      <c r="X9" s="31">
        <f>+E9+F9+H9+J9+K9+L9+M9+N9+O9+P9+Q9+T9+U9+W9</f>
        <v>0</v>
      </c>
    </row>
    <row r="10" spans="2:24" ht="13.5">
      <c r="B10" s="25" t="s">
        <v>121</v>
      </c>
      <c r="C10" s="26" t="s">
        <v>121</v>
      </c>
      <c r="D10" s="31" t="s">
        <v>3</v>
      </c>
      <c r="E10" s="31">
        <f>E22+E34</f>
        <v>0</v>
      </c>
      <c r="F10" s="31">
        <f>F22+F34</f>
        <v>0</v>
      </c>
      <c r="G10" s="31">
        <f aca="true" t="shared" si="1" ref="G10:S10">G22+G34</f>
        <v>0</v>
      </c>
      <c r="H10" s="31">
        <f>H22+H34</f>
        <v>0</v>
      </c>
      <c r="I10" s="31">
        <f t="shared" si="1"/>
        <v>0</v>
      </c>
      <c r="J10" s="31">
        <f t="shared" si="1"/>
        <v>0</v>
      </c>
      <c r="K10" s="31">
        <f t="shared" si="1"/>
        <v>0</v>
      </c>
      <c r="L10" s="31">
        <f>L22+L34</f>
        <v>0</v>
      </c>
      <c r="M10" s="31">
        <f t="shared" si="1"/>
        <v>0</v>
      </c>
      <c r="N10" s="31">
        <f t="shared" si="1"/>
        <v>0</v>
      </c>
      <c r="O10" s="31">
        <f t="shared" si="1"/>
        <v>0</v>
      </c>
      <c r="P10" s="31">
        <f t="shared" si="1"/>
        <v>0</v>
      </c>
      <c r="Q10" s="31">
        <f t="shared" si="1"/>
        <v>0</v>
      </c>
      <c r="R10" s="31">
        <f t="shared" si="1"/>
        <v>0</v>
      </c>
      <c r="S10" s="31">
        <f t="shared" si="1"/>
        <v>0</v>
      </c>
      <c r="T10" s="31">
        <f>T22+T34</f>
        <v>0</v>
      </c>
      <c r="U10" s="33"/>
      <c r="V10" s="33"/>
      <c r="W10" s="33"/>
      <c r="X10" s="31">
        <f>+E10+F10+H10+J10+K10+L10+M10+N10+O10+P10+Q10+T10+U10+W10</f>
        <v>0</v>
      </c>
    </row>
    <row r="11" spans="2:24" ht="13.5">
      <c r="B11" s="27"/>
      <c r="C11" s="28"/>
      <c r="D11" s="31" t="s">
        <v>4</v>
      </c>
      <c r="E11" s="31">
        <f aca="true" t="shared" si="2" ref="E11:X11">E9+E10</f>
        <v>0</v>
      </c>
      <c r="F11" s="31">
        <f t="shared" si="2"/>
        <v>0</v>
      </c>
      <c r="G11" s="31">
        <f t="shared" si="2"/>
        <v>0</v>
      </c>
      <c r="H11" s="31">
        <f t="shared" si="2"/>
        <v>0</v>
      </c>
      <c r="I11" s="31">
        <f t="shared" si="2"/>
        <v>0</v>
      </c>
      <c r="J11" s="31">
        <f t="shared" si="2"/>
        <v>0</v>
      </c>
      <c r="K11" s="31">
        <f t="shared" si="2"/>
        <v>0</v>
      </c>
      <c r="L11" s="31">
        <f t="shared" si="2"/>
        <v>0</v>
      </c>
      <c r="M11" s="31">
        <f t="shared" si="2"/>
        <v>0</v>
      </c>
      <c r="N11" s="31">
        <f t="shared" si="2"/>
        <v>0</v>
      </c>
      <c r="O11" s="31">
        <f t="shared" si="2"/>
        <v>0</v>
      </c>
      <c r="P11" s="31">
        <f t="shared" si="2"/>
        <v>0</v>
      </c>
      <c r="Q11" s="31">
        <f t="shared" si="2"/>
        <v>0</v>
      </c>
      <c r="R11" s="31">
        <f t="shared" si="2"/>
        <v>0</v>
      </c>
      <c r="S11" s="31">
        <f t="shared" si="2"/>
        <v>0</v>
      </c>
      <c r="T11" s="31">
        <f t="shared" si="2"/>
        <v>0</v>
      </c>
      <c r="U11" s="31">
        <f t="shared" si="2"/>
        <v>0</v>
      </c>
      <c r="V11" s="31">
        <f t="shared" si="2"/>
        <v>0</v>
      </c>
      <c r="W11" s="31">
        <f t="shared" si="2"/>
        <v>0</v>
      </c>
      <c r="X11" s="31">
        <f t="shared" si="2"/>
        <v>0</v>
      </c>
    </row>
    <row r="12" spans="2:21" ht="13.5">
      <c r="B12" s="25" t="s">
        <v>122</v>
      </c>
      <c r="C12" s="24" t="s">
        <v>123</v>
      </c>
      <c r="D12" s="31" t="s">
        <v>2</v>
      </c>
      <c r="E12" s="32"/>
      <c r="F12" s="32"/>
      <c r="G12" s="32"/>
      <c r="H12" s="32"/>
      <c r="I12" s="32"/>
      <c r="J12" s="32"/>
      <c r="K12" s="33"/>
      <c r="L12" s="33"/>
      <c r="M12" s="32"/>
      <c r="N12" s="32"/>
      <c r="O12" s="32"/>
      <c r="P12" s="32"/>
      <c r="Q12" s="33"/>
      <c r="R12" s="32"/>
      <c r="S12" s="33"/>
      <c r="T12" s="32"/>
      <c r="U12" s="19"/>
    </row>
    <row r="13" spans="2:21" ht="13.5">
      <c r="B13" s="25" t="s">
        <v>124</v>
      </c>
      <c r="C13" s="29" t="s">
        <v>125</v>
      </c>
      <c r="D13" s="31" t="s">
        <v>3</v>
      </c>
      <c r="E13" s="32"/>
      <c r="F13" s="32"/>
      <c r="G13" s="32"/>
      <c r="H13" s="32"/>
      <c r="I13" s="32"/>
      <c r="J13" s="32"/>
      <c r="K13" s="33"/>
      <c r="L13" s="33"/>
      <c r="M13" s="32"/>
      <c r="N13" s="32"/>
      <c r="O13" s="32"/>
      <c r="P13" s="32"/>
      <c r="Q13" s="33"/>
      <c r="R13" s="32"/>
      <c r="S13" s="33"/>
      <c r="T13" s="32"/>
      <c r="U13" s="25"/>
    </row>
    <row r="14" spans="2:21" ht="13.5">
      <c r="B14" s="25"/>
      <c r="C14" s="34"/>
      <c r="D14" s="31" t="s">
        <v>4</v>
      </c>
      <c r="E14" s="32"/>
      <c r="F14" s="32"/>
      <c r="G14" s="32"/>
      <c r="H14" s="32"/>
      <c r="I14" s="32"/>
      <c r="J14" s="32"/>
      <c r="K14" s="31">
        <f>K12+K13</f>
        <v>0</v>
      </c>
      <c r="L14" s="31">
        <f>L12+L13</f>
        <v>0</v>
      </c>
      <c r="M14" s="32"/>
      <c r="N14" s="32"/>
      <c r="O14" s="32"/>
      <c r="P14" s="32"/>
      <c r="Q14" s="31">
        <f>Q12+Q13</f>
        <v>0</v>
      </c>
      <c r="R14" s="32"/>
      <c r="S14" s="31">
        <f>S12+S13</f>
        <v>0</v>
      </c>
      <c r="T14" s="32"/>
      <c r="U14" s="25"/>
    </row>
    <row r="15" spans="2:21" ht="13.5">
      <c r="B15" s="25"/>
      <c r="C15" s="29" t="s">
        <v>122</v>
      </c>
      <c r="D15" s="31" t="s">
        <v>2</v>
      </c>
      <c r="E15" s="33"/>
      <c r="F15" s="33"/>
      <c r="G15" s="33"/>
      <c r="H15" s="33"/>
      <c r="I15" s="33"/>
      <c r="J15" s="32"/>
      <c r="K15" s="32"/>
      <c r="L15" s="33"/>
      <c r="M15" s="32"/>
      <c r="N15" s="32"/>
      <c r="O15" s="32"/>
      <c r="P15" s="32"/>
      <c r="Q15" s="33"/>
      <c r="R15" s="32"/>
      <c r="S15" s="33"/>
      <c r="T15" s="32"/>
      <c r="U15" s="25"/>
    </row>
    <row r="16" spans="2:21" ht="13.5">
      <c r="B16" s="25"/>
      <c r="C16" s="29" t="s">
        <v>125</v>
      </c>
      <c r="D16" s="31" t="s">
        <v>3</v>
      </c>
      <c r="E16" s="33"/>
      <c r="F16" s="33"/>
      <c r="G16" s="33"/>
      <c r="H16" s="33"/>
      <c r="I16" s="33"/>
      <c r="J16" s="32"/>
      <c r="K16" s="32"/>
      <c r="L16" s="33"/>
      <c r="M16" s="32"/>
      <c r="N16" s="32"/>
      <c r="O16" s="32"/>
      <c r="P16" s="32"/>
      <c r="Q16" s="33"/>
      <c r="R16" s="32"/>
      <c r="S16" s="33"/>
      <c r="T16" s="32"/>
      <c r="U16" s="25"/>
    </row>
    <row r="17" spans="2:21" ht="13.5">
      <c r="B17" s="25"/>
      <c r="C17" s="34"/>
      <c r="D17" s="31" t="s">
        <v>4</v>
      </c>
      <c r="E17" s="31">
        <f>E15+E16</f>
        <v>0</v>
      </c>
      <c r="F17" s="31">
        <f aca="true" t="shared" si="3" ref="F17:S17">F15+F16</f>
        <v>0</v>
      </c>
      <c r="G17" s="31">
        <f t="shared" si="3"/>
        <v>0</v>
      </c>
      <c r="H17" s="31">
        <f t="shared" si="3"/>
        <v>0</v>
      </c>
      <c r="I17" s="31">
        <f t="shared" si="3"/>
        <v>0</v>
      </c>
      <c r="J17" s="32"/>
      <c r="K17" s="32"/>
      <c r="L17" s="31">
        <f t="shared" si="3"/>
        <v>0</v>
      </c>
      <c r="M17" s="32"/>
      <c r="N17" s="32"/>
      <c r="O17" s="32"/>
      <c r="P17" s="32"/>
      <c r="Q17" s="31">
        <f t="shared" si="3"/>
        <v>0</v>
      </c>
      <c r="R17" s="32"/>
      <c r="S17" s="31">
        <f t="shared" si="3"/>
        <v>0</v>
      </c>
      <c r="T17" s="32"/>
      <c r="U17" s="25"/>
    </row>
    <row r="18" spans="2:21" ht="13.5">
      <c r="B18" s="25"/>
      <c r="C18" s="29" t="s">
        <v>126</v>
      </c>
      <c r="D18" s="31" t="s">
        <v>2</v>
      </c>
      <c r="E18" s="33"/>
      <c r="F18" s="33"/>
      <c r="G18" s="33"/>
      <c r="H18" s="123"/>
      <c r="I18" s="123"/>
      <c r="J18" s="32"/>
      <c r="K18" s="32"/>
      <c r="L18" s="32"/>
      <c r="M18" s="32"/>
      <c r="N18" s="33"/>
      <c r="O18" s="33"/>
      <c r="P18" s="33"/>
      <c r="Q18" s="32"/>
      <c r="R18" s="33"/>
      <c r="S18" s="33"/>
      <c r="T18" s="32"/>
      <c r="U18" s="25"/>
    </row>
    <row r="19" spans="2:21" ht="13.5">
      <c r="B19" s="25"/>
      <c r="C19" s="29" t="s">
        <v>125</v>
      </c>
      <c r="D19" s="31" t="s">
        <v>3</v>
      </c>
      <c r="E19" s="33"/>
      <c r="F19" s="33"/>
      <c r="G19" s="33"/>
      <c r="H19" s="123"/>
      <c r="I19" s="123"/>
      <c r="J19" s="32"/>
      <c r="K19" s="32"/>
      <c r="L19" s="32"/>
      <c r="M19" s="32"/>
      <c r="N19" s="33"/>
      <c r="O19" s="33"/>
      <c r="P19" s="33"/>
      <c r="Q19" s="32"/>
      <c r="R19" s="33"/>
      <c r="S19" s="33"/>
      <c r="T19" s="32"/>
      <c r="U19" s="25"/>
    </row>
    <row r="20" spans="2:21" ht="13.5">
      <c r="B20" s="25"/>
      <c r="C20" s="34"/>
      <c r="D20" s="31" t="s">
        <v>4</v>
      </c>
      <c r="E20" s="31">
        <f>E18+E19</f>
        <v>0</v>
      </c>
      <c r="F20" s="31">
        <f>F18+F19</f>
        <v>0</v>
      </c>
      <c r="G20" s="31">
        <f>G18+G19</f>
        <v>0</v>
      </c>
      <c r="H20" s="31">
        <f>H18+H19</f>
        <v>0</v>
      </c>
      <c r="I20" s="31">
        <f>I18+I19</f>
        <v>0</v>
      </c>
      <c r="J20" s="32"/>
      <c r="K20" s="32"/>
      <c r="L20" s="32"/>
      <c r="M20" s="32"/>
      <c r="N20" s="31">
        <f>N18+N19</f>
        <v>0</v>
      </c>
      <c r="O20" s="31">
        <f>O18+O19</f>
        <v>0</v>
      </c>
      <c r="P20" s="31">
        <f>P18+P19</f>
        <v>0</v>
      </c>
      <c r="Q20" s="32"/>
      <c r="R20" s="31">
        <f>R18+R19</f>
        <v>0</v>
      </c>
      <c r="S20" s="31">
        <f>S18+S19</f>
        <v>0</v>
      </c>
      <c r="T20" s="32"/>
      <c r="U20" s="25"/>
    </row>
    <row r="21" spans="2:21" ht="13.5">
      <c r="B21" s="25"/>
      <c r="C21" s="29" t="s">
        <v>127</v>
      </c>
      <c r="D21" s="31" t="s">
        <v>2</v>
      </c>
      <c r="E21" s="31">
        <f aca="true" t="shared" si="4" ref="E21:S21">E12+E15+E18</f>
        <v>0</v>
      </c>
      <c r="F21" s="31">
        <f t="shared" si="4"/>
        <v>0</v>
      </c>
      <c r="G21" s="31">
        <f t="shared" si="4"/>
        <v>0</v>
      </c>
      <c r="H21" s="31">
        <f>H12+H15+H18</f>
        <v>0</v>
      </c>
      <c r="I21" s="31">
        <f>I12+I15+I18</f>
        <v>0</v>
      </c>
      <c r="J21" s="32"/>
      <c r="K21" s="31">
        <f t="shared" si="4"/>
        <v>0</v>
      </c>
      <c r="L21" s="31">
        <f t="shared" si="4"/>
        <v>0</v>
      </c>
      <c r="M21" s="32"/>
      <c r="N21" s="31">
        <f t="shared" si="4"/>
        <v>0</v>
      </c>
      <c r="O21" s="31">
        <f t="shared" si="4"/>
        <v>0</v>
      </c>
      <c r="P21" s="31">
        <f t="shared" si="4"/>
        <v>0</v>
      </c>
      <c r="Q21" s="31">
        <f t="shared" si="4"/>
        <v>0</v>
      </c>
      <c r="R21" s="31">
        <f t="shared" si="4"/>
        <v>0</v>
      </c>
      <c r="S21" s="31">
        <f t="shared" si="4"/>
        <v>0</v>
      </c>
      <c r="T21" s="33"/>
      <c r="U21" s="25"/>
    </row>
    <row r="22" spans="2:21" ht="13.5">
      <c r="B22" s="25"/>
      <c r="C22" s="29" t="s">
        <v>4</v>
      </c>
      <c r="D22" s="31" t="s">
        <v>3</v>
      </c>
      <c r="E22" s="31">
        <f>E13+E16+E19</f>
        <v>0</v>
      </c>
      <c r="F22" s="31">
        <f aca="true" t="shared" si="5" ref="F22:S22">F13+F16+F19</f>
        <v>0</v>
      </c>
      <c r="G22" s="31">
        <f t="shared" si="5"/>
        <v>0</v>
      </c>
      <c r="H22" s="31">
        <f>H13+H16+H19</f>
        <v>0</v>
      </c>
      <c r="I22" s="31">
        <f>I13+I16+I19</f>
        <v>0</v>
      </c>
      <c r="J22" s="32"/>
      <c r="K22" s="31">
        <f t="shared" si="5"/>
        <v>0</v>
      </c>
      <c r="L22" s="31">
        <f t="shared" si="5"/>
        <v>0</v>
      </c>
      <c r="M22" s="32"/>
      <c r="N22" s="31">
        <f t="shared" si="5"/>
        <v>0</v>
      </c>
      <c r="O22" s="31">
        <f t="shared" si="5"/>
        <v>0</v>
      </c>
      <c r="P22" s="31">
        <f t="shared" si="5"/>
        <v>0</v>
      </c>
      <c r="Q22" s="31">
        <f t="shared" si="5"/>
        <v>0</v>
      </c>
      <c r="R22" s="31">
        <f t="shared" si="5"/>
        <v>0</v>
      </c>
      <c r="S22" s="31">
        <f t="shared" si="5"/>
        <v>0</v>
      </c>
      <c r="T22" s="33"/>
      <c r="U22" s="25"/>
    </row>
    <row r="23" spans="2:21" ht="13.5">
      <c r="B23" s="27"/>
      <c r="C23" s="34"/>
      <c r="D23" s="31" t="s">
        <v>4</v>
      </c>
      <c r="E23" s="31">
        <f>E21+E22</f>
        <v>0</v>
      </c>
      <c r="F23" s="31">
        <f aca="true" t="shared" si="6" ref="F23:T23">F21+F22</f>
        <v>0</v>
      </c>
      <c r="G23" s="31">
        <f t="shared" si="6"/>
        <v>0</v>
      </c>
      <c r="H23" s="31">
        <f>H21+H22</f>
        <v>0</v>
      </c>
      <c r="I23" s="31">
        <f>I21+I22</f>
        <v>0</v>
      </c>
      <c r="J23" s="32"/>
      <c r="K23" s="31">
        <f t="shared" si="6"/>
        <v>0</v>
      </c>
      <c r="L23" s="31">
        <f t="shared" si="6"/>
        <v>0</v>
      </c>
      <c r="M23" s="32"/>
      <c r="N23" s="31">
        <f t="shared" si="6"/>
        <v>0</v>
      </c>
      <c r="O23" s="31">
        <f t="shared" si="6"/>
        <v>0</v>
      </c>
      <c r="P23" s="31">
        <f t="shared" si="6"/>
        <v>0</v>
      </c>
      <c r="Q23" s="31">
        <f t="shared" si="6"/>
        <v>0</v>
      </c>
      <c r="R23" s="31">
        <f t="shared" si="6"/>
        <v>0</v>
      </c>
      <c r="S23" s="31">
        <f t="shared" si="6"/>
        <v>0</v>
      </c>
      <c r="T23" s="31">
        <f t="shared" si="6"/>
        <v>0</v>
      </c>
      <c r="U23" s="25"/>
    </row>
    <row r="24" spans="2:21" ht="13.5">
      <c r="B24" s="25" t="s">
        <v>122</v>
      </c>
      <c r="C24" s="29" t="s">
        <v>123</v>
      </c>
      <c r="D24" s="31" t="s">
        <v>2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2"/>
      <c r="U24" s="25"/>
    </row>
    <row r="25" spans="2:21" ht="13.5">
      <c r="B25" s="25" t="s">
        <v>128</v>
      </c>
      <c r="C25" s="29" t="s">
        <v>125</v>
      </c>
      <c r="D25" s="31" t="s">
        <v>3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2"/>
      <c r="U25" s="25"/>
    </row>
    <row r="26" spans="2:21" ht="13.5">
      <c r="B26" s="25"/>
      <c r="C26" s="34"/>
      <c r="D26" s="31" t="s">
        <v>4</v>
      </c>
      <c r="E26" s="31">
        <f aca="true" t="shared" si="7" ref="E26:R26">E24+E25</f>
        <v>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7"/>
        <v>0</v>
      </c>
      <c r="O26" s="31">
        <f t="shared" si="7"/>
        <v>0</v>
      </c>
      <c r="P26" s="31">
        <f t="shared" si="7"/>
        <v>0</v>
      </c>
      <c r="Q26" s="31">
        <f t="shared" si="7"/>
        <v>0</v>
      </c>
      <c r="R26" s="31">
        <f t="shared" si="7"/>
        <v>0</v>
      </c>
      <c r="S26" s="31">
        <f>S24+S25</f>
        <v>0</v>
      </c>
      <c r="T26" s="32"/>
      <c r="U26" s="25"/>
    </row>
    <row r="27" spans="2:21" ht="13.5">
      <c r="B27" s="25"/>
      <c r="C27" s="29" t="s">
        <v>129</v>
      </c>
      <c r="D27" s="31" t="s">
        <v>2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2"/>
      <c r="U27" s="25"/>
    </row>
    <row r="28" spans="2:21" ht="13.5">
      <c r="B28" s="25"/>
      <c r="C28" s="29" t="s">
        <v>125</v>
      </c>
      <c r="D28" s="31" t="s">
        <v>3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2"/>
      <c r="U28" s="25"/>
    </row>
    <row r="29" spans="2:21" ht="13.5">
      <c r="B29" s="25"/>
      <c r="C29" s="34"/>
      <c r="D29" s="31" t="s">
        <v>4</v>
      </c>
      <c r="E29" s="31">
        <f aca="true" t="shared" si="8" ref="E29:S29">E27+E28</f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8"/>
        <v>0</v>
      </c>
      <c r="O29" s="31">
        <f t="shared" si="8"/>
        <v>0</v>
      </c>
      <c r="P29" s="31">
        <f t="shared" si="8"/>
        <v>0</v>
      </c>
      <c r="Q29" s="31">
        <f t="shared" si="8"/>
        <v>0</v>
      </c>
      <c r="R29" s="31">
        <f t="shared" si="8"/>
        <v>0</v>
      </c>
      <c r="S29" s="31">
        <f t="shared" si="8"/>
        <v>0</v>
      </c>
      <c r="T29" s="32"/>
      <c r="U29" s="25"/>
    </row>
    <row r="30" spans="2:21" ht="13.5">
      <c r="B30" s="25"/>
      <c r="C30" s="29" t="s">
        <v>126</v>
      </c>
      <c r="D30" s="31" t="s">
        <v>2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2"/>
      <c r="U30" s="25"/>
    </row>
    <row r="31" spans="2:21" ht="13.5">
      <c r="B31" s="25"/>
      <c r="C31" s="29" t="s">
        <v>125</v>
      </c>
      <c r="D31" s="31" t="s">
        <v>3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2"/>
      <c r="U31" s="25"/>
    </row>
    <row r="32" spans="2:21" ht="13.5">
      <c r="B32" s="25"/>
      <c r="C32" s="34"/>
      <c r="D32" s="31" t="s">
        <v>4</v>
      </c>
      <c r="E32" s="31">
        <f aca="true" t="shared" si="9" ref="E32:S32">E30+E31</f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9"/>
        <v>0</v>
      </c>
      <c r="P32" s="31">
        <f t="shared" si="9"/>
        <v>0</v>
      </c>
      <c r="Q32" s="31">
        <f t="shared" si="9"/>
        <v>0</v>
      </c>
      <c r="R32" s="31">
        <f t="shared" si="9"/>
        <v>0</v>
      </c>
      <c r="S32" s="31">
        <f t="shared" si="9"/>
        <v>0</v>
      </c>
      <c r="T32" s="32"/>
      <c r="U32" s="25"/>
    </row>
    <row r="33" spans="2:21" ht="13.5">
      <c r="B33" s="25"/>
      <c r="C33" s="29" t="s">
        <v>127</v>
      </c>
      <c r="D33" s="31" t="s">
        <v>2</v>
      </c>
      <c r="E33" s="31">
        <f>E24+E27+E30</f>
        <v>0</v>
      </c>
      <c r="F33" s="31">
        <f aca="true" t="shared" si="10" ref="F33:S33">F24+F27+F30</f>
        <v>0</v>
      </c>
      <c r="G33" s="31">
        <f t="shared" si="10"/>
        <v>0</v>
      </c>
      <c r="H33" s="31">
        <f t="shared" si="10"/>
        <v>0</v>
      </c>
      <c r="I33" s="31">
        <f t="shared" si="10"/>
        <v>0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10"/>
        <v>0</v>
      </c>
      <c r="O33" s="31">
        <f t="shared" si="10"/>
        <v>0</v>
      </c>
      <c r="P33" s="31">
        <f t="shared" si="10"/>
        <v>0</v>
      </c>
      <c r="Q33" s="31">
        <f t="shared" si="10"/>
        <v>0</v>
      </c>
      <c r="R33" s="31">
        <f t="shared" si="10"/>
        <v>0</v>
      </c>
      <c r="S33" s="31">
        <f t="shared" si="10"/>
        <v>0</v>
      </c>
      <c r="T33" s="33"/>
      <c r="U33" s="25"/>
    </row>
    <row r="34" spans="2:21" ht="13.5">
      <c r="B34" s="25"/>
      <c r="C34" s="29" t="s">
        <v>4</v>
      </c>
      <c r="D34" s="31" t="s">
        <v>3</v>
      </c>
      <c r="E34" s="31">
        <f>E25+E28+E31</f>
        <v>0</v>
      </c>
      <c r="F34" s="31">
        <f aca="true" t="shared" si="11" ref="F34:S34">F25+F28+F31</f>
        <v>0</v>
      </c>
      <c r="G34" s="31">
        <f t="shared" si="11"/>
        <v>0</v>
      </c>
      <c r="H34" s="31">
        <f t="shared" si="11"/>
        <v>0</v>
      </c>
      <c r="I34" s="31">
        <f t="shared" si="11"/>
        <v>0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1"/>
        <v>0</v>
      </c>
      <c r="O34" s="31">
        <f t="shared" si="11"/>
        <v>0</v>
      </c>
      <c r="P34" s="31">
        <f t="shared" si="11"/>
        <v>0</v>
      </c>
      <c r="Q34" s="31">
        <f t="shared" si="11"/>
        <v>0</v>
      </c>
      <c r="R34" s="31">
        <f t="shared" si="11"/>
        <v>0</v>
      </c>
      <c r="S34" s="31">
        <f t="shared" si="11"/>
        <v>0</v>
      </c>
      <c r="T34" s="33"/>
      <c r="U34" s="25"/>
    </row>
    <row r="35" spans="2:21" ht="13.5">
      <c r="B35" s="27"/>
      <c r="C35" s="34"/>
      <c r="D35" s="31" t="s">
        <v>4</v>
      </c>
      <c r="E35" s="31">
        <f aca="true" t="shared" si="12" ref="E35:T35">E33+E34</f>
        <v>0</v>
      </c>
      <c r="F35" s="31">
        <f t="shared" si="12"/>
        <v>0</v>
      </c>
      <c r="G35" s="31">
        <f t="shared" si="12"/>
        <v>0</v>
      </c>
      <c r="H35" s="31">
        <f t="shared" si="12"/>
        <v>0</v>
      </c>
      <c r="I35" s="31">
        <f t="shared" si="12"/>
        <v>0</v>
      </c>
      <c r="J35" s="31">
        <f t="shared" si="12"/>
        <v>0</v>
      </c>
      <c r="K35" s="31">
        <f t="shared" si="12"/>
        <v>0</v>
      </c>
      <c r="L35" s="31">
        <f t="shared" si="12"/>
        <v>0</v>
      </c>
      <c r="M35" s="31">
        <f t="shared" si="12"/>
        <v>0</v>
      </c>
      <c r="N35" s="31">
        <f t="shared" si="12"/>
        <v>0</v>
      </c>
      <c r="O35" s="31">
        <f t="shared" si="12"/>
        <v>0</v>
      </c>
      <c r="P35" s="31">
        <f t="shared" si="12"/>
        <v>0</v>
      </c>
      <c r="Q35" s="31">
        <f t="shared" si="12"/>
        <v>0</v>
      </c>
      <c r="R35" s="31">
        <f t="shared" si="12"/>
        <v>0</v>
      </c>
      <c r="S35" s="31">
        <f t="shared" si="12"/>
        <v>0</v>
      </c>
      <c r="T35" s="31">
        <f t="shared" si="12"/>
        <v>0</v>
      </c>
      <c r="U35" s="25"/>
    </row>
    <row r="36" spans="2:21" ht="13.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4" ht="18.75">
      <c r="A37" s="135"/>
      <c r="B37" s="133" t="s">
        <v>134</v>
      </c>
      <c r="C37" s="134" t="s">
        <v>136</v>
      </c>
      <c r="D37" s="132"/>
      <c r="E37" s="135"/>
      <c r="F37" s="135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7"/>
      <c r="W37" s="137"/>
      <c r="X37" s="137"/>
    </row>
  </sheetData>
  <sheetProtection password="CAD0" sheet="1"/>
  <mergeCells count="5">
    <mergeCell ref="V2:X2"/>
    <mergeCell ref="E1:G1"/>
    <mergeCell ref="E2:I2"/>
    <mergeCell ref="L2:M2"/>
    <mergeCell ref="P2:S2"/>
  </mergeCells>
  <printOptions/>
  <pageMargins left="0.787" right="0.787" top="0.984" bottom="0.984" header="0.512" footer="0.512"/>
  <pageSetup horizontalDpi="300" verticalDpi="300" orientation="landscape" paperSize="9" scale="85" r:id="rId1"/>
  <headerFooter alignWithMargins="0"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L56"/>
  <sheetViews>
    <sheetView showGridLines="0" zoomScale="89" zoomScaleNormal="89" zoomScaleSheetLayoutView="100" zoomScalePageLayoutView="0" workbookViewId="0" topLeftCell="A34">
      <selection activeCell="O41" sqref="O41"/>
    </sheetView>
  </sheetViews>
  <sheetFormatPr defaultColWidth="9.00390625" defaultRowHeight="13.5"/>
  <cols>
    <col min="1" max="1" width="2.625" style="8" customWidth="1"/>
    <col min="2" max="2" width="9.00390625" style="8" customWidth="1"/>
    <col min="3" max="3" width="9.625" style="8" customWidth="1"/>
    <col min="4" max="6" width="6.375" style="8" customWidth="1"/>
    <col min="7" max="7" width="3.625" style="8" customWidth="1"/>
    <col min="8" max="8" width="9.00390625" style="8" customWidth="1"/>
    <col min="9" max="9" width="10.125" style="8" customWidth="1"/>
    <col min="10" max="12" width="6.375" style="8" customWidth="1"/>
    <col min="13" max="16384" width="9.00390625" style="8" customWidth="1"/>
  </cols>
  <sheetData>
    <row r="1" ht="14.25" thickBot="1"/>
    <row r="2" spans="2:12" ht="14.25" thickBot="1">
      <c r="B2" s="38" t="s">
        <v>133</v>
      </c>
      <c r="C2" s="42"/>
      <c r="D2" s="159" t="str">
        <f>'学校情報'!E2</f>
        <v>○○市</v>
      </c>
      <c r="E2" s="160"/>
      <c r="F2" s="160"/>
      <c r="G2" s="161"/>
      <c r="H2" s="44" t="s">
        <v>75</v>
      </c>
      <c r="I2" s="159" t="str">
        <f>CONCATENATE('学校情報'!E3,'学校情報'!F3,'学校情報'!G3,'学校情報'!H3)</f>
        <v>○○中学校△△分校</v>
      </c>
      <c r="J2" s="160"/>
      <c r="K2" s="160"/>
      <c r="L2" s="161"/>
    </row>
    <row r="3" spans="2:12" ht="14.25" thickBot="1">
      <c r="B3" s="37" t="s">
        <v>76</v>
      </c>
      <c r="C3" s="43"/>
      <c r="D3" s="159" t="str">
        <f>'学校情報'!E5</f>
        <v>教諭　○○○○</v>
      </c>
      <c r="E3" s="160"/>
      <c r="F3" s="160"/>
      <c r="G3" s="161"/>
      <c r="H3" s="45" t="s">
        <v>77</v>
      </c>
      <c r="I3" s="159" t="str">
        <f>'学校情報'!E6</f>
        <v>XXXX-XX-XXXX</v>
      </c>
      <c r="J3" s="160"/>
      <c r="K3" s="160"/>
      <c r="L3" s="161"/>
    </row>
    <row r="5" ht="13.5">
      <c r="B5" s="8" t="s">
        <v>138</v>
      </c>
    </row>
    <row r="6" ht="13.5">
      <c r="B6" s="8" t="s">
        <v>139</v>
      </c>
    </row>
    <row r="7" spans="2:12" ht="13.5">
      <c r="B7" s="6"/>
      <c r="C7" s="7"/>
      <c r="D7" s="1" t="s">
        <v>2</v>
      </c>
      <c r="E7" s="1" t="s">
        <v>3</v>
      </c>
      <c r="F7" s="1" t="s">
        <v>4</v>
      </c>
      <c r="H7" s="6"/>
      <c r="I7" s="7"/>
      <c r="J7" s="1" t="s">
        <v>2</v>
      </c>
      <c r="K7" s="1" t="s">
        <v>3</v>
      </c>
      <c r="L7" s="1" t="s">
        <v>4</v>
      </c>
    </row>
    <row r="8" spans="2:12" ht="13.5">
      <c r="B8" s="1" t="s">
        <v>5</v>
      </c>
      <c r="C8" s="1" t="s">
        <v>6</v>
      </c>
      <c r="D8" s="9"/>
      <c r="E8" s="9"/>
      <c r="F8" s="109">
        <f>+D8+E8</f>
        <v>0</v>
      </c>
      <c r="H8" s="3" t="s">
        <v>360</v>
      </c>
      <c r="I8" s="126" t="s">
        <v>364</v>
      </c>
      <c r="J8" s="9"/>
      <c r="K8" s="9"/>
      <c r="L8" s="109">
        <f>+J8+K8</f>
        <v>0</v>
      </c>
    </row>
    <row r="9" spans="2:12" ht="13.5">
      <c r="B9" s="3" t="s">
        <v>7</v>
      </c>
      <c r="C9" s="1" t="s">
        <v>6</v>
      </c>
      <c r="D9" s="9"/>
      <c r="E9" s="9"/>
      <c r="F9" s="109">
        <f aca="true" t="shared" si="0" ref="F9:F52">+D9+E9</f>
        <v>0</v>
      </c>
      <c r="H9" s="4"/>
      <c r="I9" s="126" t="s">
        <v>174</v>
      </c>
      <c r="J9" s="9"/>
      <c r="K9" s="9"/>
      <c r="L9" s="109">
        <f>+J9+K9</f>
        <v>0</v>
      </c>
    </row>
    <row r="10" spans="2:12" ht="13.5">
      <c r="B10" s="5"/>
      <c r="C10" s="1" t="s">
        <v>8</v>
      </c>
      <c r="D10" s="9"/>
      <c r="E10" s="9"/>
      <c r="F10" s="109">
        <f t="shared" si="0"/>
        <v>0</v>
      </c>
      <c r="H10" s="4"/>
      <c r="I10" s="126" t="s">
        <v>361</v>
      </c>
      <c r="J10" s="128">
        <f>SUM(J8:J9)</f>
        <v>0</v>
      </c>
      <c r="K10" s="128">
        <f>SUM(K8:K9)</f>
        <v>0</v>
      </c>
      <c r="L10" s="128">
        <f>SUM(L8:L9)</f>
        <v>0</v>
      </c>
    </row>
    <row r="11" spans="2:12" ht="13.5">
      <c r="B11" s="1" t="s">
        <v>9</v>
      </c>
      <c r="C11" s="1" t="s">
        <v>6</v>
      </c>
      <c r="D11" s="9"/>
      <c r="E11" s="9"/>
      <c r="F11" s="109">
        <f t="shared" si="0"/>
        <v>0</v>
      </c>
      <c r="H11" s="4"/>
      <c r="I11" s="126" t="s">
        <v>176</v>
      </c>
      <c r="J11" s="9"/>
      <c r="K11" s="9"/>
      <c r="L11" s="109">
        <f>+J11+K11</f>
        <v>0</v>
      </c>
    </row>
    <row r="12" spans="2:12" ht="13.5">
      <c r="B12" s="3" t="s">
        <v>10</v>
      </c>
      <c r="C12" s="1" t="s">
        <v>6</v>
      </c>
      <c r="D12" s="9"/>
      <c r="E12" s="9"/>
      <c r="F12" s="109">
        <f t="shared" si="0"/>
        <v>0</v>
      </c>
      <c r="H12" s="4"/>
      <c r="I12" s="126" t="s">
        <v>47</v>
      </c>
      <c r="J12" s="9"/>
      <c r="K12" s="9"/>
      <c r="L12" s="109">
        <f>+J12+K12</f>
        <v>0</v>
      </c>
    </row>
    <row r="13" spans="2:12" ht="13.5">
      <c r="B13" s="4"/>
      <c r="C13" s="126" t="s">
        <v>370</v>
      </c>
      <c r="D13" s="9"/>
      <c r="E13" s="9"/>
      <c r="F13" s="109">
        <f t="shared" si="0"/>
        <v>0</v>
      </c>
      <c r="H13" s="4"/>
      <c r="I13" s="126" t="s">
        <v>362</v>
      </c>
      <c r="J13" s="128">
        <f>SUM(J11:J12)</f>
        <v>0</v>
      </c>
      <c r="K13" s="128">
        <f>SUM(K11:K12)</f>
        <v>0</v>
      </c>
      <c r="L13" s="128">
        <f>SUM(L11:L12)</f>
        <v>0</v>
      </c>
    </row>
    <row r="14" spans="2:12" ht="13.5">
      <c r="B14" s="4"/>
      <c r="C14" s="126" t="s">
        <v>279</v>
      </c>
      <c r="D14" s="9"/>
      <c r="E14" s="9"/>
      <c r="F14" s="109">
        <f t="shared" si="0"/>
        <v>0</v>
      </c>
      <c r="H14" s="4"/>
      <c r="I14" s="126" t="s">
        <v>37</v>
      </c>
      <c r="J14" s="9"/>
      <c r="K14" s="9"/>
      <c r="L14" s="109">
        <f>+J14+K14</f>
        <v>0</v>
      </c>
    </row>
    <row r="15" spans="2:12" ht="13.5">
      <c r="B15" s="5"/>
      <c r="C15" s="127" t="s">
        <v>278</v>
      </c>
      <c r="D15" s="128">
        <f>SUM(D13:D14)</f>
        <v>0</v>
      </c>
      <c r="E15" s="128">
        <f>SUM(E13:E14)</f>
        <v>0</v>
      </c>
      <c r="F15" s="128">
        <f>+D15+E15</f>
        <v>0</v>
      </c>
      <c r="H15" s="4"/>
      <c r="I15" s="126" t="s">
        <v>365</v>
      </c>
      <c r="J15" s="9"/>
      <c r="K15" s="9"/>
      <c r="L15" s="109">
        <f>+J15+K15</f>
        <v>0</v>
      </c>
    </row>
    <row r="16" spans="2:12" ht="13.5">
      <c r="B16" s="3" t="s">
        <v>12</v>
      </c>
      <c r="C16" s="1" t="s">
        <v>6</v>
      </c>
      <c r="D16" s="9"/>
      <c r="E16" s="9"/>
      <c r="F16" s="109">
        <f t="shared" si="0"/>
        <v>0</v>
      </c>
      <c r="H16" s="4"/>
      <c r="I16" s="126" t="s">
        <v>371</v>
      </c>
      <c r="J16" s="128">
        <f>SUM(J14:J15)</f>
        <v>0</v>
      </c>
      <c r="K16" s="128">
        <f>SUM(K14:K15)</f>
        <v>0</v>
      </c>
      <c r="L16" s="128">
        <f>SUM(L14:L15)</f>
        <v>0</v>
      </c>
    </row>
    <row r="17" spans="2:12" ht="13.5">
      <c r="B17" s="3" t="s">
        <v>13</v>
      </c>
      <c r="C17" s="1" t="s">
        <v>6</v>
      </c>
      <c r="D17" s="9"/>
      <c r="E17" s="9"/>
      <c r="F17" s="109">
        <f t="shared" si="0"/>
        <v>0</v>
      </c>
      <c r="H17" s="4"/>
      <c r="I17" s="126" t="s">
        <v>366</v>
      </c>
      <c r="J17" s="9"/>
      <c r="K17" s="9"/>
      <c r="L17" s="109">
        <f aca="true" t="shared" si="1" ref="L17:L50">+J17+K17</f>
        <v>0</v>
      </c>
    </row>
    <row r="18" spans="2:12" ht="13.5">
      <c r="B18" s="1" t="s">
        <v>15</v>
      </c>
      <c r="C18" s="1" t="s">
        <v>6</v>
      </c>
      <c r="D18" s="9"/>
      <c r="E18" s="9"/>
      <c r="F18" s="109">
        <f t="shared" si="0"/>
        <v>0</v>
      </c>
      <c r="H18" s="4"/>
      <c r="I18" s="126" t="s">
        <v>367</v>
      </c>
      <c r="J18" s="9"/>
      <c r="K18" s="9"/>
      <c r="L18" s="109">
        <f t="shared" si="1"/>
        <v>0</v>
      </c>
    </row>
    <row r="19" spans="2:12" ht="13.5">
      <c r="B19" s="1" t="s">
        <v>16</v>
      </c>
      <c r="C19" s="1" t="s">
        <v>6</v>
      </c>
      <c r="D19" s="9"/>
      <c r="E19" s="9"/>
      <c r="F19" s="109">
        <f t="shared" si="0"/>
        <v>0</v>
      </c>
      <c r="H19" s="5"/>
      <c r="I19" s="126" t="s">
        <v>363</v>
      </c>
      <c r="J19" s="128">
        <f>SUM(J17:J18)</f>
        <v>0</v>
      </c>
      <c r="K19" s="128">
        <f>SUM(K17:K18)</f>
        <v>0</v>
      </c>
      <c r="L19" s="128">
        <f>SUM(L17:L18)</f>
        <v>0</v>
      </c>
    </row>
    <row r="20" spans="2:12" ht="13.5">
      <c r="B20" s="1" t="s">
        <v>17</v>
      </c>
      <c r="C20" s="1" t="s">
        <v>6</v>
      </c>
      <c r="D20" s="9"/>
      <c r="E20" s="9"/>
      <c r="F20" s="109">
        <f t="shared" si="0"/>
        <v>0</v>
      </c>
      <c r="H20" s="3" t="s">
        <v>44</v>
      </c>
      <c r="I20" s="126" t="s">
        <v>45</v>
      </c>
      <c r="J20" s="9"/>
      <c r="K20" s="9"/>
      <c r="L20" s="109">
        <f t="shared" si="1"/>
        <v>0</v>
      </c>
    </row>
    <row r="21" spans="2:12" ht="13.5">
      <c r="B21" s="3" t="s">
        <v>19</v>
      </c>
      <c r="C21" s="1" t="s">
        <v>6</v>
      </c>
      <c r="D21" s="9"/>
      <c r="E21" s="9"/>
      <c r="F21" s="109">
        <f t="shared" si="0"/>
        <v>0</v>
      </c>
      <c r="H21" s="4"/>
      <c r="I21" s="126" t="s">
        <v>46</v>
      </c>
      <c r="J21" s="9"/>
      <c r="K21" s="9"/>
      <c r="L21" s="109">
        <f t="shared" si="1"/>
        <v>0</v>
      </c>
    </row>
    <row r="22" spans="2:12" ht="13.5">
      <c r="B22" s="1" t="s">
        <v>20</v>
      </c>
      <c r="C22" s="1" t="s">
        <v>21</v>
      </c>
      <c r="D22" s="9"/>
      <c r="E22" s="9"/>
      <c r="F22" s="109">
        <f t="shared" si="0"/>
        <v>0</v>
      </c>
      <c r="H22" s="4"/>
      <c r="I22" s="126" t="s">
        <v>175</v>
      </c>
      <c r="J22" s="9"/>
      <c r="K22" s="9"/>
      <c r="L22" s="109">
        <f t="shared" si="1"/>
        <v>0</v>
      </c>
    </row>
    <row r="23" spans="2:12" ht="13.5">
      <c r="B23" s="1" t="s">
        <v>22</v>
      </c>
      <c r="C23" s="1" t="s">
        <v>6</v>
      </c>
      <c r="D23" s="9"/>
      <c r="E23" s="9"/>
      <c r="F23" s="109">
        <f t="shared" si="0"/>
        <v>0</v>
      </c>
      <c r="H23" s="4"/>
      <c r="I23" s="126" t="s">
        <v>223</v>
      </c>
      <c r="J23" s="9"/>
      <c r="K23" s="9"/>
      <c r="L23" s="109">
        <f t="shared" si="1"/>
        <v>0</v>
      </c>
    </row>
    <row r="24" spans="2:12" ht="13.5">
      <c r="B24" s="3" t="s">
        <v>23</v>
      </c>
      <c r="C24" s="1" t="s">
        <v>6</v>
      </c>
      <c r="D24" s="9"/>
      <c r="E24" s="9"/>
      <c r="F24" s="109">
        <f t="shared" si="0"/>
        <v>0</v>
      </c>
      <c r="H24" s="4"/>
      <c r="I24" s="126" t="s">
        <v>307</v>
      </c>
      <c r="J24" s="9"/>
      <c r="K24" s="9"/>
      <c r="L24" s="109">
        <f t="shared" si="1"/>
        <v>0</v>
      </c>
    </row>
    <row r="25" spans="2:12" ht="13.5">
      <c r="B25" s="5"/>
      <c r="C25" s="1" t="s">
        <v>8</v>
      </c>
      <c r="D25" s="9"/>
      <c r="E25" s="9"/>
      <c r="F25" s="109">
        <f t="shared" si="0"/>
        <v>0</v>
      </c>
      <c r="H25" s="4"/>
      <c r="I25" s="126" t="s">
        <v>38</v>
      </c>
      <c r="J25" s="128">
        <f>SUM(J20:J24)</f>
        <v>0</v>
      </c>
      <c r="K25" s="128">
        <f>SUM(K20:K24)</f>
        <v>0</v>
      </c>
      <c r="L25" s="128">
        <f t="shared" si="1"/>
        <v>0</v>
      </c>
    </row>
    <row r="26" spans="2:12" ht="13.5">
      <c r="B26" s="1" t="s">
        <v>24</v>
      </c>
      <c r="C26" s="1" t="s">
        <v>6</v>
      </c>
      <c r="D26" s="9"/>
      <c r="E26" s="9"/>
      <c r="F26" s="109">
        <f t="shared" si="0"/>
        <v>0</v>
      </c>
      <c r="H26" s="3" t="s">
        <v>272</v>
      </c>
      <c r="I26" s="126" t="s">
        <v>176</v>
      </c>
      <c r="J26" s="9"/>
      <c r="K26" s="9"/>
      <c r="L26" s="109">
        <f t="shared" si="1"/>
        <v>0</v>
      </c>
    </row>
    <row r="27" spans="2:12" ht="13.5">
      <c r="B27" s="3" t="s">
        <v>25</v>
      </c>
      <c r="C27" s="1" t="s">
        <v>6</v>
      </c>
      <c r="D27" s="9"/>
      <c r="E27" s="9"/>
      <c r="F27" s="109">
        <f t="shared" si="0"/>
        <v>0</v>
      </c>
      <c r="H27" s="4"/>
      <c r="I27" s="126" t="s">
        <v>37</v>
      </c>
      <c r="J27" s="9"/>
      <c r="K27" s="9"/>
      <c r="L27" s="109">
        <f t="shared" si="1"/>
        <v>0</v>
      </c>
    </row>
    <row r="28" spans="2:12" ht="13.5">
      <c r="B28" s="5"/>
      <c r="C28" s="1" t="s">
        <v>11</v>
      </c>
      <c r="D28" s="9"/>
      <c r="E28" s="9"/>
      <c r="F28" s="109">
        <f t="shared" si="0"/>
        <v>0</v>
      </c>
      <c r="H28" s="4"/>
      <c r="I28" s="126" t="s">
        <v>38</v>
      </c>
      <c r="J28" s="128">
        <f>SUM(J26:J27)</f>
        <v>0</v>
      </c>
      <c r="K28" s="128">
        <f>SUM(K26:K27)</f>
        <v>0</v>
      </c>
      <c r="L28" s="128">
        <f t="shared" si="1"/>
        <v>0</v>
      </c>
    </row>
    <row r="29" spans="2:12" ht="13.5">
      <c r="B29" s="3" t="s">
        <v>26</v>
      </c>
      <c r="C29" s="1" t="s">
        <v>6</v>
      </c>
      <c r="D29" s="9"/>
      <c r="E29" s="9"/>
      <c r="F29" s="109">
        <f t="shared" si="0"/>
        <v>0</v>
      </c>
      <c r="H29" s="4"/>
      <c r="I29" s="85" t="s">
        <v>260</v>
      </c>
      <c r="J29" s="9"/>
      <c r="K29" s="9"/>
      <c r="L29" s="109">
        <f t="shared" si="1"/>
        <v>0</v>
      </c>
    </row>
    <row r="30" spans="2:12" ht="13.5">
      <c r="B30" s="4"/>
      <c r="C30" s="127" t="s">
        <v>27</v>
      </c>
      <c r="D30" s="9"/>
      <c r="E30" s="9"/>
      <c r="F30" s="109">
        <f t="shared" si="0"/>
        <v>0</v>
      </c>
      <c r="H30" s="4"/>
      <c r="I30" s="126" t="s">
        <v>276</v>
      </c>
      <c r="J30" s="9"/>
      <c r="K30" s="9"/>
      <c r="L30" s="109">
        <f t="shared" si="1"/>
        <v>0</v>
      </c>
    </row>
    <row r="31" spans="2:12" ht="13.5">
      <c r="B31" s="4"/>
      <c r="C31" s="127" t="s">
        <v>222</v>
      </c>
      <c r="D31" s="9"/>
      <c r="E31" s="9"/>
      <c r="F31" s="109">
        <f t="shared" si="0"/>
        <v>0</v>
      </c>
      <c r="H31" s="4"/>
      <c r="I31" s="126" t="s">
        <v>277</v>
      </c>
      <c r="J31" s="9"/>
      <c r="K31" s="9"/>
      <c r="L31" s="109">
        <f t="shared" si="1"/>
        <v>0</v>
      </c>
    </row>
    <row r="32" spans="2:12" ht="13.5">
      <c r="B32" s="5"/>
      <c r="C32" s="127" t="s">
        <v>18</v>
      </c>
      <c r="D32" s="127">
        <f>+D30+D31</f>
        <v>0</v>
      </c>
      <c r="E32" s="127">
        <f>+E30+E31</f>
        <v>0</v>
      </c>
      <c r="F32" s="128">
        <f t="shared" si="0"/>
        <v>0</v>
      </c>
      <c r="H32" s="5"/>
      <c r="I32" s="126" t="s">
        <v>280</v>
      </c>
      <c r="J32" s="128">
        <f>SUM(J30:J31)</f>
        <v>0</v>
      </c>
      <c r="K32" s="128">
        <f>SUM(K30:K31)</f>
        <v>0</v>
      </c>
      <c r="L32" s="128">
        <f t="shared" si="1"/>
        <v>0</v>
      </c>
    </row>
    <row r="33" spans="2:12" ht="13.5">
      <c r="B33" s="3" t="s">
        <v>28</v>
      </c>
      <c r="C33" s="1" t="s">
        <v>6</v>
      </c>
      <c r="D33" s="9"/>
      <c r="E33" s="9"/>
      <c r="F33" s="109">
        <f t="shared" si="0"/>
        <v>0</v>
      </c>
      <c r="H33" s="3" t="s">
        <v>48</v>
      </c>
      <c r="I33" s="126" t="s">
        <v>37</v>
      </c>
      <c r="J33" s="9"/>
      <c r="K33" s="9"/>
      <c r="L33" s="109">
        <f t="shared" si="1"/>
        <v>0</v>
      </c>
    </row>
    <row r="34" spans="2:12" ht="13.5">
      <c r="B34" s="4"/>
      <c r="C34" s="127" t="s">
        <v>29</v>
      </c>
      <c r="D34" s="9"/>
      <c r="E34" s="9"/>
      <c r="F34" s="109">
        <f t="shared" si="0"/>
        <v>0</v>
      </c>
      <c r="H34" s="4"/>
      <c r="I34" s="126" t="s">
        <v>224</v>
      </c>
      <c r="J34" s="9"/>
      <c r="K34" s="9"/>
      <c r="L34" s="109">
        <f t="shared" si="1"/>
        <v>0</v>
      </c>
    </row>
    <row r="35" spans="2:12" ht="13.5">
      <c r="B35" s="4"/>
      <c r="C35" s="127" t="s">
        <v>30</v>
      </c>
      <c r="D35" s="9"/>
      <c r="E35" s="9"/>
      <c r="F35" s="109">
        <f t="shared" si="0"/>
        <v>0</v>
      </c>
      <c r="H35" s="4"/>
      <c r="I35" s="126" t="s">
        <v>49</v>
      </c>
      <c r="J35" s="9"/>
      <c r="K35" s="9"/>
      <c r="L35" s="109">
        <f t="shared" si="1"/>
        <v>0</v>
      </c>
    </row>
    <row r="36" spans="2:12" ht="13.5">
      <c r="B36" s="5"/>
      <c r="C36" s="127" t="s">
        <v>31</v>
      </c>
      <c r="D36" s="127">
        <f>+D34+D35</f>
        <v>0</v>
      </c>
      <c r="E36" s="127">
        <f>+E34+E35</f>
        <v>0</v>
      </c>
      <c r="F36" s="128">
        <f>+D36+E36</f>
        <v>0</v>
      </c>
      <c r="H36" s="4"/>
      <c r="I36" s="126" t="s">
        <v>36</v>
      </c>
      <c r="J36" s="9"/>
      <c r="K36" s="9"/>
      <c r="L36" s="109">
        <f t="shared" si="1"/>
        <v>0</v>
      </c>
    </row>
    <row r="37" spans="2:12" ht="13.5">
      <c r="B37" s="3" t="s">
        <v>32</v>
      </c>
      <c r="C37" s="1" t="s">
        <v>6</v>
      </c>
      <c r="D37" s="9"/>
      <c r="E37" s="9"/>
      <c r="F37" s="109">
        <f t="shared" si="0"/>
        <v>0</v>
      </c>
      <c r="H37" s="5"/>
      <c r="I37" s="126" t="s">
        <v>38</v>
      </c>
      <c r="J37" s="128">
        <f>SUM(J33:J36)</f>
        <v>0</v>
      </c>
      <c r="K37" s="128">
        <f>SUM(K33:K36)</f>
        <v>0</v>
      </c>
      <c r="L37" s="128">
        <f t="shared" si="1"/>
        <v>0</v>
      </c>
    </row>
    <row r="38" spans="2:12" ht="13.5">
      <c r="B38" s="4"/>
      <c r="C38" s="1" t="s">
        <v>304</v>
      </c>
      <c r="D38" s="9"/>
      <c r="E38" s="9"/>
      <c r="F38" s="109">
        <f t="shared" si="0"/>
        <v>0</v>
      </c>
      <c r="H38" s="3" t="s">
        <v>50</v>
      </c>
      <c r="I38" s="126" t="s">
        <v>36</v>
      </c>
      <c r="J38" s="9"/>
      <c r="K38" s="9"/>
      <c r="L38" s="109">
        <f t="shared" si="1"/>
        <v>0</v>
      </c>
    </row>
    <row r="39" spans="2:12" ht="13.5">
      <c r="B39" s="4"/>
      <c r="C39" s="129" t="s">
        <v>43</v>
      </c>
      <c r="D39" s="9"/>
      <c r="E39" s="9"/>
      <c r="F39" s="109">
        <f t="shared" si="0"/>
        <v>0</v>
      </c>
      <c r="H39" s="4"/>
      <c r="I39" s="126" t="s">
        <v>37</v>
      </c>
      <c r="J39" s="9"/>
      <c r="K39" s="9"/>
      <c r="L39" s="109">
        <f t="shared" si="1"/>
        <v>0</v>
      </c>
    </row>
    <row r="40" spans="2:12" ht="13.5">
      <c r="B40" s="3" t="s">
        <v>33</v>
      </c>
      <c r="C40" s="127" t="s">
        <v>305</v>
      </c>
      <c r="D40" s="9"/>
      <c r="E40" s="9"/>
      <c r="F40" s="109">
        <f t="shared" si="0"/>
        <v>0</v>
      </c>
      <c r="H40" s="4"/>
      <c r="I40" s="126" t="s">
        <v>51</v>
      </c>
      <c r="J40" s="9"/>
      <c r="K40" s="9"/>
      <c r="L40" s="109">
        <f t="shared" si="1"/>
        <v>0</v>
      </c>
    </row>
    <row r="41" spans="2:12" ht="13.5">
      <c r="B41" s="4"/>
      <c r="C41" s="127" t="s">
        <v>306</v>
      </c>
      <c r="D41" s="9"/>
      <c r="E41" s="9"/>
      <c r="F41" s="109">
        <f t="shared" si="0"/>
        <v>0</v>
      </c>
      <c r="H41" s="4"/>
      <c r="I41" s="126" t="s">
        <v>52</v>
      </c>
      <c r="J41" s="9"/>
      <c r="K41" s="9"/>
      <c r="L41" s="109">
        <f t="shared" si="1"/>
        <v>0</v>
      </c>
    </row>
    <row r="42" spans="2:12" ht="13.5">
      <c r="B42" s="4"/>
      <c r="C42" s="127" t="s">
        <v>35</v>
      </c>
      <c r="D42" s="127">
        <f>+D40+D41</f>
        <v>0</v>
      </c>
      <c r="E42" s="127">
        <f>+E40+E41</f>
        <v>0</v>
      </c>
      <c r="F42" s="128">
        <f t="shared" si="0"/>
        <v>0</v>
      </c>
      <c r="H42" s="5"/>
      <c r="I42" s="126" t="s">
        <v>38</v>
      </c>
      <c r="J42" s="128">
        <f>SUM(J38:J41)</f>
        <v>0</v>
      </c>
      <c r="K42" s="128">
        <f>SUM(K38:K41)</f>
        <v>0</v>
      </c>
      <c r="L42" s="128">
        <f t="shared" si="1"/>
        <v>0</v>
      </c>
    </row>
    <row r="43" spans="2:12" ht="13.5">
      <c r="B43" s="4"/>
      <c r="C43" s="127" t="s">
        <v>36</v>
      </c>
      <c r="D43" s="9"/>
      <c r="E43" s="9"/>
      <c r="F43" s="109">
        <f aca="true" t="shared" si="2" ref="F43:F48">+D43+E43</f>
        <v>0</v>
      </c>
      <c r="H43" s="3" t="s">
        <v>53</v>
      </c>
      <c r="I43" s="126" t="s">
        <v>27</v>
      </c>
      <c r="J43" s="9"/>
      <c r="K43" s="9"/>
      <c r="L43" s="109">
        <f t="shared" si="1"/>
        <v>0</v>
      </c>
    </row>
    <row r="44" spans="2:12" ht="13.5">
      <c r="B44" s="4"/>
      <c r="C44" s="127" t="s">
        <v>37</v>
      </c>
      <c r="D44" s="9"/>
      <c r="E44" s="9"/>
      <c r="F44" s="109">
        <f t="shared" si="2"/>
        <v>0</v>
      </c>
      <c r="H44" s="4"/>
      <c r="I44" s="126" t="s">
        <v>54</v>
      </c>
      <c r="J44" s="9"/>
      <c r="K44" s="9"/>
      <c r="L44" s="109">
        <f t="shared" si="1"/>
        <v>0</v>
      </c>
    </row>
    <row r="45" spans="2:12" ht="13.5">
      <c r="B45" s="4"/>
      <c r="C45" s="126" t="s">
        <v>337</v>
      </c>
      <c r="D45" s="128">
        <f>D43+D44</f>
        <v>0</v>
      </c>
      <c r="E45" s="128">
        <f>E43+E44</f>
        <v>0</v>
      </c>
      <c r="F45" s="128">
        <f t="shared" si="2"/>
        <v>0</v>
      </c>
      <c r="H45" s="4"/>
      <c r="I45" s="126" t="s">
        <v>55</v>
      </c>
      <c r="J45" s="9"/>
      <c r="K45" s="9"/>
      <c r="L45" s="109">
        <f t="shared" si="1"/>
        <v>0</v>
      </c>
    </row>
    <row r="46" spans="2:12" ht="13.5">
      <c r="B46" s="4"/>
      <c r="C46" s="126" t="s">
        <v>339</v>
      </c>
      <c r="D46" s="9"/>
      <c r="E46" s="9"/>
      <c r="F46" s="109">
        <f t="shared" si="2"/>
        <v>0</v>
      </c>
      <c r="H46" s="4"/>
      <c r="I46" s="126" t="s">
        <v>14</v>
      </c>
      <c r="J46" s="9"/>
      <c r="K46" s="9"/>
      <c r="L46" s="109">
        <f t="shared" si="1"/>
        <v>0</v>
      </c>
    </row>
    <row r="47" spans="2:12" ht="13.5">
      <c r="B47" s="4"/>
      <c r="C47" s="126" t="s">
        <v>340</v>
      </c>
      <c r="D47" s="9"/>
      <c r="E47" s="9"/>
      <c r="F47" s="109">
        <f t="shared" si="2"/>
        <v>0</v>
      </c>
      <c r="H47" s="4"/>
      <c r="I47" s="126" t="s">
        <v>56</v>
      </c>
      <c r="J47" s="9"/>
      <c r="K47" s="9"/>
      <c r="L47" s="109">
        <f t="shared" si="1"/>
        <v>0</v>
      </c>
    </row>
    <row r="48" spans="2:12" ht="13.5">
      <c r="B48" s="4"/>
      <c r="C48" s="126" t="s">
        <v>338</v>
      </c>
      <c r="D48" s="128">
        <f>D46+D47</f>
        <v>0</v>
      </c>
      <c r="E48" s="128">
        <f>E46+E47</f>
        <v>0</v>
      </c>
      <c r="F48" s="128">
        <f t="shared" si="2"/>
        <v>0</v>
      </c>
      <c r="H48" s="5"/>
      <c r="I48" s="126" t="s">
        <v>18</v>
      </c>
      <c r="J48" s="128">
        <f>SUM(J43:J47)</f>
        <v>0</v>
      </c>
      <c r="K48" s="128">
        <f>SUM(K43:K47)</f>
        <v>0</v>
      </c>
      <c r="L48" s="128">
        <f t="shared" si="1"/>
        <v>0</v>
      </c>
    </row>
    <row r="49" spans="2:12" ht="13.5">
      <c r="B49" s="3" t="s">
        <v>39</v>
      </c>
      <c r="C49" s="127" t="s">
        <v>40</v>
      </c>
      <c r="D49" s="9"/>
      <c r="E49" s="9"/>
      <c r="F49" s="109">
        <f t="shared" si="0"/>
        <v>0</v>
      </c>
      <c r="H49" s="3" t="s">
        <v>57</v>
      </c>
      <c r="I49" s="126" t="s">
        <v>27</v>
      </c>
      <c r="J49" s="9"/>
      <c r="K49" s="9"/>
      <c r="L49" s="109">
        <f t="shared" si="1"/>
        <v>0</v>
      </c>
    </row>
    <row r="50" spans="2:12" ht="13.5">
      <c r="B50" s="4"/>
      <c r="C50" s="127" t="s">
        <v>41</v>
      </c>
      <c r="D50" s="9"/>
      <c r="E50" s="9"/>
      <c r="F50" s="109">
        <f t="shared" si="0"/>
        <v>0</v>
      </c>
      <c r="H50" s="4"/>
      <c r="I50" s="126" t="s">
        <v>14</v>
      </c>
      <c r="J50" s="9"/>
      <c r="K50" s="9"/>
      <c r="L50" s="109">
        <f t="shared" si="1"/>
        <v>0</v>
      </c>
    </row>
    <row r="51" spans="2:12" ht="13.5">
      <c r="B51" s="4"/>
      <c r="C51" s="127" t="s">
        <v>34</v>
      </c>
      <c r="D51" s="9"/>
      <c r="E51" s="9"/>
      <c r="F51" s="109">
        <f t="shared" si="0"/>
        <v>0</v>
      </c>
      <c r="H51" s="4"/>
      <c r="I51" s="126" t="s">
        <v>275</v>
      </c>
      <c r="J51" s="9"/>
      <c r="K51" s="9"/>
      <c r="L51" s="109">
        <f>+J51+K51</f>
        <v>0</v>
      </c>
    </row>
    <row r="52" spans="2:12" ht="13.5">
      <c r="B52" s="4"/>
      <c r="C52" s="127" t="s">
        <v>42</v>
      </c>
      <c r="D52" s="9"/>
      <c r="E52" s="9"/>
      <c r="F52" s="109">
        <f t="shared" si="0"/>
        <v>0</v>
      </c>
      <c r="H52" s="5"/>
      <c r="I52" s="126" t="s">
        <v>18</v>
      </c>
      <c r="J52" s="128">
        <f>SUM(J49:J51)</f>
        <v>0</v>
      </c>
      <c r="K52" s="128">
        <f>SUM(K49:K51)</f>
        <v>0</v>
      </c>
      <c r="L52" s="128">
        <f>+J52+K52</f>
        <v>0</v>
      </c>
    </row>
    <row r="53" spans="2:12" ht="13.5">
      <c r="B53" s="5"/>
      <c r="C53" s="127" t="s">
        <v>35</v>
      </c>
      <c r="D53" s="127">
        <f>+D49+D50+D51+D52</f>
        <v>0</v>
      </c>
      <c r="E53" s="127">
        <f>+E49+E50+E51+E52</f>
        <v>0</v>
      </c>
      <c r="F53" s="128">
        <f>+D53+E53</f>
        <v>0</v>
      </c>
      <c r="H53" s="6" t="s">
        <v>58</v>
      </c>
      <c r="I53" s="7"/>
      <c r="J53" s="36">
        <f>SUM(D8:D53)+SUM(J8:J52)-D15-D32-D36-D42-D53-J19-J25-J28-J32-J37-J42-J48-J52-D45-D48-J10-J13-J16</f>
        <v>0</v>
      </c>
      <c r="K53" s="36">
        <f>SUM(E8:E53)+SUM(K8:K52)-E15-E32-E36-E42-E53-K19-K25-K28-K32-K37-K42-K48-K52-E45-E48-K10-K13-K16</f>
        <v>0</v>
      </c>
      <c r="L53" s="36">
        <f>SUM(F8:F53)+SUM(L8:L52)-F15-F32-F36-F42-F53-L19-L25-L28-L32-L37-L42-L48-L52-F45-F48-L10-L13-L16</f>
        <v>0</v>
      </c>
    </row>
    <row r="56" ht="13.5">
      <c r="B56" s="8" t="s">
        <v>137</v>
      </c>
    </row>
  </sheetData>
  <sheetProtection password="CAD0" sheet="1"/>
  <mergeCells count="4">
    <mergeCell ref="D2:G2"/>
    <mergeCell ref="D3:G3"/>
    <mergeCell ref="I3:L3"/>
    <mergeCell ref="I2:L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99" r:id="rId1"/>
  <headerFooter alignWithMargins="0">
    <oddFooter>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5"/>
  <sheetViews>
    <sheetView showGridLines="0" zoomScalePageLayoutView="0" workbookViewId="0" topLeftCell="A1">
      <selection activeCell="J41" sqref="J41"/>
    </sheetView>
  </sheetViews>
  <sheetFormatPr defaultColWidth="9.00390625" defaultRowHeight="13.5"/>
  <cols>
    <col min="1" max="1" width="3.125" style="0" customWidth="1"/>
    <col min="2" max="2" width="9.875" style="0" customWidth="1"/>
    <col min="7" max="7" width="8.00390625" style="0" customWidth="1"/>
    <col min="9" max="9" width="10.125" style="0" customWidth="1"/>
  </cols>
  <sheetData>
    <row r="1" ht="14.25" thickBot="1"/>
    <row r="2" spans="2:12" s="8" customFormat="1" ht="14.25" thickBot="1">
      <c r="B2" s="38" t="s">
        <v>133</v>
      </c>
      <c r="C2" s="42"/>
      <c r="D2" s="159" t="str">
        <f>'学校情報'!E2</f>
        <v>○○市</v>
      </c>
      <c r="E2" s="160"/>
      <c r="F2" s="160"/>
      <c r="G2" s="161"/>
      <c r="H2" s="44" t="s">
        <v>75</v>
      </c>
      <c r="I2" s="159" t="str">
        <f>CONCATENATE('学校情報'!E3,'学校情報'!F3,'学校情報'!G3,'学校情報'!H3)</f>
        <v>○○中学校△△分校</v>
      </c>
      <c r="J2" s="160"/>
      <c r="K2" s="160"/>
      <c r="L2" s="161"/>
    </row>
    <row r="3" spans="2:12" s="8" customFormat="1" ht="14.25" thickBot="1">
      <c r="B3" s="37" t="s">
        <v>76</v>
      </c>
      <c r="C3" s="43"/>
      <c r="D3" s="159" t="str">
        <f>'学校情報'!E5</f>
        <v>教諭　○○○○</v>
      </c>
      <c r="E3" s="160"/>
      <c r="F3" s="160"/>
      <c r="G3" s="161"/>
      <c r="H3" s="45" t="s">
        <v>77</v>
      </c>
      <c r="I3" s="159" t="str">
        <f>'学校情報'!E6</f>
        <v>XXXX-XX-XXXX</v>
      </c>
      <c r="J3" s="160"/>
      <c r="K3" s="160"/>
      <c r="L3" s="161"/>
    </row>
    <row r="5" ht="13.5">
      <c r="B5" t="s">
        <v>140</v>
      </c>
    </row>
    <row r="6" spans="2:8" ht="13.5">
      <c r="B6" t="s">
        <v>141</v>
      </c>
      <c r="H6" t="s">
        <v>172</v>
      </c>
    </row>
    <row r="7" spans="2:12" ht="13.5">
      <c r="B7" s="10"/>
      <c r="C7" s="11"/>
      <c r="D7" s="12" t="s">
        <v>2</v>
      </c>
      <c r="E7" s="12" t="s">
        <v>3</v>
      </c>
      <c r="F7" s="12" t="s">
        <v>4</v>
      </c>
      <c r="G7" s="8"/>
      <c r="H7" s="6"/>
      <c r="I7" s="7"/>
      <c r="J7" s="1" t="s">
        <v>2</v>
      </c>
      <c r="K7" s="1" t="s">
        <v>3</v>
      </c>
      <c r="L7" s="1" t="s">
        <v>4</v>
      </c>
    </row>
    <row r="8" spans="2:12" ht="13.5">
      <c r="B8" s="93" t="s">
        <v>372</v>
      </c>
      <c r="C8" s="12" t="s">
        <v>261</v>
      </c>
      <c r="D8" s="9"/>
      <c r="E8" s="9"/>
      <c r="F8" s="1">
        <f aca="true" t="shared" si="0" ref="F8:F21">+D8+E8</f>
        <v>0</v>
      </c>
      <c r="G8" s="8"/>
      <c r="H8" s="3" t="s">
        <v>62</v>
      </c>
      <c r="I8" s="1" t="s">
        <v>6</v>
      </c>
      <c r="J8" s="9"/>
      <c r="K8" s="9"/>
      <c r="L8" s="1">
        <f aca="true" t="shared" si="1" ref="L8:L21">+J8+K8</f>
        <v>0</v>
      </c>
    </row>
    <row r="9" spans="2:12" ht="13.5">
      <c r="B9" s="12" t="s">
        <v>16</v>
      </c>
      <c r="C9" s="12" t="s">
        <v>261</v>
      </c>
      <c r="D9" s="9"/>
      <c r="E9" s="9"/>
      <c r="F9" s="1">
        <f t="shared" si="0"/>
        <v>0</v>
      </c>
      <c r="G9" s="8"/>
      <c r="H9" s="5"/>
      <c r="I9" s="1" t="s">
        <v>27</v>
      </c>
      <c r="J9" s="9"/>
      <c r="K9" s="9"/>
      <c r="L9" s="1">
        <f t="shared" si="1"/>
        <v>0</v>
      </c>
    </row>
    <row r="10" spans="2:12" ht="13.5">
      <c r="B10" s="12" t="s">
        <v>19</v>
      </c>
      <c r="C10" s="12" t="s">
        <v>208</v>
      </c>
      <c r="D10" s="9"/>
      <c r="E10" s="9"/>
      <c r="F10" s="1">
        <f t="shared" si="0"/>
        <v>0</v>
      </c>
      <c r="G10" s="8"/>
      <c r="H10" s="4" t="s">
        <v>63</v>
      </c>
      <c r="I10" s="1" t="s">
        <v>6</v>
      </c>
      <c r="J10" s="9"/>
      <c r="K10" s="9"/>
      <c r="L10" s="1">
        <f t="shared" si="1"/>
        <v>0</v>
      </c>
    </row>
    <row r="11" spans="2:12" ht="13.5">
      <c r="B11" s="13" t="s">
        <v>23</v>
      </c>
      <c r="C11" s="127" t="s">
        <v>261</v>
      </c>
      <c r="D11" s="9"/>
      <c r="E11" s="9"/>
      <c r="F11" s="1">
        <f t="shared" si="0"/>
        <v>0</v>
      </c>
      <c r="G11" s="8"/>
      <c r="H11" s="5"/>
      <c r="I11" s="1"/>
      <c r="J11" s="9"/>
      <c r="K11" s="9"/>
      <c r="L11" s="1">
        <f t="shared" si="1"/>
        <v>0</v>
      </c>
    </row>
    <row r="12" spans="2:12" ht="13.5">
      <c r="B12" s="15"/>
      <c r="C12" s="127" t="s">
        <v>208</v>
      </c>
      <c r="D12" s="9"/>
      <c r="E12" s="9"/>
      <c r="F12" s="1">
        <f t="shared" si="0"/>
        <v>0</v>
      </c>
      <c r="G12" s="8"/>
      <c r="H12" s="4" t="s">
        <v>64</v>
      </c>
      <c r="I12" s="85" t="s">
        <v>270</v>
      </c>
      <c r="J12" s="9"/>
      <c r="K12" s="9"/>
      <c r="L12" s="1">
        <f t="shared" si="1"/>
        <v>0</v>
      </c>
    </row>
    <row r="13" spans="2:12" ht="13.5">
      <c r="B13" s="14"/>
      <c r="C13" s="127" t="s">
        <v>59</v>
      </c>
      <c r="D13" s="130">
        <f>SUM(D11:D12)</f>
        <v>0</v>
      </c>
      <c r="E13" s="130">
        <f>SUM(E11:E12)</f>
        <v>0</v>
      </c>
      <c r="F13" s="127">
        <f t="shared" si="0"/>
        <v>0</v>
      </c>
      <c r="G13" s="8"/>
      <c r="H13" s="4"/>
      <c r="I13" s="1" t="s">
        <v>271</v>
      </c>
      <c r="J13" s="9"/>
      <c r="K13" s="9"/>
      <c r="L13" s="1">
        <f t="shared" si="1"/>
        <v>0</v>
      </c>
    </row>
    <row r="14" spans="2:12" ht="13.5">
      <c r="B14" s="12" t="s">
        <v>26</v>
      </c>
      <c r="C14" s="12" t="s">
        <v>208</v>
      </c>
      <c r="D14" s="9"/>
      <c r="E14" s="9"/>
      <c r="F14" s="1">
        <f t="shared" si="0"/>
        <v>0</v>
      </c>
      <c r="G14" s="8"/>
      <c r="H14" s="5"/>
      <c r="I14" s="5" t="s">
        <v>60</v>
      </c>
      <c r="J14" s="9"/>
      <c r="K14" s="9"/>
      <c r="L14" s="1">
        <f t="shared" si="1"/>
        <v>0</v>
      </c>
    </row>
    <row r="15" spans="2:12" ht="13.5">
      <c r="B15" s="12" t="s">
        <v>32</v>
      </c>
      <c r="C15" s="12" t="s">
        <v>208</v>
      </c>
      <c r="D15" s="9"/>
      <c r="E15" s="9"/>
      <c r="F15" s="1">
        <f t="shared" si="0"/>
        <v>0</v>
      </c>
      <c r="G15" s="8"/>
      <c r="H15" s="4" t="s">
        <v>173</v>
      </c>
      <c r="I15" s="5" t="s">
        <v>6</v>
      </c>
      <c r="J15" s="9"/>
      <c r="K15" s="9"/>
      <c r="L15" s="1">
        <f t="shared" si="1"/>
        <v>0</v>
      </c>
    </row>
    <row r="16" spans="2:12" ht="13.5">
      <c r="B16" s="13" t="s">
        <v>65</v>
      </c>
      <c r="C16" s="127" t="s">
        <v>262</v>
      </c>
      <c r="D16" s="9"/>
      <c r="E16" s="9"/>
      <c r="F16" s="1">
        <f t="shared" si="0"/>
        <v>0</v>
      </c>
      <c r="G16" s="8"/>
      <c r="H16" s="4"/>
      <c r="I16" s="5" t="s">
        <v>66</v>
      </c>
      <c r="J16" s="9"/>
      <c r="K16" s="9"/>
      <c r="L16" s="1">
        <f t="shared" si="1"/>
        <v>0</v>
      </c>
    </row>
    <row r="17" spans="2:12" ht="13.5">
      <c r="B17" s="15"/>
      <c r="C17" s="127" t="s">
        <v>263</v>
      </c>
      <c r="D17" s="9"/>
      <c r="E17" s="9"/>
      <c r="F17" s="1">
        <f>+D17+E17</f>
        <v>0</v>
      </c>
      <c r="G17" s="8"/>
      <c r="H17" s="4"/>
      <c r="I17" s="85" t="s">
        <v>308</v>
      </c>
      <c r="J17" s="9"/>
      <c r="K17" s="9"/>
      <c r="L17" s="1">
        <f t="shared" si="1"/>
        <v>0</v>
      </c>
    </row>
    <row r="18" spans="2:12" ht="13.5">
      <c r="B18" s="15"/>
      <c r="C18" s="127" t="s">
        <v>208</v>
      </c>
      <c r="D18" s="9"/>
      <c r="E18" s="9"/>
      <c r="F18" s="1">
        <f t="shared" si="0"/>
        <v>0</v>
      </c>
      <c r="G18" s="8"/>
      <c r="H18" s="4"/>
      <c r="I18" s="1" t="s">
        <v>61</v>
      </c>
      <c r="J18" s="9"/>
      <c r="K18" s="9"/>
      <c r="L18" s="1">
        <f t="shared" si="1"/>
        <v>0</v>
      </c>
    </row>
    <row r="19" spans="2:12" ht="13.5">
      <c r="B19" s="15"/>
      <c r="C19" s="127" t="s">
        <v>59</v>
      </c>
      <c r="D19" s="127">
        <f>SUM(D16:D18)</f>
        <v>0</v>
      </c>
      <c r="E19" s="127">
        <f>SUM(E16:E18)</f>
        <v>0</v>
      </c>
      <c r="F19" s="127">
        <f>SUM(F16:F18)</f>
        <v>0</v>
      </c>
      <c r="G19" s="8"/>
      <c r="H19" s="1" t="s">
        <v>67</v>
      </c>
      <c r="I19" s="1" t="s">
        <v>6</v>
      </c>
      <c r="J19" s="9"/>
      <c r="K19" s="9"/>
      <c r="L19" s="1">
        <f t="shared" si="1"/>
        <v>0</v>
      </c>
    </row>
    <row r="20" spans="2:12" ht="13.5">
      <c r="B20" s="57" t="s">
        <v>58</v>
      </c>
      <c r="C20" s="58"/>
      <c r="D20" s="1">
        <f>+D8+D9+D10+D13+D14+D15+D19</f>
        <v>0</v>
      </c>
      <c r="E20" s="1">
        <f>+E8+E9+E10+E13+E14+E15+E19</f>
        <v>0</v>
      </c>
      <c r="F20" s="1">
        <f t="shared" si="0"/>
        <v>0</v>
      </c>
      <c r="G20" s="8"/>
      <c r="H20" s="4" t="s">
        <v>68</v>
      </c>
      <c r="I20" s="3" t="s">
        <v>6</v>
      </c>
      <c r="J20" s="9"/>
      <c r="K20" s="9"/>
      <c r="L20" s="3">
        <f t="shared" si="1"/>
        <v>0</v>
      </c>
    </row>
    <row r="21" spans="2:12" ht="13.5">
      <c r="B21" s="55"/>
      <c r="C21" s="56" t="s">
        <v>180</v>
      </c>
      <c r="D21" s="9"/>
      <c r="E21" s="9"/>
      <c r="F21" s="1">
        <f t="shared" si="0"/>
        <v>0</v>
      </c>
      <c r="G21" s="8"/>
      <c r="H21" s="6" t="s">
        <v>58</v>
      </c>
      <c r="I21" s="7"/>
      <c r="J21" s="1">
        <f>SUM(J8:J20)</f>
        <v>0</v>
      </c>
      <c r="K21" s="1">
        <f>SUM(K8:K20)</f>
        <v>0</v>
      </c>
      <c r="L21" s="1">
        <f t="shared" si="1"/>
        <v>0</v>
      </c>
    </row>
    <row r="22" spans="2:12" ht="13.5">
      <c r="B22" s="16"/>
      <c r="C22" s="16"/>
      <c r="D22" s="2"/>
      <c r="E22" s="2"/>
      <c r="F22" s="2"/>
      <c r="G22" s="8"/>
      <c r="H22" s="2"/>
      <c r="I22" s="2"/>
      <c r="J22" s="2"/>
      <c r="K22" s="2"/>
      <c r="L22" s="2"/>
    </row>
    <row r="23" spans="2:12" ht="13.5">
      <c r="B23" t="s">
        <v>142</v>
      </c>
      <c r="D23" s="8"/>
      <c r="E23" s="8"/>
      <c r="F23" s="8"/>
      <c r="G23" s="8"/>
      <c r="H23" s="8" t="s">
        <v>144</v>
      </c>
      <c r="I23" s="8"/>
      <c r="J23" s="8"/>
      <c r="K23" s="8"/>
      <c r="L23" s="8"/>
    </row>
    <row r="24" spans="2:12" ht="13.5">
      <c r="B24" s="10"/>
      <c r="C24" s="11"/>
      <c r="D24" s="1" t="s">
        <v>2</v>
      </c>
      <c r="E24" s="1" t="s">
        <v>3</v>
      </c>
      <c r="F24" s="1" t="s">
        <v>4</v>
      </c>
      <c r="G24" s="8"/>
      <c r="H24" s="6"/>
      <c r="I24" s="7"/>
      <c r="J24" s="1" t="s">
        <v>2</v>
      </c>
      <c r="K24" s="1" t="s">
        <v>3</v>
      </c>
      <c r="L24" s="1" t="s">
        <v>4</v>
      </c>
    </row>
    <row r="25" spans="2:12" ht="13.5">
      <c r="B25" s="13" t="s">
        <v>69</v>
      </c>
      <c r="C25" s="127" t="s">
        <v>6</v>
      </c>
      <c r="D25" s="9"/>
      <c r="E25" s="9"/>
      <c r="F25" s="1">
        <f aca="true" t="shared" si="2" ref="F25:F39">+D25+E25</f>
        <v>0</v>
      </c>
      <c r="G25" s="8"/>
      <c r="H25" s="3" t="s">
        <v>73</v>
      </c>
      <c r="I25" s="1" t="s">
        <v>21</v>
      </c>
      <c r="J25" s="9"/>
      <c r="K25" s="9"/>
      <c r="L25" s="1">
        <f>+J25+K25</f>
        <v>0</v>
      </c>
    </row>
    <row r="26" spans="2:12" ht="13.5">
      <c r="B26" s="15"/>
      <c r="C26" s="127" t="s">
        <v>207</v>
      </c>
      <c r="D26" s="9"/>
      <c r="E26" s="9"/>
      <c r="F26" s="1">
        <f t="shared" si="2"/>
        <v>0</v>
      </c>
      <c r="G26" s="8"/>
      <c r="H26" s="162" t="s">
        <v>180</v>
      </c>
      <c r="I26" s="163"/>
      <c r="J26" s="9"/>
      <c r="K26" s="9"/>
      <c r="L26" s="1">
        <f>+J26+K26</f>
        <v>0</v>
      </c>
    </row>
    <row r="27" spans="2:12" ht="13.5">
      <c r="B27" s="14"/>
      <c r="C27" s="127" t="s">
        <v>4</v>
      </c>
      <c r="D27" s="127">
        <f>+D25+D26</f>
        <v>0</v>
      </c>
      <c r="E27" s="127">
        <f>+E25+E26</f>
        <v>0</v>
      </c>
      <c r="F27" s="127">
        <f t="shared" si="2"/>
        <v>0</v>
      </c>
      <c r="G27" s="8"/>
      <c r="H27" s="8"/>
      <c r="I27" s="8"/>
      <c r="J27" s="8"/>
      <c r="K27" s="8"/>
      <c r="L27" s="8"/>
    </row>
    <row r="28" spans="2:12" ht="13.5">
      <c r="B28" s="13" t="s">
        <v>70</v>
      </c>
      <c r="C28" s="127" t="s">
        <v>71</v>
      </c>
      <c r="D28" s="9"/>
      <c r="E28" s="9"/>
      <c r="F28" s="1">
        <f t="shared" si="2"/>
        <v>0</v>
      </c>
      <c r="G28" s="8"/>
      <c r="H28" s="8" t="s">
        <v>309</v>
      </c>
      <c r="I28" s="8"/>
      <c r="J28" s="8"/>
      <c r="K28" s="8"/>
      <c r="L28" s="8"/>
    </row>
    <row r="29" spans="2:12" ht="13.5">
      <c r="B29" s="15"/>
      <c r="C29" s="127" t="s">
        <v>72</v>
      </c>
      <c r="D29" s="9"/>
      <c r="E29" s="9"/>
      <c r="F29" s="1">
        <f t="shared" si="2"/>
        <v>0</v>
      </c>
      <c r="G29" s="8"/>
      <c r="H29" s="6"/>
      <c r="I29" s="7"/>
      <c r="J29" s="1" t="s">
        <v>2</v>
      </c>
      <c r="K29" s="1" t="s">
        <v>3</v>
      </c>
      <c r="L29" s="1" t="s">
        <v>4</v>
      </c>
    </row>
    <row r="30" spans="2:12" ht="13.5">
      <c r="B30" s="14"/>
      <c r="C30" s="127" t="s">
        <v>4</v>
      </c>
      <c r="D30" s="127">
        <f>+D28+D29</f>
        <v>0</v>
      </c>
      <c r="E30" s="127">
        <f>+E28+E29</f>
        <v>0</v>
      </c>
      <c r="F30" s="127">
        <f t="shared" si="2"/>
        <v>0</v>
      </c>
      <c r="G30" s="8"/>
      <c r="H30" s="3" t="s">
        <v>173</v>
      </c>
      <c r="I30" s="1" t="s">
        <v>6</v>
      </c>
      <c r="J30" s="9"/>
      <c r="K30" s="9"/>
      <c r="L30" s="1">
        <f>+J30+K30</f>
        <v>0</v>
      </c>
    </row>
    <row r="31" spans="2:12" ht="13.5">
      <c r="B31" s="93" t="s">
        <v>331</v>
      </c>
      <c r="C31" s="12" t="s">
        <v>6</v>
      </c>
      <c r="D31" s="9"/>
      <c r="E31" s="9"/>
      <c r="F31" s="1">
        <f t="shared" si="2"/>
        <v>0</v>
      </c>
      <c r="G31" s="8"/>
      <c r="H31" s="162" t="s">
        <v>180</v>
      </c>
      <c r="I31" s="163"/>
      <c r="J31" s="9"/>
      <c r="K31" s="9"/>
      <c r="L31" s="1">
        <f>+J31+K31</f>
        <v>0</v>
      </c>
    </row>
    <row r="32" spans="2:12" ht="13.5">
      <c r="B32" s="93" t="s">
        <v>332</v>
      </c>
      <c r="C32" s="12" t="s">
        <v>6</v>
      </c>
      <c r="D32" s="9"/>
      <c r="E32" s="9"/>
      <c r="F32" s="1">
        <f t="shared" si="2"/>
        <v>0</v>
      </c>
      <c r="G32" s="8"/>
      <c r="H32" s="8"/>
      <c r="I32" s="8"/>
      <c r="J32" s="8"/>
      <c r="K32" s="8"/>
      <c r="L32" s="8"/>
    </row>
    <row r="33" spans="2:12" ht="13.5">
      <c r="B33" s="93" t="s">
        <v>333</v>
      </c>
      <c r="C33" s="12" t="s">
        <v>6</v>
      </c>
      <c r="D33" s="9"/>
      <c r="E33" s="9"/>
      <c r="F33" s="1">
        <f t="shared" si="2"/>
        <v>0</v>
      </c>
      <c r="G33" s="8"/>
      <c r="H33" s="8"/>
      <c r="I33" s="8"/>
      <c r="J33" s="8"/>
      <c r="K33" s="8"/>
      <c r="L33" s="8"/>
    </row>
    <row r="34" spans="2:12" ht="13.5">
      <c r="B34" s="93" t="s">
        <v>373</v>
      </c>
      <c r="C34" s="12" t="s">
        <v>6</v>
      </c>
      <c r="D34" s="9"/>
      <c r="E34" s="9"/>
      <c r="F34" s="1">
        <f t="shared" si="2"/>
        <v>0</v>
      </c>
      <c r="G34" s="8"/>
      <c r="H34" s="8"/>
      <c r="I34" s="8"/>
      <c r="J34" s="8"/>
      <c r="K34" s="8"/>
      <c r="L34" s="8"/>
    </row>
    <row r="35" spans="2:12" ht="13.5">
      <c r="B35" s="93" t="s">
        <v>374</v>
      </c>
      <c r="C35" s="12" t="s">
        <v>74</v>
      </c>
      <c r="D35" s="9"/>
      <c r="E35" s="9"/>
      <c r="F35" s="1">
        <f t="shared" si="2"/>
        <v>0</v>
      </c>
      <c r="G35" s="8"/>
      <c r="H35" s="8"/>
      <c r="I35" s="8"/>
      <c r="J35" s="8"/>
      <c r="K35" s="8"/>
      <c r="L35" s="8"/>
    </row>
    <row r="36" spans="2:7" ht="13.5">
      <c r="B36" s="93" t="s">
        <v>334</v>
      </c>
      <c r="C36" s="12" t="s">
        <v>6</v>
      </c>
      <c r="D36" s="9"/>
      <c r="E36" s="9"/>
      <c r="F36" s="1">
        <f t="shared" si="2"/>
        <v>0</v>
      </c>
      <c r="G36" s="8"/>
    </row>
    <row r="37" spans="2:7" ht="13.5">
      <c r="B37" s="93" t="s">
        <v>335</v>
      </c>
      <c r="C37" s="12" t="s">
        <v>6</v>
      </c>
      <c r="D37" s="9"/>
      <c r="E37" s="9"/>
      <c r="F37" s="1">
        <f t="shared" si="2"/>
        <v>0</v>
      </c>
      <c r="G37" s="8"/>
    </row>
    <row r="38" spans="2:7" ht="13.5">
      <c r="B38" s="93" t="s">
        <v>336</v>
      </c>
      <c r="C38" s="12" t="s">
        <v>6</v>
      </c>
      <c r="D38" s="9"/>
      <c r="E38" s="9"/>
      <c r="F38" s="1">
        <f t="shared" si="2"/>
        <v>0</v>
      </c>
      <c r="G38" s="8"/>
    </row>
    <row r="39" spans="2:7" ht="13.5">
      <c r="B39" s="93" t="s">
        <v>285</v>
      </c>
      <c r="C39" s="12" t="s">
        <v>6</v>
      </c>
      <c r="D39" s="9"/>
      <c r="E39" s="9"/>
      <c r="F39" s="1">
        <f t="shared" si="2"/>
        <v>0</v>
      </c>
      <c r="G39" s="8"/>
    </row>
    <row r="40" spans="2:7" ht="13.5">
      <c r="B40" s="10" t="s">
        <v>58</v>
      </c>
      <c r="C40" s="11"/>
      <c r="D40" s="1">
        <f>+D27+D30+D31+D32+D33+D35+D36+D37+D38+D39+D34</f>
        <v>0</v>
      </c>
      <c r="E40" s="1">
        <f>+E27+E30+E31+E32+E33+E35+E36+E37+E38+E39+E34</f>
        <v>0</v>
      </c>
      <c r="F40" s="1">
        <f>+D40+E40</f>
        <v>0</v>
      </c>
      <c r="G40" s="8"/>
    </row>
    <row r="41" spans="2:7" ht="13.5">
      <c r="B41" s="16"/>
      <c r="C41" s="16"/>
      <c r="D41" s="2"/>
      <c r="E41" s="2"/>
      <c r="F41" s="2"/>
      <c r="G41" s="8"/>
    </row>
    <row r="42" spans="2:7" ht="13.5">
      <c r="B42" t="s">
        <v>143</v>
      </c>
      <c r="D42" s="8"/>
      <c r="E42" s="8"/>
      <c r="F42" s="8"/>
      <c r="G42" s="8"/>
    </row>
    <row r="43" spans="2:7" ht="13.5">
      <c r="B43" s="10"/>
      <c r="C43" s="11"/>
      <c r="D43" s="1" t="s">
        <v>2</v>
      </c>
      <c r="E43" s="1" t="s">
        <v>3</v>
      </c>
      <c r="F43" s="1" t="s">
        <v>4</v>
      </c>
      <c r="G43" s="8"/>
    </row>
    <row r="44" spans="2:6" ht="13.5">
      <c r="B44" s="13" t="s">
        <v>65</v>
      </c>
      <c r="C44" s="129" t="s">
        <v>6</v>
      </c>
      <c r="D44" s="9"/>
      <c r="E44" s="9"/>
      <c r="F44" s="1">
        <f>+D44+E44</f>
        <v>0</v>
      </c>
    </row>
    <row r="45" spans="2:6" ht="13.5">
      <c r="B45" s="55"/>
      <c r="C45" s="84" t="s">
        <v>180</v>
      </c>
      <c r="D45" s="9"/>
      <c r="E45" s="9"/>
      <c r="F45" s="1">
        <f>+D45+E45</f>
        <v>0</v>
      </c>
    </row>
  </sheetData>
  <sheetProtection password="CAD0" sheet="1"/>
  <mergeCells count="6">
    <mergeCell ref="D2:G2"/>
    <mergeCell ref="D3:G3"/>
    <mergeCell ref="I2:L2"/>
    <mergeCell ref="I3:L3"/>
    <mergeCell ref="H26:I26"/>
    <mergeCell ref="H31:I31"/>
  </mergeCells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81" r:id="rId1"/>
  <headerFooter alignWithMargins="0">
    <oddFooter>&amp;R&amp;F&amp;A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4"/>
  <sheetViews>
    <sheetView showGridLines="0" zoomScaleSheetLayoutView="100" zoomScalePageLayoutView="0" workbookViewId="0" topLeftCell="B1">
      <selection activeCell="L63" sqref="L63"/>
    </sheetView>
  </sheetViews>
  <sheetFormatPr defaultColWidth="9.00390625" defaultRowHeight="13.5"/>
  <cols>
    <col min="1" max="1" width="1.75390625" style="0" customWidth="1"/>
    <col min="2" max="2" width="11.00390625" style="0" customWidth="1"/>
    <col min="3" max="3" width="15.125" style="0" customWidth="1"/>
    <col min="4" max="4" width="19.00390625" style="0" customWidth="1"/>
    <col min="5" max="5" width="16.50390625" style="0" customWidth="1"/>
    <col min="6" max="8" width="6.625" style="0" customWidth="1"/>
    <col min="9" max="9" width="9.375" style="0" customWidth="1"/>
    <col min="10" max="10" width="11.125" style="0" customWidth="1"/>
    <col min="11" max="11" width="8.375" style="0" customWidth="1"/>
    <col min="12" max="12" width="12.75390625" style="0" customWidth="1"/>
    <col min="13" max="26" width="6.625" style="0" customWidth="1"/>
  </cols>
  <sheetData>
    <row r="1" ht="14.25" thickBot="1"/>
    <row r="2" spans="2:8" s="8" customFormat="1" ht="14.25" thickBot="1">
      <c r="B2" s="38" t="s">
        <v>133</v>
      </c>
      <c r="C2" s="42"/>
      <c r="D2" s="87" t="str">
        <f>'学校情報'!E2</f>
        <v>○○市</v>
      </c>
      <c r="E2" s="44" t="s">
        <v>75</v>
      </c>
      <c r="F2" s="159" t="str">
        <f>CONCATENATE('学校情報'!E3,'学校情報'!F3,'学校情報'!G3,'学校情報'!H3)</f>
        <v>○○中学校△△分校</v>
      </c>
      <c r="G2" s="160"/>
      <c r="H2" s="161"/>
    </row>
    <row r="3" spans="2:8" s="8" customFormat="1" ht="14.25" thickBot="1">
      <c r="B3" s="37" t="s">
        <v>76</v>
      </c>
      <c r="C3" s="43"/>
      <c r="D3" s="88" t="str">
        <f>'学校情報'!E5</f>
        <v>教諭　○○○○</v>
      </c>
      <c r="E3" s="45" t="s">
        <v>77</v>
      </c>
      <c r="F3" s="159" t="str">
        <f>'学校情報'!E6</f>
        <v>XXXX-XX-XXXX</v>
      </c>
      <c r="G3" s="160"/>
      <c r="H3" s="161"/>
    </row>
    <row r="5" ht="13.5">
      <c r="B5" t="s">
        <v>84</v>
      </c>
    </row>
    <row r="6" ht="13.5">
      <c r="B6" t="s">
        <v>85</v>
      </c>
    </row>
    <row r="7" ht="13.5">
      <c r="B7" t="s">
        <v>230</v>
      </c>
    </row>
    <row r="8" spans="2:12" ht="19.5" customHeight="1">
      <c r="B8" s="17" t="s">
        <v>79</v>
      </c>
      <c r="C8" s="80" t="s">
        <v>80</v>
      </c>
      <c r="D8" s="17" t="s">
        <v>75</v>
      </c>
      <c r="E8" s="17" t="s">
        <v>86</v>
      </c>
      <c r="F8" s="17" t="s">
        <v>2</v>
      </c>
      <c r="G8" s="17" t="s">
        <v>3</v>
      </c>
      <c r="H8" s="17" t="s">
        <v>4</v>
      </c>
      <c r="I8" s="105" t="s">
        <v>302</v>
      </c>
      <c r="J8" s="17" t="s">
        <v>227</v>
      </c>
      <c r="K8" s="106" t="s">
        <v>303</v>
      </c>
      <c r="L8" s="107" t="s">
        <v>289</v>
      </c>
    </row>
    <row r="9" spans="2:12" ht="13.5">
      <c r="B9" s="9"/>
      <c r="C9" s="9"/>
      <c r="D9" s="9"/>
      <c r="E9" s="90" t="s">
        <v>210</v>
      </c>
      <c r="F9" s="9"/>
      <c r="G9" s="9"/>
      <c r="H9" s="12">
        <f aca="true" t="shared" si="0" ref="H9:H18">SUM(E9:G9)</f>
        <v>0</v>
      </c>
      <c r="I9" s="94"/>
      <c r="J9" s="94"/>
      <c r="K9" s="108"/>
      <c r="L9" s="108"/>
    </row>
    <row r="10" spans="2:12" ht="13.5">
      <c r="B10" s="9"/>
      <c r="C10" s="9"/>
      <c r="D10" s="9"/>
      <c r="E10" s="90" t="s">
        <v>210</v>
      </c>
      <c r="F10" s="9"/>
      <c r="G10" s="9"/>
      <c r="H10" s="12">
        <f t="shared" si="0"/>
        <v>0</v>
      </c>
      <c r="I10" s="94"/>
      <c r="J10" s="94"/>
      <c r="K10" s="108"/>
      <c r="L10" s="108"/>
    </row>
    <row r="11" spans="2:12" ht="13.5">
      <c r="B11" s="9"/>
      <c r="C11" s="9"/>
      <c r="D11" s="9"/>
      <c r="E11" s="90" t="s">
        <v>210</v>
      </c>
      <c r="F11" s="9"/>
      <c r="G11" s="9"/>
      <c r="H11" s="12">
        <f t="shared" si="0"/>
        <v>0</v>
      </c>
      <c r="I11" s="94"/>
      <c r="J11" s="94"/>
      <c r="K11" s="108"/>
      <c r="L11" s="108"/>
    </row>
    <row r="12" spans="2:12" ht="13.5">
      <c r="B12" s="9"/>
      <c r="C12" s="9"/>
      <c r="D12" s="9"/>
      <c r="E12" s="90" t="s">
        <v>210</v>
      </c>
      <c r="F12" s="9"/>
      <c r="G12" s="9"/>
      <c r="H12" s="12">
        <f t="shared" si="0"/>
        <v>0</v>
      </c>
      <c r="I12" s="94"/>
      <c r="J12" s="94"/>
      <c r="K12" s="108"/>
      <c r="L12" s="108"/>
    </row>
    <row r="13" spans="2:12" ht="13.5">
      <c r="B13" s="9"/>
      <c r="C13" s="9"/>
      <c r="D13" s="9"/>
      <c r="E13" s="90" t="s">
        <v>210</v>
      </c>
      <c r="F13" s="9"/>
      <c r="G13" s="9"/>
      <c r="H13" s="12">
        <f t="shared" si="0"/>
        <v>0</v>
      </c>
      <c r="I13" s="94"/>
      <c r="J13" s="94"/>
      <c r="K13" s="108"/>
      <c r="L13" s="108"/>
    </row>
    <row r="14" spans="2:12" ht="13.5">
      <c r="B14" s="9"/>
      <c r="C14" s="9"/>
      <c r="D14" s="9"/>
      <c r="E14" s="90" t="s">
        <v>210</v>
      </c>
      <c r="F14" s="9"/>
      <c r="G14" s="9"/>
      <c r="H14" s="12">
        <f t="shared" si="0"/>
        <v>0</v>
      </c>
      <c r="I14" s="94"/>
      <c r="J14" s="94"/>
      <c r="K14" s="108"/>
      <c r="L14" s="108"/>
    </row>
    <row r="15" spans="2:12" ht="13.5">
      <c r="B15" s="9"/>
      <c r="C15" s="9"/>
      <c r="D15" s="9"/>
      <c r="E15" s="90" t="s">
        <v>210</v>
      </c>
      <c r="F15" s="9"/>
      <c r="G15" s="9"/>
      <c r="H15" s="12">
        <f t="shared" si="0"/>
        <v>0</v>
      </c>
      <c r="I15" s="94"/>
      <c r="J15" s="94"/>
      <c r="K15" s="108"/>
      <c r="L15" s="108"/>
    </row>
    <row r="16" spans="2:12" ht="13.5">
      <c r="B16" s="9"/>
      <c r="C16" s="9"/>
      <c r="D16" s="9"/>
      <c r="E16" s="90" t="s">
        <v>210</v>
      </c>
      <c r="F16" s="9"/>
      <c r="G16" s="9"/>
      <c r="H16" s="12">
        <f t="shared" si="0"/>
        <v>0</v>
      </c>
      <c r="I16" s="94"/>
      <c r="J16" s="94"/>
      <c r="K16" s="108"/>
      <c r="L16" s="108"/>
    </row>
    <row r="17" spans="2:12" ht="13.5">
      <c r="B17" s="9"/>
      <c r="C17" s="9"/>
      <c r="D17" s="9"/>
      <c r="E17" s="90" t="s">
        <v>210</v>
      </c>
      <c r="F17" s="9"/>
      <c r="G17" s="9"/>
      <c r="H17" s="12">
        <f t="shared" si="0"/>
        <v>0</v>
      </c>
      <c r="I17" s="94"/>
      <c r="J17" s="94"/>
      <c r="K17" s="108"/>
      <c r="L17" s="108"/>
    </row>
    <row r="18" spans="2:12" ht="13.5">
      <c r="B18" s="9"/>
      <c r="C18" s="9"/>
      <c r="D18" s="9"/>
      <c r="E18" s="90" t="s">
        <v>210</v>
      </c>
      <c r="F18" s="9"/>
      <c r="G18" s="9"/>
      <c r="H18" s="12">
        <f t="shared" si="0"/>
        <v>0</v>
      </c>
      <c r="I18" s="94"/>
      <c r="J18" s="94"/>
      <c r="K18" s="108"/>
      <c r="L18" s="108"/>
    </row>
    <row r="19" spans="2:10" ht="13.5">
      <c r="B19" s="1"/>
      <c r="C19" s="1"/>
      <c r="D19" s="1"/>
      <c r="E19" s="1" t="s">
        <v>81</v>
      </c>
      <c r="F19" s="1">
        <f>SUM(F9:F18)</f>
        <v>0</v>
      </c>
      <c r="G19" s="1">
        <f>SUM(G9:G18)</f>
        <v>0</v>
      </c>
      <c r="H19" s="12">
        <f>SUM(E19:G19)</f>
        <v>0</v>
      </c>
      <c r="I19" s="86"/>
      <c r="J19" s="86"/>
    </row>
    <row r="20" ht="13.5">
      <c r="B20" t="s">
        <v>209</v>
      </c>
    </row>
    <row r="21" ht="13.5">
      <c r="B21" t="s">
        <v>240</v>
      </c>
    </row>
    <row r="22" ht="13.5">
      <c r="B22" t="s">
        <v>290</v>
      </c>
    </row>
    <row r="23" ht="10.5" customHeight="1"/>
    <row r="24" spans="3:10" s="95" customFormat="1" ht="13.5">
      <c r="C24" s="96" t="s">
        <v>291</v>
      </c>
      <c r="D24" s="99"/>
      <c r="E24" s="99"/>
      <c r="F24" s="99"/>
      <c r="G24" s="99"/>
      <c r="H24" s="99"/>
      <c r="I24" s="99"/>
      <c r="J24" s="100"/>
    </row>
    <row r="25" spans="3:10" s="95" customFormat="1" ht="13.5">
      <c r="C25" s="97" t="s">
        <v>292</v>
      </c>
      <c r="D25" s="101"/>
      <c r="E25" s="101"/>
      <c r="F25" s="101"/>
      <c r="G25" s="101"/>
      <c r="H25" s="101"/>
      <c r="I25" s="101"/>
      <c r="J25" s="102"/>
    </row>
    <row r="26" spans="3:10" s="95" customFormat="1" ht="13.5">
      <c r="C26" s="97" t="s">
        <v>293</v>
      </c>
      <c r="D26" s="101"/>
      <c r="E26" s="101"/>
      <c r="F26" s="101"/>
      <c r="G26" s="101"/>
      <c r="H26" s="101"/>
      <c r="I26" s="101"/>
      <c r="J26" s="102"/>
    </row>
    <row r="27" spans="3:10" s="95" customFormat="1" ht="13.5">
      <c r="C27" s="97" t="s">
        <v>294</v>
      </c>
      <c r="D27" s="101"/>
      <c r="E27" s="101"/>
      <c r="F27" s="101"/>
      <c r="G27" s="101"/>
      <c r="H27" s="101"/>
      <c r="I27" s="101"/>
      <c r="J27" s="102"/>
    </row>
    <row r="28" spans="3:10" s="95" customFormat="1" ht="13.5">
      <c r="C28" s="97" t="s">
        <v>295</v>
      </c>
      <c r="D28" s="101"/>
      <c r="E28" s="101"/>
      <c r="F28" s="101"/>
      <c r="G28" s="101"/>
      <c r="H28" s="101"/>
      <c r="I28" s="101"/>
      <c r="J28" s="102"/>
    </row>
    <row r="29" spans="3:10" s="95" customFormat="1" ht="13.5">
      <c r="C29" s="97" t="s">
        <v>296</v>
      </c>
      <c r="D29" s="101"/>
      <c r="E29" s="101"/>
      <c r="F29" s="101"/>
      <c r="G29" s="101"/>
      <c r="H29" s="101"/>
      <c r="I29" s="101"/>
      <c r="J29" s="102"/>
    </row>
    <row r="30" spans="3:10" s="95" customFormat="1" ht="13.5">
      <c r="C30" s="97" t="s">
        <v>297</v>
      </c>
      <c r="D30" s="101"/>
      <c r="E30" s="101"/>
      <c r="F30" s="101"/>
      <c r="G30" s="101"/>
      <c r="H30" s="101"/>
      <c r="I30" s="101"/>
      <c r="J30" s="102"/>
    </row>
    <row r="31" spans="3:10" s="95" customFormat="1" ht="13.5">
      <c r="C31" s="98" t="s">
        <v>298</v>
      </c>
      <c r="D31" s="103"/>
      <c r="E31" s="103"/>
      <c r="F31" s="103"/>
      <c r="G31" s="103"/>
      <c r="H31" s="103"/>
      <c r="I31" s="103"/>
      <c r="J31" s="104"/>
    </row>
    <row r="33" ht="30.75" customHeight="1"/>
    <row r="34" ht="13.5">
      <c r="B34" t="s">
        <v>87</v>
      </c>
    </row>
    <row r="35" spans="2:10" ht="21">
      <c r="B35" s="17" t="s">
        <v>79</v>
      </c>
      <c r="C35" s="80" t="s">
        <v>80</v>
      </c>
      <c r="D35" s="17" t="s">
        <v>75</v>
      </c>
      <c r="E35" s="17" t="s">
        <v>86</v>
      </c>
      <c r="F35" s="17" t="s">
        <v>2</v>
      </c>
      <c r="G35" s="17" t="s">
        <v>3</v>
      </c>
      <c r="H35" s="17" t="s">
        <v>4</v>
      </c>
      <c r="I35" s="106" t="s">
        <v>299</v>
      </c>
      <c r="J35" s="107" t="s">
        <v>289</v>
      </c>
    </row>
    <row r="36" spans="2:10" ht="13.5">
      <c r="B36" s="9"/>
      <c r="C36" s="9"/>
      <c r="D36" s="9"/>
      <c r="E36" s="90" t="s">
        <v>210</v>
      </c>
      <c r="F36" s="9"/>
      <c r="G36" s="9"/>
      <c r="H36" s="12">
        <f>SUM(E36:G36)</f>
        <v>0</v>
      </c>
      <c r="I36" s="108"/>
      <c r="J36" s="108"/>
    </row>
    <row r="37" spans="2:10" ht="13.5">
      <c r="B37" s="9"/>
      <c r="C37" s="9"/>
      <c r="D37" s="9"/>
      <c r="E37" s="90" t="s">
        <v>210</v>
      </c>
      <c r="F37" s="9"/>
      <c r="G37" s="9"/>
      <c r="H37" s="12">
        <f>SUM(E37:G37)</f>
        <v>0</v>
      </c>
      <c r="I37" s="108"/>
      <c r="J37" s="108"/>
    </row>
    <row r="38" spans="2:10" ht="13.5">
      <c r="B38" s="9"/>
      <c r="C38" s="9"/>
      <c r="D38" s="9"/>
      <c r="E38" s="90" t="s">
        <v>210</v>
      </c>
      <c r="F38" s="9"/>
      <c r="G38" s="9"/>
      <c r="H38" s="12">
        <f>SUM(E38:G38)</f>
        <v>0</v>
      </c>
      <c r="I38" s="108"/>
      <c r="J38" s="108"/>
    </row>
    <row r="39" spans="2:10" ht="13.5">
      <c r="B39" s="9"/>
      <c r="C39" s="9"/>
      <c r="D39" s="9"/>
      <c r="E39" s="90" t="s">
        <v>210</v>
      </c>
      <c r="F39" s="9"/>
      <c r="G39" s="9"/>
      <c r="H39" s="12">
        <f>SUM(E39:G39)</f>
        <v>0</v>
      </c>
      <c r="I39" s="108"/>
      <c r="J39" s="108"/>
    </row>
    <row r="40" spans="2:8" ht="13.5">
      <c r="B40" s="1"/>
      <c r="C40" s="1"/>
      <c r="D40" s="1"/>
      <c r="E40" s="1" t="s">
        <v>81</v>
      </c>
      <c r="F40" s="1">
        <f>SUM(F36:F39)</f>
        <v>0</v>
      </c>
      <c r="G40" s="1">
        <f>SUM(G36:G39)</f>
        <v>0</v>
      </c>
      <c r="H40" s="12">
        <f>SUM(E40:G40)</f>
        <v>0</v>
      </c>
    </row>
    <row r="41" spans="2:8" ht="13.5">
      <c r="B41" s="16" t="s">
        <v>88</v>
      </c>
      <c r="C41" s="16"/>
      <c r="D41" s="16"/>
      <c r="E41" s="16"/>
      <c r="F41" s="16"/>
      <c r="G41" s="16"/>
      <c r="H41" s="16"/>
    </row>
    <row r="42" spans="2:8" ht="13.5">
      <c r="B42" t="s">
        <v>300</v>
      </c>
      <c r="C42" s="16"/>
      <c r="D42" s="16"/>
      <c r="E42" s="16"/>
      <c r="F42" s="16"/>
      <c r="G42" s="16"/>
      <c r="H42" s="16"/>
    </row>
    <row r="43" spans="2:8" ht="13.5">
      <c r="B43" t="s">
        <v>301</v>
      </c>
      <c r="C43" s="16"/>
      <c r="D43" s="16"/>
      <c r="E43" s="16"/>
      <c r="F43" s="16"/>
      <c r="G43" s="16"/>
      <c r="H43" s="16"/>
    </row>
    <row r="45" ht="13.5">
      <c r="B45" t="s">
        <v>89</v>
      </c>
    </row>
    <row r="46" spans="2:8" ht="13.5">
      <c r="B46" s="17" t="s">
        <v>79</v>
      </c>
      <c r="C46" s="80" t="s">
        <v>80</v>
      </c>
      <c r="D46" s="17" t="s">
        <v>75</v>
      </c>
      <c r="E46" s="17" t="s">
        <v>86</v>
      </c>
      <c r="F46" s="17" t="s">
        <v>2</v>
      </c>
      <c r="G46" s="17" t="s">
        <v>3</v>
      </c>
      <c r="H46" s="17" t="s">
        <v>4</v>
      </c>
    </row>
    <row r="47" spans="2:8" ht="13.5">
      <c r="B47" s="9"/>
      <c r="C47" s="9"/>
      <c r="D47" s="9"/>
      <c r="E47" s="90" t="s">
        <v>210</v>
      </c>
      <c r="F47" s="9"/>
      <c r="G47" s="9"/>
      <c r="H47" s="12">
        <f>SUM(E47:G47)</f>
        <v>0</v>
      </c>
    </row>
    <row r="48" spans="2:8" ht="13.5">
      <c r="B48" s="9"/>
      <c r="C48" s="9"/>
      <c r="D48" s="9"/>
      <c r="E48" s="90" t="s">
        <v>210</v>
      </c>
      <c r="F48" s="9"/>
      <c r="G48" s="9"/>
      <c r="H48" s="12">
        <f>SUM(E48:G48)</f>
        <v>0</v>
      </c>
    </row>
    <row r="49" spans="2:8" ht="13.5">
      <c r="B49" s="9"/>
      <c r="C49" s="9"/>
      <c r="D49" s="9"/>
      <c r="E49" s="90" t="s">
        <v>210</v>
      </c>
      <c r="F49" s="9"/>
      <c r="G49" s="9"/>
      <c r="H49" s="12">
        <f>SUM(E49:G49)</f>
        <v>0</v>
      </c>
    </row>
    <row r="50" spans="2:8" ht="13.5">
      <c r="B50" s="9"/>
      <c r="C50" s="9"/>
      <c r="D50" s="9"/>
      <c r="E50" s="90" t="s">
        <v>210</v>
      </c>
      <c r="F50" s="9"/>
      <c r="G50" s="9"/>
      <c r="H50" s="12">
        <f>SUM(E50:G50)</f>
        <v>0</v>
      </c>
    </row>
    <row r="51" spans="2:8" ht="13.5">
      <c r="B51" s="1"/>
      <c r="C51" s="1"/>
      <c r="D51" s="1"/>
      <c r="E51" s="1" t="s">
        <v>81</v>
      </c>
      <c r="F51" s="1">
        <f>SUM(F47:F50)</f>
        <v>0</v>
      </c>
      <c r="G51" s="1">
        <f>SUM(G47:G50)</f>
        <v>0</v>
      </c>
      <c r="H51" s="12">
        <f>SUM(E51:G51)</f>
        <v>0</v>
      </c>
    </row>
    <row r="52" ht="13.5">
      <c r="B52" t="s">
        <v>286</v>
      </c>
    </row>
    <row r="54" ht="13.5">
      <c r="B54" t="s">
        <v>228</v>
      </c>
    </row>
    <row r="55" spans="2:8" ht="13.5">
      <c r="B55" s="17" t="s">
        <v>79</v>
      </c>
      <c r="C55" s="80" t="s">
        <v>80</v>
      </c>
      <c r="D55" s="17" t="s">
        <v>75</v>
      </c>
      <c r="E55" s="17" t="s">
        <v>86</v>
      </c>
      <c r="F55" s="17" t="s">
        <v>2</v>
      </c>
      <c r="G55" s="17" t="s">
        <v>3</v>
      </c>
      <c r="H55" s="17" t="s">
        <v>4</v>
      </c>
    </row>
    <row r="56" spans="2:8" ht="13.5">
      <c r="B56" s="9"/>
      <c r="C56" s="9"/>
      <c r="D56" s="9"/>
      <c r="E56" s="90" t="s">
        <v>210</v>
      </c>
      <c r="F56" s="9"/>
      <c r="G56" s="9"/>
      <c r="H56" s="12">
        <f aca="true" t="shared" si="1" ref="H56:H61">SUM(E56:G56)</f>
        <v>0</v>
      </c>
    </row>
    <row r="57" spans="2:8" ht="13.5">
      <c r="B57" s="9"/>
      <c r="C57" s="9"/>
      <c r="D57" s="9"/>
      <c r="E57" s="90" t="s">
        <v>210</v>
      </c>
      <c r="F57" s="9"/>
      <c r="G57" s="9"/>
      <c r="H57" s="12">
        <f t="shared" si="1"/>
        <v>0</v>
      </c>
    </row>
    <row r="58" spans="2:8" ht="13.5">
      <c r="B58" s="9"/>
      <c r="C58" s="9"/>
      <c r="D58" s="9"/>
      <c r="E58" s="90" t="s">
        <v>210</v>
      </c>
      <c r="F58" s="9"/>
      <c r="G58" s="9"/>
      <c r="H58" s="12">
        <f t="shared" si="1"/>
        <v>0</v>
      </c>
    </row>
    <row r="59" spans="2:8" ht="13.5">
      <c r="B59" s="9"/>
      <c r="C59" s="9"/>
      <c r="D59" s="9"/>
      <c r="E59" s="90" t="s">
        <v>210</v>
      </c>
      <c r="F59" s="9"/>
      <c r="G59" s="9"/>
      <c r="H59" s="12">
        <f t="shared" si="1"/>
        <v>0</v>
      </c>
    </row>
    <row r="60" spans="2:8" ht="13.5">
      <c r="B60" s="9"/>
      <c r="C60" s="9"/>
      <c r="D60" s="9"/>
      <c r="E60" s="90" t="s">
        <v>210</v>
      </c>
      <c r="F60" s="9"/>
      <c r="G60" s="9"/>
      <c r="H60" s="12">
        <f t="shared" si="1"/>
        <v>0</v>
      </c>
    </row>
    <row r="61" spans="2:8" ht="13.5">
      <c r="B61" s="1"/>
      <c r="C61" s="1"/>
      <c r="D61" s="1"/>
      <c r="E61" s="1" t="s">
        <v>81</v>
      </c>
      <c r="F61" s="1">
        <f>SUM(F56:F60)</f>
        <v>0</v>
      </c>
      <c r="G61" s="1">
        <f>SUM(G56:G60)</f>
        <v>0</v>
      </c>
      <c r="H61" s="12">
        <f t="shared" si="1"/>
        <v>0</v>
      </c>
    </row>
    <row r="62" ht="13.5">
      <c r="B62" t="s">
        <v>287</v>
      </c>
    </row>
    <row r="64" ht="13.5">
      <c r="B64" t="s">
        <v>229</v>
      </c>
    </row>
    <row r="65" spans="2:8" ht="13.5">
      <c r="B65" s="17" t="s">
        <v>79</v>
      </c>
      <c r="C65" s="80" t="s">
        <v>80</v>
      </c>
      <c r="D65" s="17" t="s">
        <v>75</v>
      </c>
      <c r="E65" s="17" t="s">
        <v>86</v>
      </c>
      <c r="F65" s="17" t="s">
        <v>2</v>
      </c>
      <c r="G65" s="17" t="s">
        <v>3</v>
      </c>
      <c r="H65" s="17" t="s">
        <v>4</v>
      </c>
    </row>
    <row r="66" spans="2:8" ht="13.5">
      <c r="B66" s="9"/>
      <c r="C66" s="9"/>
      <c r="D66" s="9"/>
      <c r="E66" s="90" t="s">
        <v>210</v>
      </c>
      <c r="F66" s="9"/>
      <c r="G66" s="9"/>
      <c r="H66" s="12">
        <f aca="true" t="shared" si="2" ref="H66:H71">SUM(E66:G66)</f>
        <v>0</v>
      </c>
    </row>
    <row r="67" spans="2:8" ht="13.5">
      <c r="B67" s="9"/>
      <c r="C67" s="9"/>
      <c r="D67" s="9"/>
      <c r="E67" s="90" t="s">
        <v>210</v>
      </c>
      <c r="F67" s="9"/>
      <c r="G67" s="9"/>
      <c r="H67" s="12">
        <f t="shared" si="2"/>
        <v>0</v>
      </c>
    </row>
    <row r="68" spans="2:8" ht="13.5">
      <c r="B68" s="9"/>
      <c r="C68" s="9"/>
      <c r="D68" s="9"/>
      <c r="E68" s="90" t="s">
        <v>210</v>
      </c>
      <c r="F68" s="9"/>
      <c r="G68" s="9"/>
      <c r="H68" s="12">
        <f t="shared" si="2"/>
        <v>0</v>
      </c>
    </row>
    <row r="69" spans="2:8" ht="13.5">
      <c r="B69" s="9"/>
      <c r="C69" s="9"/>
      <c r="D69" s="9"/>
      <c r="E69" s="90" t="s">
        <v>210</v>
      </c>
      <c r="F69" s="9"/>
      <c r="G69" s="9"/>
      <c r="H69" s="12">
        <f t="shared" si="2"/>
        <v>0</v>
      </c>
    </row>
    <row r="70" spans="2:8" ht="13.5">
      <c r="B70" s="9"/>
      <c r="C70" s="9"/>
      <c r="D70" s="9"/>
      <c r="E70" s="90" t="s">
        <v>210</v>
      </c>
      <c r="F70" s="9"/>
      <c r="G70" s="9"/>
      <c r="H70" s="12">
        <f t="shared" si="2"/>
        <v>0</v>
      </c>
    </row>
    <row r="71" spans="2:8" ht="13.5">
      <c r="B71" s="1"/>
      <c r="C71" s="1"/>
      <c r="D71" s="1"/>
      <c r="E71" s="1" t="s">
        <v>81</v>
      </c>
      <c r="F71" s="1">
        <f>SUM(F66:F70)</f>
        <v>0</v>
      </c>
      <c r="G71" s="1">
        <f>SUM(G66:G70)</f>
        <v>0</v>
      </c>
      <c r="H71" s="12">
        <f t="shared" si="2"/>
        <v>0</v>
      </c>
    </row>
    <row r="72" spans="2:8" ht="13.5">
      <c r="B72" t="s">
        <v>288</v>
      </c>
      <c r="C72" s="2"/>
      <c r="D72" s="2"/>
      <c r="E72" s="2"/>
      <c r="F72" s="2"/>
      <c r="G72" s="2"/>
      <c r="H72" s="16"/>
    </row>
    <row r="73" spans="2:8" ht="13.5">
      <c r="B73" s="2"/>
      <c r="C73" s="2"/>
      <c r="D73" s="2"/>
      <c r="E73" s="2"/>
      <c r="F73" s="2"/>
      <c r="G73" s="2"/>
      <c r="H73" s="16"/>
    </row>
    <row r="74" ht="13.5">
      <c r="B74" s="83" t="s">
        <v>217</v>
      </c>
    </row>
  </sheetData>
  <sheetProtection/>
  <mergeCells count="2">
    <mergeCell ref="F3:H3"/>
    <mergeCell ref="F2:H2"/>
  </mergeCells>
  <dataValidations count="3">
    <dataValidation type="list" allowBlank="1" showInputMessage="1" showErrorMessage="1" sqref="C66:C70 C56:C60 C9:C18 C36:C39 C47:C50">
      <formula1>"国立,公立,私立"</formula1>
    </dataValidation>
    <dataValidation type="list" allowBlank="1" showInputMessage="1" showErrorMessage="1" sqref="I9:I19">
      <formula1>"○,×"</formula1>
    </dataValidation>
    <dataValidation type="list" allowBlank="1" showInputMessage="1" showErrorMessage="1" sqref="K9:K18 I36:I39">
      <formula1>"1,2,3,4,5,6,7"</formula1>
    </dataValidation>
  </dataValidations>
  <printOptions/>
  <pageMargins left="0.5118110236220472" right="0.3937007874015748" top="0.5905511811023623" bottom="0.7874015748031497" header="0.5118110236220472" footer="0.5118110236220472"/>
  <pageSetup cellComments="asDisplayed" fitToHeight="1" fitToWidth="1" horizontalDpi="300" verticalDpi="300" orientation="portrait" paperSize="9" scale="75" r:id="rId3"/>
  <headerFooter alignWithMargins="0">
    <oddFooter>&amp;R&amp;F&amp;A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4"/>
  <sheetViews>
    <sheetView zoomScaleSheetLayoutView="100" zoomScalePageLayoutView="0" workbookViewId="0" topLeftCell="A1">
      <selection activeCell="F24" sqref="F24"/>
    </sheetView>
  </sheetViews>
  <sheetFormatPr defaultColWidth="9.00390625" defaultRowHeight="13.5"/>
  <cols>
    <col min="1" max="1" width="1.75390625" style="0" customWidth="1"/>
    <col min="2" max="2" width="11.625" style="0" customWidth="1"/>
    <col min="3" max="3" width="13.375" style="0" customWidth="1"/>
    <col min="4" max="4" width="14.75390625" style="0" customWidth="1"/>
    <col min="5" max="5" width="25.25390625" style="0" customWidth="1"/>
    <col min="6" max="26" width="6.625" style="0" customWidth="1"/>
  </cols>
  <sheetData>
    <row r="1" ht="14.25" thickBot="1"/>
    <row r="2" spans="2:8" s="8" customFormat="1" ht="14.25" thickBot="1">
      <c r="B2" s="38" t="s">
        <v>133</v>
      </c>
      <c r="C2" s="42"/>
      <c r="D2" s="87" t="str">
        <f>'学校情報'!E2</f>
        <v>○○市</v>
      </c>
      <c r="E2" s="44" t="s">
        <v>75</v>
      </c>
      <c r="F2" s="159" t="str">
        <f>CONCATENATE('学校情報'!E3,'学校情報'!F3,'学校情報'!G3,'学校情報'!H3)</f>
        <v>○○中学校△△分校</v>
      </c>
      <c r="G2" s="160"/>
      <c r="H2" s="161"/>
    </row>
    <row r="3" spans="2:8" s="8" customFormat="1" ht="14.25" thickBot="1">
      <c r="B3" s="37" t="s">
        <v>76</v>
      </c>
      <c r="C3" s="43"/>
      <c r="D3" s="88" t="str">
        <f>'学校情報'!E5</f>
        <v>教諭　○○○○</v>
      </c>
      <c r="E3" s="45" t="s">
        <v>77</v>
      </c>
      <c r="F3" s="159" t="str">
        <f>'学校情報'!E6</f>
        <v>XXXX-XX-XXXX</v>
      </c>
      <c r="G3" s="160"/>
      <c r="H3" s="161"/>
    </row>
    <row r="5" ht="13.5">
      <c r="B5" t="s">
        <v>199</v>
      </c>
    </row>
    <row r="6" ht="13.5">
      <c r="B6" t="s">
        <v>241</v>
      </c>
    </row>
    <row r="7" spans="2:10" ht="13.5">
      <c r="B7" t="s">
        <v>250</v>
      </c>
      <c r="J7" t="s">
        <v>256</v>
      </c>
    </row>
    <row r="8" spans="2:13" ht="13.5">
      <c r="B8" s="80" t="s">
        <v>78</v>
      </c>
      <c r="C8" s="17" t="s">
        <v>79</v>
      </c>
      <c r="D8" s="80" t="s">
        <v>80</v>
      </c>
      <c r="E8" s="17" t="s">
        <v>75</v>
      </c>
      <c r="F8" s="17" t="s">
        <v>2</v>
      </c>
      <c r="G8" s="17" t="s">
        <v>3</v>
      </c>
      <c r="H8" s="17" t="s">
        <v>4</v>
      </c>
      <c r="J8" s="92" t="s">
        <v>78</v>
      </c>
      <c r="K8" s="92" t="s">
        <v>2</v>
      </c>
      <c r="L8" s="92" t="s">
        <v>3</v>
      </c>
      <c r="M8" s="92" t="s">
        <v>4</v>
      </c>
    </row>
    <row r="9" spans="2:13" ht="13.5">
      <c r="B9" s="9"/>
      <c r="C9" s="9"/>
      <c r="D9" s="9"/>
      <c r="E9" s="9"/>
      <c r="F9" s="9"/>
      <c r="G9" s="9"/>
      <c r="H9" s="1">
        <f aca="true" t="shared" si="0" ref="H9:H24">SUM(F9:G9)</f>
        <v>0</v>
      </c>
      <c r="J9" s="91" t="s">
        <v>252</v>
      </c>
      <c r="K9" s="91">
        <f>SUMIF($B$9:$B$23,"高等",$F$9:$F$23)</f>
        <v>0</v>
      </c>
      <c r="L9" s="91">
        <f>SUMIF($B$9:$B$23,"高等",$G$9:$G$23)</f>
        <v>0</v>
      </c>
      <c r="M9" s="12">
        <f>SUM(K9:L9)</f>
        <v>0</v>
      </c>
    </row>
    <row r="10" spans="2:13" ht="13.5">
      <c r="B10" s="9"/>
      <c r="C10" s="9"/>
      <c r="D10" s="9"/>
      <c r="E10" s="9"/>
      <c r="F10" s="9"/>
      <c r="G10" s="9"/>
      <c r="H10" s="1">
        <f t="shared" si="0"/>
        <v>0</v>
      </c>
      <c r="J10" s="91" t="s">
        <v>253</v>
      </c>
      <c r="K10" s="91">
        <f>SUMIF($B$9:$B$23,"その他",$F$9:$F$23)</f>
        <v>0</v>
      </c>
      <c r="L10" s="91">
        <f>SUMIF($B$9:$B$23,"その他",$G$9:$G$23)</f>
        <v>0</v>
      </c>
      <c r="M10" s="12">
        <f>SUM(K10:L10)</f>
        <v>0</v>
      </c>
    </row>
    <row r="11" spans="2:13" ht="13.5">
      <c r="B11" s="9"/>
      <c r="C11" s="9"/>
      <c r="D11" s="9"/>
      <c r="E11" s="9"/>
      <c r="F11" s="9"/>
      <c r="G11" s="9"/>
      <c r="H11" s="1">
        <f t="shared" si="0"/>
        <v>0</v>
      </c>
      <c r="J11" s="91" t="s">
        <v>254</v>
      </c>
      <c r="K11" s="91">
        <f>SUMIF($B$9:$B$23,"各種",$F$9:$F$23)</f>
        <v>0</v>
      </c>
      <c r="L11" s="91">
        <f>SUMIF($B$9:$B$23,"各種",$G$9:$G$23)</f>
        <v>0</v>
      </c>
      <c r="M11" s="12">
        <f>SUM(K11:L11)</f>
        <v>0</v>
      </c>
    </row>
    <row r="12" spans="2:13" ht="13.5">
      <c r="B12" s="9"/>
      <c r="C12" s="9"/>
      <c r="D12" s="9"/>
      <c r="E12" s="9"/>
      <c r="F12" s="9"/>
      <c r="G12" s="9"/>
      <c r="H12" s="1">
        <f t="shared" si="0"/>
        <v>0</v>
      </c>
      <c r="J12" s="91" t="s">
        <v>255</v>
      </c>
      <c r="K12" s="91">
        <f>SUMIF($B$9:$B$23,"職訓",$F$9:$F$23)</f>
        <v>0</v>
      </c>
      <c r="L12" s="91">
        <f>SUMIF($B$9:$B$23,"職訓",$G$9:$G$23)</f>
        <v>0</v>
      </c>
      <c r="M12" s="12">
        <f>SUM(K12:L12)</f>
        <v>0</v>
      </c>
    </row>
    <row r="13" spans="2:13" ht="13.5">
      <c r="B13" s="9"/>
      <c r="C13" s="9"/>
      <c r="D13" s="9"/>
      <c r="E13" s="9"/>
      <c r="F13" s="9"/>
      <c r="G13" s="9"/>
      <c r="H13" s="1">
        <f t="shared" si="0"/>
        <v>0</v>
      </c>
      <c r="J13" s="91"/>
      <c r="K13" s="91">
        <f>SUM(K9:K12)</f>
        <v>0</v>
      </c>
      <c r="L13" s="91">
        <f>SUM(L9:L12)</f>
        <v>0</v>
      </c>
      <c r="M13" s="12">
        <f>SUM(K13:L13)</f>
        <v>0</v>
      </c>
    </row>
    <row r="14" spans="2:8" ht="13.5">
      <c r="B14" s="9"/>
      <c r="C14" s="9"/>
      <c r="D14" s="9"/>
      <c r="E14" s="9"/>
      <c r="F14" s="9"/>
      <c r="G14" s="9"/>
      <c r="H14" s="1">
        <f t="shared" si="0"/>
        <v>0</v>
      </c>
    </row>
    <row r="15" spans="2:8" ht="13.5">
      <c r="B15" s="9"/>
      <c r="C15" s="9"/>
      <c r="D15" s="9"/>
      <c r="E15" s="9"/>
      <c r="F15" s="9"/>
      <c r="G15" s="9"/>
      <c r="H15" s="1">
        <f t="shared" si="0"/>
        <v>0</v>
      </c>
    </row>
    <row r="16" spans="2:8" ht="13.5">
      <c r="B16" s="9"/>
      <c r="C16" s="9"/>
      <c r="D16" s="9"/>
      <c r="E16" s="9"/>
      <c r="F16" s="9"/>
      <c r="G16" s="9"/>
      <c r="H16" s="1">
        <f t="shared" si="0"/>
        <v>0</v>
      </c>
    </row>
    <row r="17" spans="2:8" ht="13.5">
      <c r="B17" s="9"/>
      <c r="C17" s="9"/>
      <c r="D17" s="9"/>
      <c r="E17" s="9"/>
      <c r="F17" s="9"/>
      <c r="G17" s="9"/>
      <c r="H17" s="1">
        <f t="shared" si="0"/>
        <v>0</v>
      </c>
    </row>
    <row r="18" spans="2:8" ht="13.5">
      <c r="B18" s="9"/>
      <c r="C18" s="9"/>
      <c r="D18" s="9"/>
      <c r="E18" s="9"/>
      <c r="F18" s="9"/>
      <c r="G18" s="9"/>
      <c r="H18" s="1">
        <f t="shared" si="0"/>
        <v>0</v>
      </c>
    </row>
    <row r="19" spans="2:8" ht="13.5">
      <c r="B19" s="9"/>
      <c r="C19" s="9"/>
      <c r="D19" s="9"/>
      <c r="E19" s="9"/>
      <c r="F19" s="9"/>
      <c r="G19" s="9"/>
      <c r="H19" s="1">
        <f t="shared" si="0"/>
        <v>0</v>
      </c>
    </row>
    <row r="20" spans="2:8" ht="13.5">
      <c r="B20" s="9"/>
      <c r="C20" s="9"/>
      <c r="D20" s="9"/>
      <c r="E20" s="9"/>
      <c r="F20" s="9"/>
      <c r="G20" s="9"/>
      <c r="H20" s="1">
        <f t="shared" si="0"/>
        <v>0</v>
      </c>
    </row>
    <row r="21" spans="2:8" ht="13.5">
      <c r="B21" s="9"/>
      <c r="C21" s="9"/>
      <c r="D21" s="9"/>
      <c r="E21" s="9"/>
      <c r="F21" s="9"/>
      <c r="G21" s="9"/>
      <c r="H21" s="1">
        <f t="shared" si="0"/>
        <v>0</v>
      </c>
    </row>
    <row r="22" spans="2:8" ht="13.5">
      <c r="B22" s="9"/>
      <c r="C22" s="9"/>
      <c r="D22" s="9"/>
      <c r="E22" s="9"/>
      <c r="F22" s="9"/>
      <c r="G22" s="9"/>
      <c r="H22" s="1">
        <f t="shared" si="0"/>
        <v>0</v>
      </c>
    </row>
    <row r="23" spans="2:8" ht="13.5">
      <c r="B23" s="9"/>
      <c r="C23" s="9"/>
      <c r="D23" s="9"/>
      <c r="E23" s="9"/>
      <c r="F23" s="9"/>
      <c r="G23" s="9"/>
      <c r="H23" s="1">
        <f t="shared" si="0"/>
        <v>0</v>
      </c>
    </row>
    <row r="24" spans="2:8" ht="13.5">
      <c r="B24" s="39" t="s">
        <v>81</v>
      </c>
      <c r="C24" s="1"/>
      <c r="D24" s="1"/>
      <c r="E24" s="1"/>
      <c r="F24" s="1">
        <f>SUM(F9:F23)</f>
        <v>0</v>
      </c>
      <c r="G24" s="1">
        <f>SUM(G9:G23)</f>
        <v>0</v>
      </c>
      <c r="H24" s="1">
        <f t="shared" si="0"/>
        <v>0</v>
      </c>
    </row>
    <row r="25" spans="2:8" ht="13.5">
      <c r="B25" s="89"/>
      <c r="C25" s="2"/>
      <c r="D25" s="2"/>
      <c r="E25" s="2"/>
      <c r="F25" s="2"/>
      <c r="G25" s="2"/>
      <c r="H25" s="2"/>
    </row>
    <row r="26" spans="2:10" ht="13.5">
      <c r="B26" t="s">
        <v>251</v>
      </c>
      <c r="J26" t="s">
        <v>257</v>
      </c>
    </row>
    <row r="27" spans="2:13" ht="13.5">
      <c r="B27" s="80" t="s">
        <v>78</v>
      </c>
      <c r="C27" s="17" t="s">
        <v>79</v>
      </c>
      <c r="D27" s="80" t="s">
        <v>80</v>
      </c>
      <c r="E27" s="17" t="s">
        <v>75</v>
      </c>
      <c r="F27" s="17" t="s">
        <v>2</v>
      </c>
      <c r="G27" s="17" t="s">
        <v>3</v>
      </c>
      <c r="H27" s="17" t="s">
        <v>4</v>
      </c>
      <c r="J27" s="92" t="s">
        <v>78</v>
      </c>
      <c r="K27" s="92" t="s">
        <v>2</v>
      </c>
      <c r="L27" s="92" t="s">
        <v>3</v>
      </c>
      <c r="M27" s="92" t="s">
        <v>4</v>
      </c>
    </row>
    <row r="28" spans="2:13" ht="13.5">
      <c r="B28" s="9"/>
      <c r="C28" s="9"/>
      <c r="D28" s="9"/>
      <c r="E28" s="9"/>
      <c r="F28" s="9"/>
      <c r="G28" s="9"/>
      <c r="H28" s="1">
        <f aca="true" t="shared" si="1" ref="H28:H43">SUM(F28:G28)</f>
        <v>0</v>
      </c>
      <c r="J28" s="91" t="s">
        <v>252</v>
      </c>
      <c r="K28" s="91">
        <f>SUMIF($B$28:$B$42,"高等",$F$28:$F$42)</f>
        <v>0</v>
      </c>
      <c r="L28" s="91">
        <f>SUMIF($B$28:$B$42,"高等",$G$28:$G$42)</f>
        <v>0</v>
      </c>
      <c r="M28" s="12">
        <f>SUM(K28:L28)</f>
        <v>0</v>
      </c>
    </row>
    <row r="29" spans="2:13" ht="13.5">
      <c r="B29" s="9"/>
      <c r="C29" s="9"/>
      <c r="D29" s="9"/>
      <c r="E29" s="9"/>
      <c r="F29" s="9"/>
      <c r="G29" s="9"/>
      <c r="H29" s="1">
        <f t="shared" si="1"/>
        <v>0</v>
      </c>
      <c r="J29" s="91" t="s">
        <v>253</v>
      </c>
      <c r="K29" s="91">
        <f>SUMIF($B$28:$B$42,"その他",$F$28:$F$42)</f>
        <v>0</v>
      </c>
      <c r="L29" s="91">
        <f>SUMIF($B$28:$B$42,"その他",$G$28:$G$42)</f>
        <v>0</v>
      </c>
      <c r="M29" s="12">
        <f>SUM(K29:L29)</f>
        <v>0</v>
      </c>
    </row>
    <row r="30" spans="2:13" ht="13.5">
      <c r="B30" s="9"/>
      <c r="C30" s="9"/>
      <c r="D30" s="9"/>
      <c r="E30" s="9"/>
      <c r="F30" s="9"/>
      <c r="G30" s="9"/>
      <c r="H30" s="1">
        <f t="shared" si="1"/>
        <v>0</v>
      </c>
      <c r="J30" s="91" t="s">
        <v>254</v>
      </c>
      <c r="K30" s="91">
        <f>SUMIF($B$28:$B$42,"各種",$F$28:$F$42)</f>
        <v>0</v>
      </c>
      <c r="L30" s="91">
        <f>SUMIF($B$28:$B$42,"各種",$G$28:$G$42)</f>
        <v>0</v>
      </c>
      <c r="M30" s="12">
        <f>SUM(K30:L30)</f>
        <v>0</v>
      </c>
    </row>
    <row r="31" spans="2:13" ht="13.5">
      <c r="B31" s="9"/>
      <c r="C31" s="9"/>
      <c r="D31" s="9"/>
      <c r="E31" s="9"/>
      <c r="F31" s="9"/>
      <c r="G31" s="9"/>
      <c r="H31" s="1">
        <f t="shared" si="1"/>
        <v>0</v>
      </c>
      <c r="J31" s="91" t="s">
        <v>255</v>
      </c>
      <c r="K31" s="91">
        <f>SUMIF($B$28:$B$42,"職訓",$F$28:$F$42)</f>
        <v>0</v>
      </c>
      <c r="L31" s="91">
        <f>SUMIF($B$28:$B$42,"職訓",$G$28:$G$42)</f>
        <v>0</v>
      </c>
      <c r="M31" s="12">
        <f>SUM(K31:L31)</f>
        <v>0</v>
      </c>
    </row>
    <row r="32" spans="2:13" ht="13.5">
      <c r="B32" s="9"/>
      <c r="C32" s="9"/>
      <c r="D32" s="9"/>
      <c r="E32" s="9"/>
      <c r="F32" s="9"/>
      <c r="G32" s="9"/>
      <c r="H32" s="1">
        <f t="shared" si="1"/>
        <v>0</v>
      </c>
      <c r="J32" s="91"/>
      <c r="K32" s="91">
        <f>SUM(K28:K31)</f>
        <v>0</v>
      </c>
      <c r="L32" s="91">
        <f>SUM(L28:L31)</f>
        <v>0</v>
      </c>
      <c r="M32" s="12">
        <f>SUM(K32:L32)</f>
        <v>0</v>
      </c>
    </row>
    <row r="33" spans="2:8" ht="13.5">
      <c r="B33" s="9"/>
      <c r="C33" s="9"/>
      <c r="D33" s="9"/>
      <c r="E33" s="9"/>
      <c r="F33" s="9"/>
      <c r="G33" s="9"/>
      <c r="H33" s="1">
        <f t="shared" si="1"/>
        <v>0</v>
      </c>
    </row>
    <row r="34" spans="2:8" ht="13.5">
      <c r="B34" s="9"/>
      <c r="C34" s="9"/>
      <c r="D34" s="9"/>
      <c r="E34" s="9"/>
      <c r="F34" s="9"/>
      <c r="G34" s="9"/>
      <c r="H34" s="1">
        <f t="shared" si="1"/>
        <v>0</v>
      </c>
    </row>
    <row r="35" spans="2:8" ht="13.5">
      <c r="B35" s="9"/>
      <c r="C35" s="9"/>
      <c r="D35" s="9"/>
      <c r="E35" s="9"/>
      <c r="F35" s="9"/>
      <c r="G35" s="9"/>
      <c r="H35" s="1">
        <f t="shared" si="1"/>
        <v>0</v>
      </c>
    </row>
    <row r="36" spans="2:8" ht="13.5">
      <c r="B36" s="9"/>
      <c r="C36" s="9"/>
      <c r="D36" s="9"/>
      <c r="E36" s="9"/>
      <c r="F36" s="9"/>
      <c r="G36" s="9"/>
      <c r="H36" s="1">
        <f t="shared" si="1"/>
        <v>0</v>
      </c>
    </row>
    <row r="37" spans="2:8" ht="13.5">
      <c r="B37" s="9"/>
      <c r="C37" s="9"/>
      <c r="D37" s="9"/>
      <c r="E37" s="9"/>
      <c r="F37" s="9"/>
      <c r="G37" s="9"/>
      <c r="H37" s="1">
        <f t="shared" si="1"/>
        <v>0</v>
      </c>
    </row>
    <row r="38" spans="2:8" ht="13.5">
      <c r="B38" s="9"/>
      <c r="C38" s="9"/>
      <c r="D38" s="9"/>
      <c r="E38" s="9"/>
      <c r="F38" s="9"/>
      <c r="G38" s="9"/>
      <c r="H38" s="1">
        <f t="shared" si="1"/>
        <v>0</v>
      </c>
    </row>
    <row r="39" spans="2:8" ht="13.5">
      <c r="B39" s="9"/>
      <c r="C39" s="9"/>
      <c r="D39" s="9"/>
      <c r="E39" s="9"/>
      <c r="F39" s="9"/>
      <c r="G39" s="9"/>
      <c r="H39" s="1">
        <f t="shared" si="1"/>
        <v>0</v>
      </c>
    </row>
    <row r="40" spans="2:8" ht="13.5">
      <c r="B40" s="9"/>
      <c r="C40" s="9"/>
      <c r="D40" s="9"/>
      <c r="E40" s="9"/>
      <c r="F40" s="9"/>
      <c r="G40" s="9"/>
      <c r="H40" s="1">
        <f t="shared" si="1"/>
        <v>0</v>
      </c>
    </row>
    <row r="41" spans="2:8" ht="13.5">
      <c r="B41" s="9"/>
      <c r="C41" s="9"/>
      <c r="D41" s="9"/>
      <c r="E41" s="9"/>
      <c r="F41" s="9"/>
      <c r="G41" s="9"/>
      <c r="H41" s="1">
        <f t="shared" si="1"/>
        <v>0</v>
      </c>
    </row>
    <row r="42" spans="2:8" ht="13.5">
      <c r="B42" s="9"/>
      <c r="C42" s="9"/>
      <c r="D42" s="9"/>
      <c r="E42" s="9"/>
      <c r="F42" s="9"/>
      <c r="G42" s="9"/>
      <c r="H42" s="1">
        <f t="shared" si="1"/>
        <v>0</v>
      </c>
    </row>
    <row r="43" spans="2:8" ht="13.5">
      <c r="B43" s="39" t="s">
        <v>81</v>
      </c>
      <c r="C43" s="1"/>
      <c r="D43" s="1"/>
      <c r="E43" s="1"/>
      <c r="F43" s="1">
        <f>SUM(F28:F42)</f>
        <v>0</v>
      </c>
      <c r="G43" s="1">
        <f>SUM(G28:G42)</f>
        <v>0</v>
      </c>
      <c r="H43" s="1">
        <f t="shared" si="1"/>
        <v>0</v>
      </c>
    </row>
    <row r="44" spans="2:8" ht="13.5">
      <c r="B44" s="89"/>
      <c r="C44" s="2"/>
      <c r="D44" s="2"/>
      <c r="E44" s="2"/>
      <c r="F44" s="2"/>
      <c r="G44" s="2"/>
      <c r="H44" s="2"/>
    </row>
    <row r="45" ht="13.5">
      <c r="B45" t="s">
        <v>82</v>
      </c>
    </row>
    <row r="46" ht="13.5">
      <c r="B46" t="s">
        <v>90</v>
      </c>
    </row>
    <row r="47" ht="13.5">
      <c r="B47" t="s">
        <v>211</v>
      </c>
    </row>
    <row r="48" ht="13.5">
      <c r="B48" s="82" t="s">
        <v>213</v>
      </c>
    </row>
    <row r="49" ht="13.5">
      <c r="B49" s="82" t="s">
        <v>212</v>
      </c>
    </row>
    <row r="50" ht="13.5">
      <c r="B50" s="82" t="s">
        <v>214</v>
      </c>
    </row>
    <row r="51" ht="13.5">
      <c r="B51" s="82" t="s">
        <v>215</v>
      </c>
    </row>
    <row r="52" ht="13.5">
      <c r="B52" t="s">
        <v>83</v>
      </c>
    </row>
    <row r="53" ht="13.5">
      <c r="B53" s="81" t="s">
        <v>216</v>
      </c>
    </row>
    <row r="54" ht="13.5">
      <c r="B54" s="81" t="s">
        <v>341</v>
      </c>
    </row>
  </sheetData>
  <sheetProtection/>
  <mergeCells count="2">
    <mergeCell ref="F3:H3"/>
    <mergeCell ref="F2:H2"/>
  </mergeCells>
  <dataValidations count="2">
    <dataValidation type="list" allowBlank="1" showInputMessage="1" showErrorMessage="1" sqref="B9:B23 B28:B42">
      <formula1>"高等,その他,各種,職訓"</formula1>
    </dataValidation>
    <dataValidation type="list" allowBlank="1" showInputMessage="1" showErrorMessage="1" sqref="D9:D23 D28:D42">
      <formula1>"国立,公立,私立"</formula1>
    </dataValidation>
  </dataValidations>
  <printOptions/>
  <pageMargins left="0.7874015748031497" right="0.7874015748031497" top="0.5905511811023623" bottom="0.7874015748031497" header="0.5118110236220472" footer="0.5118110236220472"/>
  <pageSetup fitToHeight="1" fitToWidth="1" horizontalDpi="300" verticalDpi="300" orientation="portrait" paperSize="9" r:id="rId1"/>
  <headerFooter alignWithMargins="0">
    <oddFooter>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9"/>
  <sheetViews>
    <sheetView zoomScaleSheetLayoutView="100" workbookViewId="0" topLeftCell="A4">
      <selection activeCell="J19" sqref="J19"/>
    </sheetView>
  </sheetViews>
  <sheetFormatPr defaultColWidth="9.00390625" defaultRowHeight="13.5"/>
  <cols>
    <col min="1" max="1" width="1.75390625" style="112" customWidth="1"/>
    <col min="2" max="2" width="11.625" style="112" customWidth="1"/>
    <col min="3" max="3" width="8.125" style="112" customWidth="1"/>
    <col min="4" max="4" width="18.625" style="112" customWidth="1"/>
    <col min="5" max="5" width="7.125" style="112" customWidth="1"/>
    <col min="6" max="6" width="7.00390625" style="112" customWidth="1"/>
    <col min="7" max="7" width="7.50390625" style="112" customWidth="1"/>
    <col min="8" max="20" width="6.625" style="112" customWidth="1"/>
    <col min="21" max="16384" width="9.00390625" style="112" customWidth="1"/>
  </cols>
  <sheetData>
    <row r="1" ht="14.25" thickBot="1"/>
    <row r="2" spans="2:9" s="115" customFormat="1" ht="14.25" thickBot="1">
      <c r="B2" s="113" t="s">
        <v>133</v>
      </c>
      <c r="C2" s="114"/>
      <c r="D2" s="110" t="str">
        <f>'学校情報'!E2</f>
        <v>○○市</v>
      </c>
      <c r="E2" s="169" t="s">
        <v>75</v>
      </c>
      <c r="F2" s="170"/>
      <c r="G2" s="156" t="str">
        <f>CONCATENATE('学校情報'!E3,'学校情報'!F3,'学校情報'!G3,'学校情報'!H3)</f>
        <v>○○中学校△△分校</v>
      </c>
      <c r="H2" s="157"/>
      <c r="I2" s="158"/>
    </row>
    <row r="3" spans="2:9" s="115" customFormat="1" ht="14.25" thickBot="1">
      <c r="B3" s="116" t="s">
        <v>76</v>
      </c>
      <c r="C3" s="117"/>
      <c r="D3" s="118" t="str">
        <f>'学校情報'!E5</f>
        <v>教諭　○○○○</v>
      </c>
      <c r="E3" s="169" t="s">
        <v>77</v>
      </c>
      <c r="F3" s="170"/>
      <c r="G3" s="156" t="str">
        <f>'学校情報'!E6</f>
        <v>XXXX-XX-XXXX</v>
      </c>
      <c r="H3" s="157"/>
      <c r="I3" s="158"/>
    </row>
    <row r="4" ht="13.5"/>
    <row r="5" ht="18" customHeight="1">
      <c r="B5" s="112" t="s">
        <v>342</v>
      </c>
    </row>
    <row r="6" ht="18" customHeight="1">
      <c r="B6" s="112" t="s">
        <v>343</v>
      </c>
    </row>
    <row r="7" spans="2:7" ht="18" customHeight="1">
      <c r="B7" s="174" t="s">
        <v>78</v>
      </c>
      <c r="C7" s="175"/>
      <c r="D7" s="176"/>
      <c r="E7" s="119" t="s">
        <v>2</v>
      </c>
      <c r="F7" s="119" t="s">
        <v>3</v>
      </c>
      <c r="G7" s="119" t="s">
        <v>4</v>
      </c>
    </row>
    <row r="8" spans="2:7" ht="18" customHeight="1">
      <c r="B8" s="171" t="s">
        <v>344</v>
      </c>
      <c r="C8" s="172"/>
      <c r="D8" s="173"/>
      <c r="E8" s="9"/>
      <c r="F8" s="9"/>
      <c r="G8" s="109">
        <f aca="true" t="shared" si="0" ref="G8:G18">SUM(E8:F8)</f>
        <v>0</v>
      </c>
    </row>
    <row r="9" spans="2:7" ht="18" customHeight="1">
      <c r="B9" s="171" t="s">
        <v>347</v>
      </c>
      <c r="C9" s="172"/>
      <c r="D9" s="173"/>
      <c r="E9" s="9"/>
      <c r="F9" s="9"/>
      <c r="G9" s="109">
        <f t="shared" si="0"/>
        <v>0</v>
      </c>
    </row>
    <row r="10" spans="2:7" ht="18" customHeight="1">
      <c r="B10" s="171" t="s">
        <v>350</v>
      </c>
      <c r="C10" s="172"/>
      <c r="D10" s="173"/>
      <c r="E10" s="9"/>
      <c r="F10" s="9"/>
      <c r="G10" s="109">
        <f t="shared" si="0"/>
        <v>0</v>
      </c>
    </row>
    <row r="11" spans="2:7" ht="18" customHeight="1">
      <c r="B11" s="171" t="s">
        <v>346</v>
      </c>
      <c r="C11" s="172"/>
      <c r="D11" s="173"/>
      <c r="E11" s="9"/>
      <c r="F11" s="9"/>
      <c r="G11" s="109">
        <f t="shared" si="0"/>
        <v>0</v>
      </c>
    </row>
    <row r="12" spans="2:7" ht="18" customHeight="1">
      <c r="B12" s="171" t="s">
        <v>345</v>
      </c>
      <c r="C12" s="172"/>
      <c r="D12" s="173"/>
      <c r="E12" s="9"/>
      <c r="F12" s="9"/>
      <c r="G12" s="109">
        <f t="shared" si="0"/>
        <v>0</v>
      </c>
    </row>
    <row r="13" spans="2:7" ht="18" customHeight="1">
      <c r="B13" s="171" t="s">
        <v>348</v>
      </c>
      <c r="C13" s="172"/>
      <c r="D13" s="173"/>
      <c r="E13" s="9"/>
      <c r="F13" s="9"/>
      <c r="G13" s="109">
        <f t="shared" si="0"/>
        <v>0</v>
      </c>
    </row>
    <row r="14" spans="2:7" ht="18" customHeight="1">
      <c r="B14" s="171" t="s">
        <v>352</v>
      </c>
      <c r="C14" s="172"/>
      <c r="D14" s="173"/>
      <c r="E14" s="9"/>
      <c r="F14" s="9"/>
      <c r="G14" s="109">
        <f t="shared" si="0"/>
        <v>0</v>
      </c>
    </row>
    <row r="15" spans="2:7" ht="18" customHeight="1">
      <c r="B15" s="171" t="s">
        <v>351</v>
      </c>
      <c r="C15" s="172"/>
      <c r="D15" s="173"/>
      <c r="E15" s="9"/>
      <c r="F15" s="9"/>
      <c r="G15" s="109">
        <f t="shared" si="0"/>
        <v>0</v>
      </c>
    </row>
    <row r="16" spans="2:7" ht="18" customHeight="1">
      <c r="B16" s="171" t="s">
        <v>349</v>
      </c>
      <c r="C16" s="172"/>
      <c r="D16" s="173"/>
      <c r="E16" s="9"/>
      <c r="F16" s="9"/>
      <c r="G16" s="109">
        <f t="shared" si="0"/>
        <v>0</v>
      </c>
    </row>
    <row r="17" spans="2:7" ht="18" customHeight="1">
      <c r="B17" s="120" t="s">
        <v>253</v>
      </c>
      <c r="C17" s="167"/>
      <c r="D17" s="168"/>
      <c r="E17" s="9"/>
      <c r="F17" s="9"/>
      <c r="G17" s="109">
        <f t="shared" si="0"/>
        <v>0</v>
      </c>
    </row>
    <row r="18" spans="2:7" ht="18" customHeight="1">
      <c r="B18" s="164" t="s">
        <v>81</v>
      </c>
      <c r="C18" s="165"/>
      <c r="D18" s="166"/>
      <c r="E18" s="109">
        <f>SUM(E8:E17)</f>
        <v>0</v>
      </c>
      <c r="F18" s="109">
        <f>SUM(F8:F17)</f>
        <v>0</v>
      </c>
      <c r="G18" s="109">
        <f t="shared" si="0"/>
        <v>0</v>
      </c>
    </row>
    <row r="19" spans="2:7" ht="30.75" customHeight="1">
      <c r="B19" s="121"/>
      <c r="C19" s="122"/>
      <c r="D19" s="122"/>
      <c r="E19" s="122"/>
      <c r="F19" s="122"/>
      <c r="G19" s="122"/>
    </row>
    <row r="22" ht="13.5"/>
  </sheetData>
  <sheetProtection/>
  <mergeCells count="16">
    <mergeCell ref="G2:I2"/>
    <mergeCell ref="G3:I3"/>
    <mergeCell ref="B7:D7"/>
    <mergeCell ref="B8:D8"/>
    <mergeCell ref="B12:D12"/>
    <mergeCell ref="B11:D11"/>
    <mergeCell ref="B18:D18"/>
    <mergeCell ref="C17:D17"/>
    <mergeCell ref="E2:F2"/>
    <mergeCell ref="E3:F3"/>
    <mergeCell ref="B9:D9"/>
    <mergeCell ref="B16:D16"/>
    <mergeCell ref="B13:D13"/>
    <mergeCell ref="B10:D10"/>
    <mergeCell ref="B14:D14"/>
    <mergeCell ref="B15:D15"/>
  </mergeCells>
  <printOptions/>
  <pageMargins left="0.7874015748031497" right="0.7874015748031497" top="0.5905511811023623" bottom="0.7874015748031497" header="0.5118110236220472" footer="0.5118110236220472"/>
  <pageSetup cellComments="asDisplayed" fitToHeight="1" fitToWidth="1" horizontalDpi="300" verticalDpi="300" orientation="portrait" paperSize="9" r:id="rId3"/>
  <headerFooter alignWithMargins="0">
    <oddFooter>&amp;R&amp;F&amp;A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Expert</cp:lastModifiedBy>
  <cp:lastPrinted>2015-03-03T06:16:54Z</cp:lastPrinted>
  <dcterms:created xsi:type="dcterms:W3CDTF">1999-04-20T02:28:34Z</dcterms:created>
  <dcterms:modified xsi:type="dcterms:W3CDTF">2015-03-03T06:16:56Z</dcterms:modified>
  <cp:category/>
  <cp:version/>
  <cp:contentType/>
  <cp:contentStatus/>
</cp:coreProperties>
</file>