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fukuipref-my.sharepoint.com/personal/t-azuma-qs_pref_fukui_lg_jp/Documents/Microsoft Teams チャット ファイル/"/>
    </mc:Choice>
  </mc:AlternateContent>
  <xr:revisionPtr revIDLastSave="79" documentId="13_ncr:1_{8CED0E7C-751B-40ED-9676-DDD5EF304C76}" xr6:coauthVersionLast="47" xr6:coauthVersionMax="47" xr10:uidLastSave="{BEC34539-EA66-45ED-B2F3-61FD57C80A00}"/>
  <bookViews>
    <workbookView xWindow="-108" yWindow="-108" windowWidth="23256" windowHeight="12456" xr2:uid="{00000000-000D-0000-FFFF-FFFF00000000}"/>
  </bookViews>
  <sheets>
    <sheet name="(はじめにお読み下さい)報告書の使い方" sheetId="34" r:id="rId1"/>
    <sheet name="報告書" sheetId="20" r:id="rId2"/>
    <sheet name="清算額一覧" sheetId="29" r:id="rId3"/>
    <sheet name="個票1" sheetId="19" r:id="rId4"/>
    <sheet name="【参考】備品購入科目例" sheetId="32" r:id="rId5"/>
    <sheet name="【隠す】リスト1" sheetId="31" state="hidden" r:id="rId6"/>
    <sheet name="【隠す】リスト2" sheetId="33" state="hidden" r:id="rId7"/>
  </sheets>
  <definedNames>
    <definedName name="_xlnm.Print_Area" localSheetId="3">個票1!$A$1:$AM$53</definedName>
    <definedName name="_xlnm.Print_Area" localSheetId="2">清算額一覧!$A$1:$Q$22</definedName>
    <definedName name="_xlnm.Print_Area" localSheetId="1">報告書!$A$1:$AM$41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9" l="1"/>
  <c r="O19" i="29"/>
  <c r="O15" i="29"/>
  <c r="O11" i="29"/>
  <c r="O7" i="29"/>
  <c r="N19" i="29"/>
  <c r="N15" i="29"/>
  <c r="N11" i="29"/>
  <c r="N7" i="29"/>
  <c r="O18" i="29"/>
  <c r="O14" i="29"/>
  <c r="O10" i="29"/>
  <c r="O6" i="29"/>
  <c r="N18" i="29"/>
  <c r="N14" i="29"/>
  <c r="N10" i="29"/>
  <c r="N6" i="29"/>
  <c r="O17" i="29"/>
  <c r="O13" i="29"/>
  <c r="O9" i="29"/>
  <c r="N8" i="29"/>
  <c r="N17" i="29"/>
  <c r="N13" i="29"/>
  <c r="N9" i="29"/>
  <c r="N16" i="29"/>
  <c r="O16" i="29"/>
  <c r="O12" i="29"/>
  <c r="O8" i="29"/>
  <c r="N12" i="29"/>
  <c r="L19" i="29"/>
  <c r="L15" i="29"/>
  <c r="L11" i="29"/>
  <c r="L7" i="29"/>
  <c r="K19" i="29"/>
  <c r="K15" i="29"/>
  <c r="K11" i="29"/>
  <c r="K7" i="29"/>
  <c r="L8" i="29"/>
  <c r="L18" i="29"/>
  <c r="L14" i="29"/>
  <c r="L10" i="29"/>
  <c r="L6" i="29"/>
  <c r="K18" i="29"/>
  <c r="K14" i="29"/>
  <c r="K10" i="29"/>
  <c r="K6" i="29"/>
  <c r="L17" i="29"/>
  <c r="L13" i="29"/>
  <c r="L9" i="29"/>
  <c r="L12" i="29"/>
  <c r="K17" i="29"/>
  <c r="K13" i="29"/>
  <c r="K9" i="29"/>
  <c r="L16" i="29"/>
  <c r="K16" i="29"/>
  <c r="K12" i="29"/>
  <c r="K8" i="29"/>
  <c r="H19" i="29"/>
  <c r="H15" i="29"/>
  <c r="H11" i="29"/>
  <c r="H7" i="29"/>
  <c r="H14" i="29"/>
  <c r="H6" i="29"/>
  <c r="I18" i="29"/>
  <c r="I14" i="29"/>
  <c r="I10" i="29"/>
  <c r="I6" i="29"/>
  <c r="H18" i="29"/>
  <c r="H10" i="29"/>
  <c r="I17" i="29"/>
  <c r="I13" i="29"/>
  <c r="I9" i="29"/>
  <c r="I12" i="29"/>
  <c r="I11" i="29"/>
  <c r="H17" i="29"/>
  <c r="H13" i="29"/>
  <c r="H9" i="29"/>
  <c r="I16" i="29"/>
  <c r="I8" i="29"/>
  <c r="I7" i="29"/>
  <c r="H16" i="29"/>
  <c r="H12" i="29"/>
  <c r="H8" i="29"/>
  <c r="I19" i="29"/>
  <c r="I15" i="29"/>
  <c r="A12" i="34" l="1"/>
  <c r="A13" i="34"/>
  <c r="A18" i="34"/>
  <c r="A19" i="34" s="1"/>
  <c r="A14" i="34"/>
  <c r="A15" i="34" s="1"/>
  <c r="A16" i="34" s="1"/>
  <c r="D19" i="29"/>
  <c r="B17" i="29"/>
  <c r="E16" i="29"/>
  <c r="C14" i="29"/>
  <c r="F13" i="29"/>
  <c r="D11" i="29"/>
  <c r="B9" i="29"/>
  <c r="E8" i="29"/>
  <c r="C6" i="29"/>
  <c r="H5" i="29"/>
  <c r="E12" i="29"/>
  <c r="E14" i="29"/>
  <c r="F11" i="29"/>
  <c r="B7" i="29"/>
  <c r="C17" i="29"/>
  <c r="E11" i="29"/>
  <c r="C19" i="29"/>
  <c r="F18" i="29"/>
  <c r="D16" i="29"/>
  <c r="B14" i="29"/>
  <c r="E13" i="29"/>
  <c r="C11" i="29"/>
  <c r="F10" i="29"/>
  <c r="D8" i="29"/>
  <c r="B6" i="29"/>
  <c r="F5" i="29"/>
  <c r="E5" i="29"/>
  <c r="C18" i="29"/>
  <c r="D15" i="29"/>
  <c r="C10" i="29"/>
  <c r="B18" i="29"/>
  <c r="E17" i="29"/>
  <c r="C15" i="29"/>
  <c r="F6" i="29"/>
  <c r="F19" i="29"/>
  <c r="B15" i="29"/>
  <c r="E6" i="29"/>
  <c r="B19" i="29"/>
  <c r="E18" i="29"/>
  <c r="C16" i="29"/>
  <c r="F15" i="29"/>
  <c r="D13" i="29"/>
  <c r="B11" i="29"/>
  <c r="E10" i="29"/>
  <c r="C8" i="29"/>
  <c r="F7" i="29"/>
  <c r="D9" i="29"/>
  <c r="D14" i="29"/>
  <c r="F8" i="29"/>
  <c r="D18" i="29"/>
  <c r="B16" i="29"/>
  <c r="E15" i="29"/>
  <c r="C13" i="29"/>
  <c r="F12" i="29"/>
  <c r="D10" i="29"/>
  <c r="B8" i="29"/>
  <c r="E7" i="29"/>
  <c r="D5" i="29"/>
  <c r="F17" i="29"/>
  <c r="B13" i="29"/>
  <c r="F9" i="29"/>
  <c r="D7" i="29"/>
  <c r="F14" i="29"/>
  <c r="D12" i="29"/>
  <c r="B10" i="29"/>
  <c r="E9" i="29"/>
  <c r="C7" i="29"/>
  <c r="D17" i="29"/>
  <c r="C12" i="29"/>
  <c r="E19" i="29"/>
  <c r="F16" i="29"/>
  <c r="B12" i="29"/>
  <c r="C9" i="29"/>
  <c r="D6" i="29"/>
  <c r="C5" i="29"/>
  <c r="B5" i="29"/>
  <c r="P8" i="29" l="1"/>
  <c r="M11" i="29"/>
  <c r="J14" i="29"/>
  <c r="P16" i="29"/>
  <c r="M19" i="29"/>
  <c r="M17" i="29"/>
  <c r="M10" i="29"/>
  <c r="J7" i="29"/>
  <c r="P9" i="29"/>
  <c r="M12" i="29"/>
  <c r="J15" i="29"/>
  <c r="P17" i="29"/>
  <c r="J12" i="29"/>
  <c r="J8" i="29"/>
  <c r="P10" i="29"/>
  <c r="M13" i="29"/>
  <c r="J16" i="29"/>
  <c r="P18" i="29"/>
  <c r="P6" i="29"/>
  <c r="P7" i="29"/>
  <c r="J13" i="29"/>
  <c r="M6" i="29"/>
  <c r="J9" i="29"/>
  <c r="P11" i="29"/>
  <c r="M14" i="29"/>
  <c r="J17" i="29"/>
  <c r="P19" i="29"/>
  <c r="M18" i="29"/>
  <c r="M7" i="29"/>
  <c r="J10" i="29"/>
  <c r="P12" i="29"/>
  <c r="M15" i="29"/>
  <c r="J18" i="29"/>
  <c r="M9" i="29"/>
  <c r="P14" i="29"/>
  <c r="P15" i="29"/>
  <c r="J6" i="29"/>
  <c r="M8" i="29"/>
  <c r="J11" i="29"/>
  <c r="P13" i="29"/>
  <c r="M16" i="29"/>
  <c r="J19" i="29"/>
  <c r="H51" i="19" l="1"/>
  <c r="AD43" i="19" l="1"/>
  <c r="AI43" i="19" s="1"/>
  <c r="H40" i="19"/>
  <c r="A19" i="29"/>
  <c r="A18" i="29"/>
  <c r="A17" i="29"/>
  <c r="A16" i="29"/>
  <c r="A15" i="29"/>
  <c r="A14" i="29"/>
  <c r="A13" i="29"/>
  <c r="A12" i="29"/>
  <c r="A11" i="29"/>
  <c r="A10" i="29"/>
  <c r="A9" i="29"/>
  <c r="A8" i="29"/>
  <c r="A7" i="29"/>
  <c r="A6" i="29"/>
  <c r="A5" i="29"/>
  <c r="L5" i="29"/>
  <c r="AD23" i="19" l="1"/>
  <c r="X23" i="20"/>
  <c r="H31" i="19"/>
  <c r="O5" i="29"/>
  <c r="J5" i="29" l="1"/>
  <c r="T5" i="29" s="1"/>
  <c r="G12" i="29"/>
  <c r="G14" i="29"/>
  <c r="G7" i="29"/>
  <c r="G8" i="29"/>
  <c r="G18" i="29"/>
  <c r="G19" i="29"/>
  <c r="G15" i="29"/>
  <c r="G11" i="29"/>
  <c r="G6" i="29"/>
  <c r="G10" i="29"/>
  <c r="G13" i="29"/>
  <c r="G17" i="29"/>
  <c r="G16" i="29"/>
  <c r="G9" i="29"/>
  <c r="K5" i="29"/>
  <c r="X22" i="20" l="1"/>
  <c r="K17" i="20" s="1"/>
  <c r="M5" i="29"/>
  <c r="AI23" i="19"/>
  <c r="K16" i="20"/>
  <c r="G5" i="29"/>
  <c r="N5" i="29"/>
  <c r="P5" i="29" l="1"/>
  <c r="K1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洋介</author>
    <author>厚生労働省ネットワークシステム</author>
  </authors>
  <commentList>
    <comment ref="AV23" authorId="0" shapeId="0" xr:uid="{AAAC0035-7BAF-443C-A999-66ED35067D11}">
      <text>
        <r>
          <rPr>
            <b/>
            <sz val="9"/>
            <color indexed="81"/>
            <rFont val="MS P ゴシック"/>
            <family val="3"/>
            <charset val="128"/>
          </rPr>
          <t>「交付決定額」</t>
        </r>
        <r>
          <rPr>
            <sz val="9"/>
            <color indexed="81"/>
            <rFont val="MS P ゴシック"/>
            <family val="3"/>
            <charset val="128"/>
          </rPr>
          <t xml:space="preserve">
交付決定通知で通知した額を入力ください</t>
        </r>
      </text>
    </comment>
    <comment ref="BK23" authorId="0" shapeId="0" xr:uid="{D39087A3-CC8B-4F89-8D4C-9BA5BD1B2DBB}">
      <text>
        <r>
          <rPr>
            <b/>
            <sz val="9"/>
            <color indexed="81"/>
            <rFont val="MS P ゴシック"/>
            <family val="3"/>
            <charset val="128"/>
          </rPr>
          <t xml:space="preserve">「実績額」
</t>
        </r>
        <r>
          <rPr>
            <sz val="9"/>
            <color indexed="81"/>
            <rFont val="MS P ゴシック"/>
            <family val="3"/>
            <charset val="128"/>
          </rPr>
          <t>交付決定額と実績額の低い方の数字が関数で入力されます</t>
        </r>
      </text>
    </comment>
    <comment ref="CA23" authorId="0" shapeId="0" xr:uid="{32C606CD-2B14-4562-A86B-E8865A2A61FC}">
      <text>
        <r>
          <rPr>
            <b/>
            <sz val="9"/>
            <color indexed="81"/>
            <rFont val="MS P ゴシック"/>
            <family val="3"/>
            <charset val="128"/>
          </rPr>
          <t xml:space="preserve">「差引額」
</t>
        </r>
        <r>
          <rPr>
            <sz val="9"/>
            <color indexed="81"/>
            <rFont val="MS P ゴシック"/>
            <family val="3"/>
            <charset val="128"/>
          </rPr>
          <t>交付決定額 ＞実績額の場合、関数で表示されます</t>
        </r>
      </text>
    </comment>
    <comment ref="AV26" authorId="1" shapeId="0" xr:uid="{8FA04A8D-D927-4DCD-A20E-3F40CD34CCAC}">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→科目例シートを参照の上、プルダウンで選択　
品目・数量等→例（品目）○○個
なお、支出内容を証明する資料（領収書、支払記録等）は、都道府県から求めがあった場合に速やかに提出できるよう、各事業所に適切に保管して下さい</t>
        </r>
      </text>
    </comment>
    <comment ref="AV46" authorId="1" shapeId="0" xr:uid="{ABA21D70-C63E-4506-B2F9-7AF6CE76AB51}">
      <text>
        <r>
          <rPr>
            <b/>
            <sz val="9"/>
            <color indexed="81"/>
            <rFont val="MS P ゴシック"/>
            <family val="3"/>
            <charset val="128"/>
          </rPr>
          <t xml:space="preserve">「用途・品目・数量等」：
</t>
        </r>
        <r>
          <rPr>
            <sz val="9"/>
            <color indexed="81"/>
            <rFont val="MS P ゴシック"/>
            <family val="3"/>
            <charset val="128"/>
          </rPr>
          <t>支出内容を簡潔に記載して下さい。
科目　　　　→プルダウンで選択　
品目・数量等→例（品目）○○個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<sst xmlns="http://schemas.openxmlformats.org/spreadsheetml/2006/main" count="328" uniqueCount="206">
  <si>
    <t>本報告書の使い方、報告の手順</t>
    <rPh sb="0" eb="1">
      <t>ホン</t>
    </rPh>
    <rPh sb="5" eb="6">
      <t>ツカ</t>
    </rPh>
    <rPh sb="7" eb="8">
      <t>カタ</t>
    </rPh>
    <rPh sb="9" eb="11">
      <t>ホウコク</t>
    </rPh>
    <rPh sb="12" eb="14">
      <t>テジュン</t>
    </rPh>
    <phoneticPr fontId="4"/>
  </si>
  <si>
    <t>【注意】
・本様式には複数の数式が使用されております。補助額の計算等に影響しますので、
　水色又は緑色に着色されたセル以外は入力しないでください。</t>
    <rPh sb="1" eb="3">
      <t>チュウイ</t>
    </rPh>
    <rPh sb="45" eb="47">
      <t>ミズイロ</t>
    </rPh>
    <rPh sb="50" eb="51">
      <t>イロ</t>
    </rPh>
    <phoneticPr fontId="4"/>
  </si>
  <si>
    <t>入力セル</t>
    <rPh sb="0" eb="2">
      <t>ニュウリョク</t>
    </rPh>
    <phoneticPr fontId="4"/>
  </si>
  <si>
    <t>プルダウンで選択セル</t>
    <rPh sb="6" eb="8">
      <t>センタク</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</si>
  <si>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</si>
  <si>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</si>
  <si>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</si>
  <si>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</si>
  <si>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本Excelを管内の障がい福祉サービス事業者に配布</t>
    <rPh sb="0" eb="1">
      <t>ホン</t>
    </rPh>
    <rPh sb="7" eb="9">
      <t>カンナイ</t>
    </rPh>
    <rPh sb="10" eb="11">
      <t>ショウ</t>
    </rPh>
    <rPh sb="13" eb="15">
      <t>フクシ</t>
    </rPh>
    <rPh sb="19" eb="22">
      <t>ジギョウシャ</t>
    </rPh>
    <rPh sb="23" eb="25">
      <t>ハイフ</t>
    </rPh>
    <phoneticPr fontId="4"/>
  </si>
  <si>
    <t>本Excelを各事業所に配布し、以下の様式への記入を依頼
・個票</t>
    <rPh sb="16" eb="18">
      <t>イカ</t>
    </rPh>
    <rPh sb="19" eb="21">
      <t>ヨウシキ</t>
    </rPh>
    <rPh sb="23" eb="25">
      <t>キニュウ</t>
    </rPh>
    <rPh sb="26" eb="28">
      <t>イライ</t>
    </rPh>
    <phoneticPr fontId="4"/>
  </si>
  <si>
    <t>以下の作業を行った上で、事業者（法人本部）へ返送
【個票】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コヒョウ</t>
    </rPh>
    <rPh sb="31" eb="33">
      <t>ミズイロ</t>
    </rPh>
    <rPh sb="36" eb="38">
      <t>ヒツヨウ</t>
    </rPh>
    <rPh sb="38" eb="40">
      <t>ジョウホウ</t>
    </rPh>
    <rPh sb="41" eb="43">
      <t>ニュウリョク</t>
    </rPh>
    <rPh sb="45" eb="47">
      <t>ミドリイロ</t>
    </rPh>
    <rPh sb="57" eb="59">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</si>
  <si>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</si>
  <si>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【個票】の内容が、【報告額一覧】に正しく反映されていることを確認
</t>
    </r>
    <r>
      <rPr>
        <sz val="11"/>
        <color rgb="FFFF0000"/>
        <rFont val="ＭＳ 明朝"/>
        <family val="1"/>
        <charset val="128"/>
      </rPr>
      <t>※反映されていない場合、個票名が正しいか確認のこと。エクセル関数にて個票の内容が申請額一覧に反映するようになっているため</t>
    </r>
    <r>
      <rPr>
        <sz val="12"/>
        <color theme="1"/>
        <rFont val="ＭＳ 明朝"/>
        <family val="1"/>
      </rPr>
      <t xml:space="preserve">
</t>
    </r>
    <r>
      <rPr>
        <sz val="10"/>
        <color rgb="FF0070C0"/>
        <rFont val="ＭＳ 明朝"/>
        <family val="3"/>
        <charset val="128"/>
      </rPr>
      <t>※15事業所以上ある場合には6行目～15行目を行ごとコピーし、16行目に右クリック→「コピーしたセルの挿入」で挿入すること。</t>
    </r>
    <rPh sb="1" eb="3">
      <t>コヒョウ</t>
    </rPh>
    <rPh sb="5" eb="7">
      <t>ナイヨウ</t>
    </rPh>
    <rPh sb="13" eb="14">
      <t>イッ</t>
    </rPh>
    <rPh sb="16" eb="17">
      <t>タダ</t>
    </rPh>
    <rPh sb="17" eb="18">
      <t>テキセイ</t>
    </rPh>
    <rPh sb="19" eb="21">
      <t>ハンエイ</t>
    </rPh>
    <rPh sb="29" eb="31">
      <t>カクニン</t>
    </rPh>
    <rPh sb="34" eb="36">
      <t>ハンエイ</t>
    </rPh>
    <rPh sb="42" eb="44">
      <t>バアイ</t>
    </rPh>
    <rPh sb="45" eb="47">
      <t>コヒョウ</t>
    </rPh>
    <rPh sb="47" eb="48">
      <t>メイ</t>
    </rPh>
    <rPh sb="49" eb="50">
      <t>タダ</t>
    </rPh>
    <rPh sb="53" eb="55">
      <t>カクニンギョウミギ</t>
    </rPh>
    <phoneticPr fontId="4"/>
  </si>
  <si>
    <t>報告書に、報告者の法人名、代表者名、日付を入力</t>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</si>
  <si>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</si>
  <si>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</si>
  <si>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</si>
  <si>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(様式5)報告書</t>
    <rPh sb="1" eb="3">
      <t>ヨウシキ</t>
    </rPh>
    <rPh sb="5" eb="8">
      <t>ホウコクショ</t>
    </rPh>
    <phoneticPr fontId="4"/>
  </si>
  <si>
    <t>　　令和</t>
    <rPh sb="2" eb="4">
      <t>レイワ</t>
    </rPh>
    <phoneticPr fontId="4"/>
  </si>
  <si>
    <t>年</t>
    <rPh sb="0" eb="1">
      <t>ネン</t>
    </rPh>
    <phoneticPr fontId="4"/>
  </si>
  <si>
    <t>月</t>
    <rPh sb="0" eb="1">
      <t>ゲツ</t>
    </rPh>
    <phoneticPr fontId="4"/>
  </si>
  <si>
    <t>日</t>
    <rPh sb="0" eb="1">
      <t>ニチ</t>
    </rPh>
    <phoneticPr fontId="4"/>
  </si>
  <si>
    <t>福井県知事</t>
    <rPh sb="0" eb="3">
      <t>フクイケン</t>
    </rPh>
    <rPh sb="3" eb="5">
      <t>チジ</t>
    </rPh>
    <phoneticPr fontId="4"/>
  </si>
  <si>
    <t>殿</t>
    <rPh sb="0" eb="1">
      <t>トノ</t>
    </rPh>
    <phoneticPr fontId="4"/>
  </si>
  <si>
    <t>（法人名）</t>
  </si>
  <si>
    <t xml:space="preserve"> (役職)</t>
    <phoneticPr fontId="4"/>
  </si>
  <si>
    <t>（代表者名）</t>
    <phoneticPr fontId="4"/>
  </si>
  <si>
    <t>障がい福祉事業所に対するサービス継続支援事業補助金及び
障がい者福祉施設等に対するサービス継続支援事業費補助金実績報告書</t>
    <rPh sb="0" eb="1">
      <t>ショウ</t>
    </rPh>
    <rPh sb="3" eb="5">
      <t>フクシ</t>
    </rPh>
    <rPh sb="5" eb="8">
      <t>ジギョウショ</t>
    </rPh>
    <rPh sb="9" eb="10">
      <t>タイ</t>
    </rPh>
    <rPh sb="16" eb="18">
      <t>ケイゾク</t>
    </rPh>
    <rPh sb="18" eb="20">
      <t>シエン</t>
    </rPh>
    <rPh sb="20" eb="22">
      <t>ジギョウ</t>
    </rPh>
    <rPh sb="22" eb="25">
      <t>ホジョキン</t>
    </rPh>
    <rPh sb="25" eb="26">
      <t>オヨ</t>
    </rPh>
    <rPh sb="28" eb="29">
      <t>ショウ</t>
    </rPh>
    <rPh sb="31" eb="32">
      <t>シャ</t>
    </rPh>
    <rPh sb="32" eb="34">
      <t>フクシ</t>
    </rPh>
    <rPh sb="34" eb="36">
      <t>シセツ</t>
    </rPh>
    <rPh sb="36" eb="37">
      <t>トウ</t>
    </rPh>
    <rPh sb="38" eb="39">
      <t>タイ</t>
    </rPh>
    <rPh sb="45" eb="47">
      <t>ケイゾク</t>
    </rPh>
    <rPh sb="47" eb="49">
      <t>シエン</t>
    </rPh>
    <rPh sb="49" eb="52">
      <t>ジギョウヒ</t>
    </rPh>
    <rPh sb="52" eb="55">
      <t>ホジョキン</t>
    </rPh>
    <rPh sb="55" eb="57">
      <t>ジッセキ</t>
    </rPh>
    <rPh sb="57" eb="60">
      <t>ホウコクショ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</si>
  <si>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</si>
  <si>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　　交付決定額　：　</t>
    <rPh sb="1" eb="2">
      <t>ガク</t>
    </rPh>
    <rPh sb="2" eb="4">
      <t>コウフ</t>
    </rPh>
    <rPh sb="4" eb="6">
      <t>ケッテイ</t>
    </rPh>
    <phoneticPr fontId="4"/>
  </si>
  <si>
    <t>千円</t>
    <rPh sb="0" eb="2">
      <t>センエン</t>
    </rPh>
    <phoneticPr fontId="4"/>
  </si>
  <si>
    <t>　　実　績　額　：　</t>
    <rPh sb="2" eb="3">
      <t>ジツ</t>
    </rPh>
    <rPh sb="4" eb="5">
      <t>イサオ</t>
    </rPh>
    <rPh sb="6" eb="7">
      <t>ガク</t>
    </rPh>
    <phoneticPr fontId="4"/>
  </si>
  <si>
    <t>　　返　還　額　：　</t>
    <rPh sb="2" eb="3">
      <t>ヘン</t>
    </rPh>
    <rPh sb="4" eb="5">
      <t>カン</t>
    </rPh>
    <rPh sb="6" eb="7">
      <t>ガク</t>
    </rPh>
    <phoneticPr fontId="4"/>
  </si>
  <si>
    <t>（実績額内訳）</t>
    <rPh sb="1" eb="3">
      <t>ジッセキ</t>
    </rPh>
    <rPh sb="3" eb="4">
      <t>ガク</t>
    </rPh>
    <rPh sb="4" eb="6">
      <t>ウチワケ</t>
    </rPh>
    <phoneticPr fontId="4"/>
  </si>
  <si>
    <t>1．障がい福祉事業所等に対するサービス継続支援事業</t>
    <rPh sb="2" eb="3">
      <t>ショウ</t>
    </rPh>
    <rPh sb="5" eb="7">
      <t>フクシ</t>
    </rPh>
    <rPh sb="7" eb="10">
      <t>ジギョウショ</t>
    </rPh>
    <rPh sb="10" eb="11">
      <t>トウ</t>
    </rPh>
    <rPh sb="12" eb="13">
      <t>タイ</t>
    </rPh>
    <rPh sb="19" eb="21">
      <t>ケイゾク</t>
    </rPh>
    <rPh sb="21" eb="23">
      <t>シエン</t>
    </rPh>
    <rPh sb="23" eb="25">
      <t>ジギョウ</t>
    </rPh>
    <phoneticPr fontId="4"/>
  </si>
  <si>
    <t>2．障がい者福祉施設等に対するサービス継続支援事業</t>
    <rPh sb="2" eb="3">
      <t>ショウ</t>
    </rPh>
    <rPh sb="5" eb="6">
      <t>シャ</t>
    </rPh>
    <rPh sb="6" eb="8">
      <t>フクシ</t>
    </rPh>
    <rPh sb="8" eb="10">
      <t>シセツ</t>
    </rPh>
    <rPh sb="10" eb="11">
      <t>トウ</t>
    </rPh>
    <rPh sb="12" eb="13">
      <t>タイ</t>
    </rPh>
    <rPh sb="19" eb="21">
      <t>ケイゾク</t>
    </rPh>
    <rPh sb="21" eb="23">
      <t>シエン</t>
    </rPh>
    <rPh sb="23" eb="25">
      <t>ジギョウ</t>
    </rPh>
    <phoneticPr fontId="4"/>
  </si>
  <si>
    <t>（添付書類）</t>
    <rPh sb="1" eb="3">
      <t>テンプ</t>
    </rPh>
    <rPh sb="3" eb="5">
      <t>ショルイ</t>
    </rPh>
    <phoneticPr fontId="4"/>
  </si>
  <si>
    <t>１　事業所・施設別清算額一覧（様式１）</t>
    <rPh sb="9" eb="11">
      <t>セイサン</t>
    </rPh>
    <rPh sb="15" eb="17">
      <t>ヨウシキ</t>
    </rPh>
    <phoneticPr fontId="4"/>
  </si>
  <si>
    <t>２　事業実績報告書（事業所単位）（様式２）</t>
    <rPh sb="2" eb="4">
      <t>ジギョウ</t>
    </rPh>
    <rPh sb="4" eb="6">
      <t>ジッセキ</t>
    </rPh>
    <rPh sb="6" eb="9">
      <t>ホウコクショ</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</si>
  <si>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</si>
  <si>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</si>
  <si>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</si>
  <si>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</si>
  <si>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</si>
  <si>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</si>
  <si>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</si>
  <si>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（様式6）事業所・施設別清算額一覧</t>
    <rPh sb="1" eb="3">
      <t>ヨウシキ</t>
    </rPh>
    <rPh sb="5" eb="8">
      <t>ジギョウショ</t>
    </rPh>
    <rPh sb="9" eb="11">
      <t>シセツ</t>
    </rPh>
    <rPh sb="11" eb="12">
      <t>ベツ</t>
    </rPh>
    <rPh sb="12" eb="14">
      <t>セイサン</t>
    </rPh>
    <rPh sb="14" eb="15">
      <t>ガク</t>
    </rPh>
    <rPh sb="15" eb="17">
      <t>イチラン</t>
    </rPh>
    <phoneticPr fontId="4"/>
  </si>
  <si>
    <t>No.</t>
    <phoneticPr fontId="4"/>
  </si>
  <si>
    <t>事業所・施設名</t>
    <rPh sb="0" eb="3">
      <t>ジギョウショ</t>
    </rPh>
    <rPh sb="4" eb="7">
      <t>シセツメイ</t>
    </rPh>
    <phoneticPr fontId="4"/>
  </si>
  <si>
    <t>事業所番号</t>
    <rPh sb="0" eb="3">
      <t>ジギョウショ</t>
    </rPh>
    <rPh sb="3" eb="5">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</si>
  <si>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</si>
  <si>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</si>
  <si>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</si>
  <si>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交付決定額（千円）</t>
    <rPh sb="0" eb="2">
      <t>コウフ</t>
    </rPh>
    <rPh sb="2" eb="4">
      <t>ケッテイ</t>
    </rPh>
    <rPh sb="4" eb="5">
      <t>ガク</t>
    </rPh>
    <rPh sb="6" eb="8">
      <t>センエン</t>
    </rPh>
    <phoneticPr fontId="4"/>
  </si>
  <si>
    <t>実績額（千円）</t>
    <rPh sb="0" eb="2">
      <t>ジッセキ</t>
    </rPh>
    <rPh sb="2" eb="3">
      <t>ガク</t>
    </rPh>
    <rPh sb="4" eb="6">
      <t>センエン</t>
    </rPh>
    <phoneticPr fontId="4"/>
  </si>
  <si>
    <t>差引額（千円）</t>
    <rPh sb="0" eb="2">
      <t>サシヒキ</t>
    </rPh>
    <rPh sb="2" eb="3">
      <t>ガク</t>
    </rPh>
    <rPh sb="4" eb="6">
      <t>センエン</t>
    </rPh>
    <phoneticPr fontId="4"/>
  </si>
  <si>
    <t>審査
結果</t>
    <rPh sb="0" eb="2">
      <t>シンサ</t>
    </rPh>
    <rPh sb="3" eb="5">
      <t>ケッカ</t>
    </rPh>
    <phoneticPr fontId="4"/>
  </si>
  <si>
    <t>障がい福祉事業所等に対するサービス継続支援事業</t>
    <rPh sb="0" eb="1">
      <t>ショウ</t>
    </rPh>
    <rPh sb="3" eb="5">
      <t>フクシ</t>
    </rPh>
    <rPh sb="5" eb="8">
      <t>ジギョウショ</t>
    </rPh>
    <rPh sb="8" eb="9">
      <t>トウ</t>
    </rPh>
    <rPh sb="10" eb="11">
      <t>タイ</t>
    </rPh>
    <rPh sb="17" eb="19">
      <t>ケイゾク</t>
    </rPh>
    <rPh sb="19" eb="21">
      <t>シエン</t>
    </rPh>
    <rPh sb="21" eb="23">
      <t>ジギョウ</t>
    </rPh>
    <phoneticPr fontId="4"/>
  </si>
  <si>
    <t>障がい者福祉施設等に対するサービス継続支援事業</t>
    <rPh sb="0" eb="1">
      <t>ショウ</t>
    </rPh>
    <rPh sb="3" eb="4">
      <t>シャ</t>
    </rPh>
    <rPh sb="4" eb="6">
      <t>フクシ</t>
    </rPh>
    <rPh sb="6" eb="8">
      <t>シセツ</t>
    </rPh>
    <rPh sb="8" eb="9">
      <t>トウ</t>
    </rPh>
    <rPh sb="10" eb="11">
      <t>タイ</t>
    </rPh>
    <rPh sb="17" eb="19">
      <t>ケイゾク</t>
    </rPh>
    <rPh sb="19" eb="21">
      <t>シエン</t>
    </rPh>
    <rPh sb="21" eb="23">
      <t>ジギョウ</t>
    </rPh>
    <phoneticPr fontId="4"/>
  </si>
  <si>
    <t>合計</t>
    <rPh sb="0" eb="2">
      <t>ゴウケイ</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</si>
  <si>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</si>
  <si>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　</t>
    <phoneticPr fontId="4"/>
  </si>
  <si>
    <t>（様式7）</t>
    <rPh sb="1" eb="3">
      <t>ヨウシキ</t>
    </rPh>
    <phoneticPr fontId="4"/>
  </si>
  <si>
    <t>事業実績報告書（事業所単位）</t>
    <rPh sb="2" eb="4">
      <t>ジッセキ</t>
    </rPh>
    <rPh sb="4" eb="6">
      <t>ホウコク</t>
    </rPh>
    <rPh sb="8" eb="11">
      <t>ジギョウショ</t>
    </rPh>
    <rPh sb="11" eb="13">
      <t>タンイ</t>
    </rPh>
    <phoneticPr fontId="4"/>
  </si>
  <si>
    <t>施設概要</t>
    <rPh sb="0" eb="2">
      <t>シセツ</t>
    </rPh>
    <rPh sb="2" eb="4">
      <t>ガイヨウ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</si>
  <si>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</si>
  <si>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</si>
  <si>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</si>
  <si>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</si>
  <si>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</si>
  <si>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福井県</t>
    <rPh sb="0" eb="3">
      <t>フクイケン</t>
    </rPh>
    <phoneticPr fontId="4"/>
  </si>
  <si>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</si>
  <si>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</si>
  <si>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　障がい福祉事業所等に対するサービス継続支援事業</t>
    <rPh sb="1" eb="2">
      <t>ショウ</t>
    </rPh>
    <rPh sb="4" eb="6">
      <t>フクシ</t>
    </rPh>
    <rPh sb="6" eb="9">
      <t>ジギョウショ</t>
    </rPh>
    <rPh sb="9" eb="10">
      <t>トウ</t>
    </rPh>
    <rPh sb="11" eb="12">
      <t>タイ</t>
    </rPh>
    <rPh sb="18" eb="20">
      <t>ケイゾク</t>
    </rPh>
    <rPh sb="20" eb="22">
      <t>シエン</t>
    </rPh>
    <rPh sb="22" eb="24">
      <t>ジギョウ</t>
    </rPh>
    <phoneticPr fontId="4"/>
  </si>
  <si>
    <t>　障がい者福祉施設等に対するサービス継続支援事業</t>
    <rPh sb="1" eb="2">
      <t>ショウ</t>
    </rPh>
    <rPh sb="4" eb="5">
      <t>シャ</t>
    </rPh>
    <rPh sb="5" eb="7">
      <t>フクシ</t>
    </rPh>
    <phoneticPr fontId="4"/>
  </si>
  <si>
    <t>報告にあたっての確認事項</t>
    <rPh sb="0" eb="2">
      <t>ホウコク</t>
    </rPh>
    <rPh sb="8" eb="10">
      <t>カクニン</t>
    </rPh>
    <rPh sb="10" eb="12">
      <t>ジコウ</t>
    </rPh>
    <phoneticPr fontId="4"/>
  </si>
  <si>
    <t>領収書、レシート等の根拠資料は事業所において適切に保管している。</t>
    <rPh sb="10" eb="12">
      <t>コンキョ</t>
    </rPh>
    <rPh sb="12" eb="14">
      <t>シリョウ</t>
    </rPh>
    <rPh sb="17" eb="18">
      <t>ショ</t>
    </rPh>
    <phoneticPr fontId="4"/>
  </si>
  <si>
    <t>他の補助金等で既に措置・補助されている経費と重複していない。</t>
    <rPh sb="0" eb="1">
      <t>ホカ</t>
    </rPh>
    <rPh sb="2" eb="6">
      <t>ホジョキンナド</t>
    </rPh>
    <rPh sb="7" eb="8">
      <t>スデ</t>
    </rPh>
    <rPh sb="9" eb="11">
      <t>ソチ</t>
    </rPh>
    <rPh sb="12" eb="14">
      <t>ホジョ</t>
    </rPh>
    <rPh sb="19" eb="21">
      <t>ケイヒ</t>
    </rPh>
    <rPh sb="22" eb="24">
      <t>チョウフク</t>
    </rPh>
    <phoneticPr fontId="4"/>
  </si>
  <si>
    <t>【交付マニュアル】　１２ 補助事業実施にあたっての注意事項(3)に記載の補助対象外経費に該当しない</t>
    <phoneticPr fontId="4"/>
  </si>
  <si>
    <t>支出済額</t>
    <rPh sb="0" eb="2">
      <t>シシュツ</t>
    </rPh>
    <rPh sb="2" eb="3">
      <t>ズ</t>
    </rPh>
    <phoneticPr fontId="4"/>
  </si>
  <si>
    <t>１．障がい福祉事業所等に対するサービス継続支援事業</t>
    <rPh sb="2" eb="3">
      <t>ショウ</t>
    </rPh>
    <rPh sb="5" eb="7">
      <t>フクシ</t>
    </rPh>
    <rPh sb="7" eb="10">
      <t>ジギョウショ</t>
    </rPh>
    <rPh sb="10" eb="11">
      <t>トウ</t>
    </rPh>
    <rPh sb="12" eb="13">
      <t>タイ</t>
    </rPh>
    <rPh sb="19" eb="21">
      <t>ケイゾク</t>
    </rPh>
    <rPh sb="21" eb="23">
      <t>シエン</t>
    </rPh>
    <rPh sb="23" eb="25">
      <t>ジギョウ</t>
    </rPh>
    <phoneticPr fontId="4"/>
  </si>
  <si>
    <t>交付決定額</t>
    <rPh sb="0" eb="2">
      <t>コウフ</t>
    </rPh>
    <rPh sb="2" eb="4">
      <t>ケッテイ</t>
    </rPh>
    <rPh sb="4" eb="5">
      <t>ガク</t>
    </rPh>
    <phoneticPr fontId="4"/>
  </si>
  <si>
    <t>実績額</t>
    <rPh sb="0" eb="2">
      <t>ジッセキ</t>
    </rPh>
    <rPh sb="2" eb="3">
      <t>ガク</t>
    </rPh>
    <phoneticPr fontId="4"/>
  </si>
  <si>
    <t>差引額</t>
    <rPh sb="0" eb="1">
      <t>サ</t>
    </rPh>
    <rPh sb="1" eb="2">
      <t>ヒ</t>
    </rPh>
    <rPh sb="2" eb="3">
      <t>ガク</t>
    </rPh>
    <phoneticPr fontId="4"/>
  </si>
  <si>
    <t>【障がい福祉サービスを円滑に継続するための対応】</t>
    <rPh sb="1" eb="2">
      <t>ショウ</t>
    </rPh>
    <rPh sb="4" eb="6">
      <t>フクシ</t>
    </rPh>
    <rPh sb="11" eb="13">
      <t>エンカツ</t>
    </rPh>
    <rPh sb="14" eb="16">
      <t>ケイゾク</t>
    </rPh>
    <rPh sb="21" eb="23">
      <t>タイオウ</t>
    </rPh>
    <phoneticPr fontId="4"/>
  </si>
  <si>
    <t>科目</t>
    <rPh sb="0" eb="2">
      <t>カモク</t>
    </rPh>
    <phoneticPr fontId="4"/>
  </si>
  <si>
    <t>支出済額（円）
（税抜き）</t>
    <rPh sb="0" eb="2">
      <t>シシュツ</t>
    </rPh>
    <rPh sb="2" eb="3">
      <t>スミ</t>
    </rPh>
    <rPh sb="3" eb="4">
      <t>ガク</t>
    </rPh>
    <rPh sb="5" eb="6">
      <t>エン</t>
    </rPh>
    <rPh sb="9" eb="11">
      <t>ゼイヌ</t>
    </rPh>
    <phoneticPr fontId="4"/>
  </si>
  <si>
    <t>品目・数量等</t>
    <rPh sb="0" eb="2">
      <t>ヒンモク</t>
    </rPh>
    <rPh sb="3" eb="5">
      <t>スウリョウ</t>
    </rPh>
    <rPh sb="5" eb="6">
      <t>トウ</t>
    </rPh>
    <phoneticPr fontId="4"/>
  </si>
  <si>
    <t>【災害備蓄等への対応】</t>
    <rPh sb="1" eb="3">
      <t>サイガイ</t>
    </rPh>
    <rPh sb="3" eb="5">
      <t>ビチク</t>
    </rPh>
    <rPh sb="5" eb="6">
      <t>トウ</t>
    </rPh>
    <rPh sb="8" eb="10">
      <t>タイオウ</t>
    </rPh>
    <phoneticPr fontId="4"/>
  </si>
  <si>
    <t>支出済額（円）</t>
    <rPh sb="2" eb="3">
      <t>ズ</t>
    </rPh>
    <phoneticPr fontId="4"/>
  </si>
  <si>
    <t>２．障がい者福祉施設等に対するサービス継続支援事業</t>
    <rPh sb="2" eb="3">
      <t>ショウ</t>
    </rPh>
    <rPh sb="5" eb="6">
      <t>シャ</t>
    </rPh>
    <rPh sb="6" eb="8">
      <t>フクシ</t>
    </rPh>
    <rPh sb="8" eb="10">
      <t>シセツ</t>
    </rPh>
    <rPh sb="10" eb="11">
      <t>トウ</t>
    </rPh>
    <rPh sb="12" eb="13">
      <t>タイ</t>
    </rPh>
    <rPh sb="19" eb="21">
      <t>ケイゾク</t>
    </rPh>
    <rPh sb="21" eb="23">
      <t>シエン</t>
    </rPh>
    <rPh sb="23" eb="25">
      <t>ジギョウ</t>
    </rPh>
    <phoneticPr fontId="4"/>
  </si>
  <si>
    <t>実績額</t>
    <rPh sb="2" eb="3">
      <t>ガク</t>
    </rPh>
    <phoneticPr fontId="4"/>
  </si>
  <si>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</si>
  <si>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障がい福祉事業所等に対するサービス継続支援事業(備品購入)</t>
    <rPh sb="0" eb="1">
      <t>ショウ</t>
    </rPh>
    <rPh sb="3" eb="5">
      <t>フクシ</t>
    </rPh>
    <rPh sb="24" eb="26">
      <t>ビヒン</t>
    </rPh>
    <rPh sb="26" eb="28">
      <t>コウニュウ</t>
    </rPh>
    <phoneticPr fontId="4"/>
  </si>
  <si>
    <t>※下記は例として、サービスごとの購入対象を示したものとなります。</t>
    <rPh sb="1" eb="3">
      <t>カキ</t>
    </rPh>
    <rPh sb="4" eb="5">
      <t>レイ</t>
    </rPh>
    <rPh sb="16" eb="18">
      <t>コウニュウ</t>
    </rPh>
    <rPh sb="18" eb="20">
      <t>タイショウ</t>
    </rPh>
    <rPh sb="21" eb="22">
      <t>シメ</t>
    </rPh>
    <phoneticPr fontId="4"/>
  </si>
  <si>
    <t>【交付マニュアル】　１２ 補助事業実施にあたっての注意事項(3)に記載の補助対象外経費に該当しない、事業趣旨に反しないのであれば、</t>
    <rPh sb="1" eb="3">
      <t>コウフ</t>
    </rPh>
    <phoneticPr fontId="4"/>
  </si>
  <si>
    <t>以下表に該当しないものも経費対象となります</t>
    <phoneticPr fontId="4"/>
  </si>
  <si>
    <t>用途</t>
    <rPh sb="0" eb="2">
      <t>ヨウト</t>
    </rPh>
    <phoneticPr fontId="4"/>
  </si>
  <si>
    <t>科目</t>
  </si>
  <si>
    <t>主な内容</t>
  </si>
  <si>
    <t>例</t>
    <rPh sb="0" eb="1">
      <t>レイ</t>
    </rPh>
    <phoneticPr fontId="4"/>
  </si>
  <si>
    <t>サービスの円滑継続</t>
    <rPh sb="7" eb="9">
      <t>ケイゾク</t>
    </rPh>
    <phoneticPr fontId="4"/>
  </si>
  <si>
    <t>気候対応用品購入費</t>
  </si>
  <si>
    <t>猛暑対策、雪害対策用品</t>
  </si>
  <si>
    <r>
      <rPr>
        <sz val="11"/>
        <rFont val="ＭＳ ゴシック"/>
        <family val="3"/>
        <charset val="128"/>
      </rPr>
      <t>ネッククーラー（ヒーター）、熱中症対策ウオッチ、冷感（防寒）ポンチョ、</t>
    </r>
    <r>
      <rPr>
        <sz val="11"/>
        <rFont val="Segoe UI"/>
        <family val="2"/>
      </rPr>
      <t> </t>
    </r>
    <r>
      <rPr>
        <sz val="11"/>
        <rFont val="ＭＳ Ｐゴシック"/>
        <family val="2"/>
        <charset val="128"/>
      </rPr>
      <t>スパイクタイヤ、スタッドレスタイヤ等</t>
    </r>
    <phoneticPr fontId="4"/>
  </si>
  <si>
    <t>燃料費・運営支援経費</t>
  </si>
  <si>
    <t>生活環境改善に資する設備稼働に必要な燃料、職員の負担軽減・勤務環境改善に必要となる経費</t>
    <rPh sb="0" eb="2">
      <t>セイカツ</t>
    </rPh>
    <rPh sb="2" eb="4">
      <t>カンキョウ</t>
    </rPh>
    <rPh sb="4" eb="6">
      <t>カイゼン</t>
    </rPh>
    <rPh sb="7" eb="8">
      <t>シ</t>
    </rPh>
    <rPh sb="15" eb="17">
      <t>ヒツヨウ</t>
    </rPh>
    <rPh sb="18" eb="20">
      <t>ネンリョウ</t>
    </rPh>
    <phoneticPr fontId="4"/>
  </si>
  <si>
    <t>灯油、介護補助機器、ICT等</t>
    <rPh sb="0" eb="2">
      <t>トウユ</t>
    </rPh>
    <rPh sb="3" eb="5">
      <t>カイゴ</t>
    </rPh>
    <rPh sb="5" eb="9">
      <t>ホジョキキ</t>
    </rPh>
    <rPh sb="13" eb="14">
      <t>トウ</t>
    </rPh>
    <phoneticPr fontId="4"/>
  </si>
  <si>
    <t>移動・輸送関連経費</t>
  </si>
  <si>
    <t>移動のための燃料・高速代</t>
  </si>
  <si>
    <t>ガソリン代、高速道路利用料など</t>
    <rPh sb="4" eb="5">
      <t>ダイ</t>
    </rPh>
    <rPh sb="6" eb="10">
      <t>コウソクドウロ</t>
    </rPh>
    <rPh sb="10" eb="13">
      <t>リヨウリョウ</t>
    </rPh>
    <phoneticPr fontId="4"/>
  </si>
  <si>
    <t>サービス円滑継続および災害発生</t>
    <rPh sb="4" eb="6">
      <t>エンカツ</t>
    </rPh>
    <rPh sb="6" eb="8">
      <t>ケイゾク</t>
    </rPh>
    <rPh sb="11" eb="13">
      <t>サイガイ</t>
    </rPh>
    <rPh sb="13" eb="15">
      <t>ハッセイ</t>
    </rPh>
    <phoneticPr fontId="4"/>
  </si>
  <si>
    <t>衛生・医療関連物品購入費</t>
  </si>
  <si>
    <t>衛生用品、医療用品</t>
    <phoneticPr fontId="4"/>
  </si>
  <si>
    <t>マスク、手袋、紙おむつなど</t>
    <rPh sb="4" eb="6">
      <t>テブクロ</t>
    </rPh>
    <rPh sb="7" eb="8">
      <t>カミ</t>
    </rPh>
    <phoneticPr fontId="4"/>
  </si>
  <si>
    <t>居住環境・温湿度管理設備費</t>
  </si>
  <si>
    <t>冷暖房、給湯、換気、遮熱用品</t>
  </si>
  <si>
    <r>
      <rPr>
        <sz val="11"/>
        <rFont val="ＭＳ Ｐゴシック"/>
        <family val="2"/>
        <charset val="128"/>
      </rPr>
      <t>業務用スポットクーラー、業務用スポットヒーター、ホットカーペット、業務用加湿器、</t>
    </r>
    <r>
      <rPr>
        <sz val="11"/>
        <rFont val="Segoe UI"/>
        <family val="2"/>
      </rPr>
      <t xml:space="preserve"> 
</t>
    </r>
    <r>
      <rPr>
        <sz val="11"/>
        <rFont val="ＭＳ Ｐゴシック"/>
        <family val="2"/>
        <charset val="128"/>
      </rPr>
      <t>　業務用温水給湯器（給湯用、暖房用、融雪用）、遮熱・遮光カーテン、ブラインド、</t>
    </r>
    <r>
      <rPr>
        <sz val="11"/>
        <rFont val="Segoe UI"/>
        <family val="2"/>
      </rPr>
      <t xml:space="preserve"> </t>
    </r>
    <r>
      <rPr>
        <sz val="11"/>
        <rFont val="ＭＳ Ｐゴシック"/>
        <family val="2"/>
        <charset val="128"/>
      </rPr>
      <t>換気扇・送風機</t>
    </r>
    <r>
      <rPr>
        <sz val="11"/>
        <rFont val="Segoe UI"/>
        <family val="2"/>
      </rPr>
      <t>/</t>
    </r>
    <r>
      <rPr>
        <sz val="11"/>
        <rFont val="ＭＳ Ｐゴシック"/>
        <family val="2"/>
        <charset val="128"/>
      </rPr>
      <t>サーキュレーター等の居室や浴室等における温度管理、湿度管理に必要な設備・物品等の購入等経費</t>
    </r>
    <phoneticPr fontId="4"/>
  </si>
  <si>
    <t>災害発生</t>
    <rPh sb="0" eb="2">
      <t>サイガイ</t>
    </rPh>
    <rPh sb="2" eb="4">
      <t>ハッセイ</t>
    </rPh>
    <phoneticPr fontId="4"/>
  </si>
  <si>
    <t>備蓄・防災資機材購入費</t>
  </si>
  <si>
    <t>食料、水、発電機、浄水器、簡易トイレ</t>
    <phoneticPr fontId="4"/>
  </si>
  <si>
    <t>非常食、介護食、飲料水、非常用発電機、簡易トイレなど</t>
    <rPh sb="0" eb="3">
      <t>ヒジョウショク</t>
    </rPh>
    <rPh sb="4" eb="6">
      <t>カイゴ</t>
    </rPh>
    <rPh sb="6" eb="7">
      <t>ショク</t>
    </rPh>
    <rPh sb="8" eb="11">
      <t>インリョウスイ</t>
    </rPh>
    <rPh sb="12" eb="15">
      <t>ヒジョウヨウ</t>
    </rPh>
    <rPh sb="15" eb="18">
      <t>ハツデンキ</t>
    </rPh>
    <rPh sb="19" eb="21">
      <t>カンイ</t>
    </rPh>
    <phoneticPr fontId="4"/>
  </si>
  <si>
    <t>事業所・施設等の種別</t>
  </si>
  <si>
    <t>備品購入(千円)</t>
    <rPh sb="0" eb="2">
      <t>ビヒン</t>
    </rPh>
    <rPh sb="2" eb="4">
      <t>コウニュウ</t>
    </rPh>
    <rPh sb="5" eb="7">
      <t>センエン</t>
    </rPh>
    <phoneticPr fontId="4"/>
  </si>
  <si>
    <t>食費(千円)</t>
    <rPh sb="0" eb="2">
      <t>ショクヒ</t>
    </rPh>
    <phoneticPr fontId="4"/>
  </si>
  <si>
    <t>施設入所支援</t>
  </si>
  <si>
    <t>/定員</t>
  </si>
  <si>
    <t>共同生活援助</t>
  </si>
  <si>
    <t>福祉型障害児入所施設</t>
  </si>
  <si>
    <t>医療型障害児入所施設</t>
  </si>
  <si>
    <t>短期入所　1月あたり延べ利用者数300人以下</t>
  </si>
  <si>
    <t>/事業所</t>
  </si>
  <si>
    <t>短期入所　1月あたり延べ利用者数301人以上600人以下</t>
  </si>
  <si>
    <t>短期入所　1月あたり延べ利用者数601人以上</t>
  </si>
  <si>
    <t>生活介護　1月あたり延べ利用者数300人以下</t>
  </si>
  <si>
    <t>生活介護　1月あたり延べ利用者数301人以上600人以下</t>
  </si>
  <si>
    <t>生活介護　1月あたり延べ利用者数601人以上</t>
  </si>
  <si>
    <t>療養介護　1月あたり延べ利用者数300人以下</t>
  </si>
  <si>
    <t>療養介護　1月あたり延べ利用者数301人以上600人以下</t>
  </si>
  <si>
    <t>療養介護　1月あたり延べ利用者数601人以上</t>
  </si>
  <si>
    <t>自立訓練（機能訓練）　1月あたり延べ利用者数300人以下</t>
  </si>
  <si>
    <t>自立訓練（機能訓練）　1月あたり延べ利用者数301人以上600人以下</t>
  </si>
  <si>
    <t>自立訓練（機能訓練）　1月あたり延べ利用者数601人以上</t>
  </si>
  <si>
    <t>自立訓練（生活訓練）　1月あたり延べ利用者数300人以下</t>
  </si>
  <si>
    <t>自立訓練（生活訓練）　1月あたり延べ利用者数301人以上600人以下</t>
  </si>
  <si>
    <t>自立訓練（生活訓練）　1月あたり延べ利用者数601人以上</t>
  </si>
  <si>
    <t>宿泊型自立訓練　1月あたり延べ利用者数300人以下</t>
  </si>
  <si>
    <t>宿泊型自立訓練　1月あたり延べ利用者数301人以上600人以下</t>
  </si>
  <si>
    <t>宿泊型自立訓練　1月あたり延べ利用者数601人以上</t>
  </si>
  <si>
    <t>就労選択支援　1月あたり延べ利用者数300人以下</t>
  </si>
  <si>
    <t>就労選択支援　1月あたり延べ利用者数301人以上600人以下</t>
  </si>
  <si>
    <t>就労選択支援　1月あたり延べ利用者数601人以上</t>
  </si>
  <si>
    <t>就労移行支援　1月あたり延べ利用者数300人以下</t>
  </si>
  <si>
    <t>就労移行支援　1月あたり延べ利用者数301人以上600人以下</t>
  </si>
  <si>
    <t>就労移行支援　1月あたり延べ利用者数601人以上</t>
  </si>
  <si>
    <t>就労継続支援Ａ型　1月あたり延べ利用者数300人以下</t>
  </si>
  <si>
    <t>就労継続支援Ａ型　1月あたり延べ利用者数301人以上600人以下</t>
  </si>
  <si>
    <t>就労継続支援Ａ型　1月あたり延べ利用者数601人以上</t>
  </si>
  <si>
    <t>就労継続支援Ｂ型　1月あたり延べ利用者数300人以下</t>
  </si>
  <si>
    <t>就労継続支援Ｂ型　1月あたり延べ利用者数301人以上600人以下</t>
  </si>
  <si>
    <t>就労継続支援Ｂ型　1月あたり延べ利用者数601人以上</t>
  </si>
  <si>
    <t>児童発達支援　1月あたり延べ利用者数300人以下</t>
  </si>
  <si>
    <t>児童発達支援　1月あたり延べ利用者数301人以上600人以下</t>
  </si>
  <si>
    <t>児童発達支援　1月あたり延べ利用者数601人以上</t>
  </si>
  <si>
    <t>放課後等デイサービス　1月あたり延べ利用者数300人以下</t>
  </si>
  <si>
    <t>放課後等デイサービス　1月あたり延べ利用者数301人以上600人以下</t>
  </si>
  <si>
    <t>放課後等デイサービス　1月あたり延べ利用者数601人以上</t>
  </si>
  <si>
    <t>居宅介護　1月あたり延べ訪問回数200回以下</t>
  </si>
  <si>
    <t>居宅介護　1月あたり延べ訪問回数201回以上2,000回以下</t>
  </si>
  <si>
    <t>居宅介護　1月あたり延べ訪問回数2,001回以上</t>
  </si>
  <si>
    <t>重度訪問介護　1月あたり延べ訪問回数200回以下</t>
  </si>
  <si>
    <t>重度訪問介護　1月あたり延べ訪問回数201回以上2,000回以下</t>
  </si>
  <si>
    <t>重度訪問介護　1月あたり延べ訪問回数2,001回以上</t>
  </si>
  <si>
    <t>同行援護　1月あたり延べ訪問回数200回以下</t>
  </si>
  <si>
    <t>同行援護　1月あたり延べ訪問回数201回以上2,000回以下</t>
  </si>
  <si>
    <t>同行援護　1月あたり延べ訪問回数2,001回以上</t>
  </si>
  <si>
    <t>行動援護　1月あたり延べ訪問回数200回以下</t>
  </si>
  <si>
    <t>行動援護　1月あたり延べ訪問回数201回以上2,000回以下</t>
  </si>
  <si>
    <t>行動援護　1月あたり延べ訪問回数2,001回以上</t>
  </si>
  <si>
    <t>保育所等訪問支援　1月あたり延べ訪問回数200回以下</t>
  </si>
  <si>
    <t>保育所等訪問支援　1月あたり延べ訪問回数201回以上2,000回以下</t>
  </si>
  <si>
    <t>保育所等訪問支援　1月あたり延べ訪問回数2,001回以上</t>
  </si>
  <si>
    <t>居宅訪問型児童発達支援　1月あたり延べ訪問回数200回以下</t>
  </si>
  <si>
    <t>居宅訪問型児童発達支援　1月あたり延べ訪問回数201回以上2,000回以下</t>
  </si>
  <si>
    <t>居宅訪問型児童発達支援　1月あたり延べ訪問回数2,001回以上</t>
  </si>
  <si>
    <t>自立生活援助</t>
  </si>
  <si>
    <t>就労定着支援</t>
  </si>
  <si>
    <t>地域移行支援</t>
  </si>
  <si>
    <t>地域定着支援</t>
  </si>
  <si>
    <t>計画相談支援</t>
  </si>
  <si>
    <t>障害児相談支援</t>
  </si>
  <si>
    <t>短期入所</t>
  </si>
  <si>
    <t>生活介護</t>
  </si>
  <si>
    <t>自立訓練（機能訓練）</t>
  </si>
  <si>
    <t>自立訓練（生活訓練）</t>
  </si>
  <si>
    <t>宿泊型自立訓練</t>
  </si>
  <si>
    <t>就労選択支援</t>
  </si>
  <si>
    <t>就労移行支援</t>
  </si>
  <si>
    <t>就労継続支援Ａ型</t>
  </si>
  <si>
    <t>就労継続支援Ｂ型</t>
  </si>
  <si>
    <t>児童発達支援</t>
  </si>
  <si>
    <t>放課後等デイサービス</t>
  </si>
  <si>
    <t>食材料費</t>
    <rPh sb="0" eb="4">
      <t>ショクザイリョウヒ</t>
    </rPh>
    <phoneticPr fontId="4"/>
  </si>
  <si>
    <t>食材準備等の委託料</t>
    <rPh sb="0" eb="2">
      <t>ショクザイ</t>
    </rPh>
    <rPh sb="2" eb="4">
      <t>ジュンビ</t>
    </rPh>
    <rPh sb="4" eb="5">
      <t>トウ</t>
    </rPh>
    <rPh sb="6" eb="9">
      <t>イタクリョウ</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</si>
  <si>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</si>
  <si>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7" eb="8">
      <t>メイ</t>
    </rPh>
    <rPh sb="9" eb="10">
      <t>アヤマ</t>
    </rPh>
    <rPh sb="15" eb="17">
      <t>カクニン</t>
    </rPh>
    <rPh sb="19" eb="20">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</si>
</sst>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80" formatCode="0_);[Red]\(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rgb="FF0070C0"/>
      <name val="ＭＳ 明朝"/>
      <family val="1"/>
      <charset val="128"/>
    </font>
    <font>
      <b/>
      <sz val="9"/>
      <color indexed="81"/>
      <name val="MS P ゴシック"/>
      <family val="3"/>
      <charset val="128"/>
    </font>
    <font>
      <b/>
      <sz val="12"/>
      <name val="ＭＳ Ｐ明朝"/>
      <family val="1"/>
      <charset val="128"/>
    </font>
    <font>
      <b/>
      <sz val="11"/>
      <color rgb="FFFF0000"/>
      <name val="ＭＳ Ｐ明朝"/>
      <family val="1"/>
      <charset val="128"/>
    </font>
    <font>
      <b/>
      <sz val="11"/>
      <name val="Segoe UI"/>
      <family val="2"/>
    </font>
    <font>
      <sz val="11"/>
      <name val="Segoe UI"/>
      <family val="2"/>
    </font>
    <font>
      <b/>
      <sz val="14"/>
      <color rgb="FFFF0000"/>
      <name val="ＭＳ 明朝"/>
      <family val="1"/>
      <charset val="128"/>
    </font>
    <font>
      <sz val="11"/>
      <name val="ＭＳ 明朝"/>
      <family val="1"/>
    </font>
    <font>
      <sz val="12"/>
      <color theme="1"/>
      <name val="ＭＳ 明朝"/>
      <family val="1"/>
    </font>
    <font>
      <sz val="11"/>
      <color rgb="FFFF0000"/>
      <name val="ＭＳ 明朝"/>
      <family val="1"/>
      <charset val="128"/>
    </font>
    <font>
      <sz val="10"/>
      <color rgb="FF0070C0"/>
      <name val="ＭＳ 明朝"/>
      <family val="3"/>
      <charset val="128"/>
    </font>
    <font>
      <b/>
      <sz val="11"/>
      <name val="ＭＳ Ｐゴシック"/>
      <family val="2"/>
      <charset val="128"/>
    </font>
    <font>
      <sz val="11"/>
      <name val="ＭＳ ゴシック"/>
      <family val="3"/>
      <charset val="128"/>
    </font>
    <font>
      <sz val="11"/>
      <name val="ＭＳ Ｐゴシック"/>
      <family val="2"/>
      <charset val="128"/>
    </font>
    <font>
      <sz val="11"/>
      <name val="Segoe UI"/>
      <family val="3"/>
      <charset val="128"/>
    </font>
    <font>
      <sz val="11"/>
      <name val="Segoe UI"/>
      <family val="2"/>
      <charset val="128"/>
    </font>
    <font>
      <sz val="10.5"/>
      <name val="ＭＳ 明朝"/>
      <family val="1"/>
      <charset val="128"/>
    </font>
    <font>
      <sz val="7.5"/>
      <name val="ＭＳ Ｐ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5">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1" xfId="0" applyFont="1" applyFill="1" applyBorder="1" applyAlignment="1">
      <alignment horizontal="center" vertical="center" wrapText="1"/>
    </xf>
    <xf numFmtId="0" fontId="7" fillId="0" borderId="0" xfId="0" applyFont="1" applyAlignment="1">
      <alignment horizontal="left" vertical="center"/>
    </xf>
    <xf numFmtId="178" fontId="8" fillId="0" borderId="21"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0" fontId="13" fillId="0" borderId="0" xfId="0" applyFont="1" applyAlignment="1">
      <alignment horizontal="left" vertical="top"/>
    </xf>
    <xf numFmtId="0" fontId="13" fillId="0" borderId="0" xfId="0" applyFont="1">
      <alignment vertical="center"/>
    </xf>
    <xf numFmtId="0" fontId="13" fillId="0" borderId="21" xfId="0" applyFont="1" applyBorder="1" applyAlignment="1">
      <alignment horizontal="center" vertical="center"/>
    </xf>
    <xf numFmtId="49" fontId="16" fillId="0" borderId="21" xfId="0" applyNumberFormat="1" applyFont="1" applyBorder="1" applyAlignment="1">
      <alignment horizontal="left" vertical="center" wrapText="1"/>
    </xf>
    <xf numFmtId="0" fontId="16" fillId="0" borderId="21" xfId="0" applyFont="1" applyBorder="1" applyAlignment="1">
      <alignment horizontal="left" vertical="center" wrapText="1"/>
    </xf>
    <xf numFmtId="49" fontId="16" fillId="0" borderId="13" xfId="0" applyNumberFormat="1" applyFont="1" applyBorder="1" applyAlignment="1">
      <alignment vertical="center" wrapText="1"/>
    </xf>
    <xf numFmtId="0" fontId="1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1" fillId="2" borderId="21" xfId="0" applyFont="1" applyFill="1" applyBorder="1" applyAlignment="1">
      <alignment horizontal="center" vertical="center"/>
    </xf>
    <xf numFmtId="0" fontId="13" fillId="5" borderId="21" xfId="0" applyFont="1" applyFill="1" applyBorder="1" applyAlignment="1">
      <alignment horizontal="center" vertical="center"/>
    </xf>
    <xf numFmtId="49" fontId="16" fillId="5" borderId="21" xfId="0" applyNumberFormat="1" applyFont="1" applyFill="1" applyBorder="1" applyAlignment="1">
      <alignment horizontal="center" vertical="top"/>
    </xf>
    <xf numFmtId="0" fontId="16" fillId="5" borderId="21" xfId="0" applyFont="1" applyFill="1" applyBorder="1" applyAlignment="1">
      <alignment horizontal="center" vertical="top"/>
    </xf>
    <xf numFmtId="0" fontId="13" fillId="0" borderId="9" xfId="0" applyFont="1" applyBorder="1">
      <alignment vertical="center"/>
    </xf>
    <xf numFmtId="0" fontId="19" fillId="0" borderId="0" xfId="0" applyFont="1">
      <alignment vertical="center"/>
    </xf>
    <xf numFmtId="0" fontId="11" fillId="0" borderId="0" xfId="0" applyFont="1">
      <alignment vertical="center"/>
    </xf>
    <xf numFmtId="0" fontId="11" fillId="0" borderId="0" xfId="0" applyFont="1" applyAlignment="1">
      <alignment vertical="center" wrapText="1"/>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7" fillId="4" borderId="0" xfId="0" applyFont="1" applyFill="1" applyAlignment="1">
      <alignment horizontal="left" vertical="center"/>
    </xf>
    <xf numFmtId="0" fontId="11" fillId="0" borderId="0" xfId="0" applyFont="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6" fillId="0" borderId="0" xfId="0" applyFont="1" applyAlignment="1">
      <alignment horizontal="right" vertical="center"/>
    </xf>
    <xf numFmtId="0" fontId="15" fillId="0" borderId="0" xfId="0" applyFont="1" applyAlignment="1">
      <alignment horizontal="center" vertical="center"/>
    </xf>
    <xf numFmtId="180" fontId="0" fillId="0" borderId="0" xfId="0" applyNumberFormat="1">
      <alignment vertical="center"/>
    </xf>
    <xf numFmtId="0" fontId="0" fillId="0" borderId="21" xfId="0" applyBorder="1">
      <alignment vertical="center"/>
    </xf>
    <xf numFmtId="0" fontId="21" fillId="0" borderId="21" xfId="0" applyFont="1" applyBorder="1" applyAlignment="1">
      <alignment horizontal="center" vertical="center" wrapText="1"/>
    </xf>
    <xf numFmtId="0" fontId="22" fillId="0" borderId="21" xfId="0" applyFont="1" applyBorder="1" applyAlignment="1">
      <alignment vertical="center" wrapText="1"/>
    </xf>
    <xf numFmtId="0" fontId="15" fillId="0" borderId="7" xfId="0" applyFont="1" applyBorder="1" applyAlignment="1">
      <alignment vertical="center" wrapText="1"/>
    </xf>
    <xf numFmtId="0" fontId="24" fillId="0" borderId="21" xfId="0" applyFont="1" applyBorder="1" applyAlignment="1">
      <alignment horizontal="center" vertical="center"/>
    </xf>
    <xf numFmtId="49" fontId="25" fillId="0" borderId="21" xfId="0" applyNumberFormat="1" applyFont="1" applyBorder="1" applyAlignment="1">
      <alignment horizontal="left" vertical="center" wrapText="1"/>
    </xf>
    <xf numFmtId="0" fontId="25" fillId="0" borderId="21" xfId="0" applyFont="1" applyBorder="1" applyAlignment="1">
      <alignment horizontal="left" vertical="center" wrapText="1"/>
    </xf>
    <xf numFmtId="0" fontId="25" fillId="0" borderId="13" xfId="0" applyFont="1" applyBorder="1" applyAlignment="1">
      <alignment horizontal="left" vertical="center" wrapText="1"/>
    </xf>
    <xf numFmtId="0" fontId="23" fillId="0" borderId="0" xfId="0" applyFont="1" applyAlignment="1">
      <alignment horizontal="left" vertical="center" wrapText="1"/>
    </xf>
    <xf numFmtId="0" fontId="23" fillId="3" borderId="0" xfId="0" applyFont="1" applyFill="1" applyAlignment="1">
      <alignment horizontal="left" vertical="center" wrapText="1"/>
    </xf>
    <xf numFmtId="0" fontId="23" fillId="8" borderId="0" xfId="0" applyFont="1" applyFill="1" applyAlignment="1">
      <alignment horizontal="left" vertical="center" wrapText="1"/>
    </xf>
    <xf numFmtId="0" fontId="28" fillId="0" borderId="21" xfId="0" applyFont="1" applyBorder="1" applyAlignment="1">
      <alignment horizontal="center" vertical="center" wrapText="1"/>
    </xf>
    <xf numFmtId="0" fontId="29" fillId="0" borderId="21" xfId="0" applyFont="1" applyBorder="1" applyAlignment="1">
      <alignment vertical="center" wrapText="1"/>
    </xf>
    <xf numFmtId="0" fontId="31" fillId="0" borderId="21" xfId="0" applyFont="1" applyBorder="1" applyAlignment="1">
      <alignment vertical="center" wrapText="1"/>
    </xf>
    <xf numFmtId="0" fontId="30" fillId="0" borderId="21" xfId="0" applyFont="1" applyBorder="1" applyAlignment="1">
      <alignment vertical="center" wrapText="1"/>
    </xf>
    <xf numFmtId="0" fontId="32" fillId="0" borderId="21" xfId="0" applyFont="1" applyBorder="1" applyAlignment="1">
      <alignment vertical="center" wrapText="1"/>
    </xf>
    <xf numFmtId="0" fontId="10" fillId="4" borderId="5" xfId="0" applyFont="1" applyFill="1" applyBorder="1" applyAlignment="1">
      <alignment horizontal="left" vertical="center"/>
    </xf>
    <xf numFmtId="0" fontId="34" fillId="4" borderId="5" xfId="0" applyFont="1" applyFill="1" applyBorder="1" applyAlignment="1">
      <alignment horizontal="left" vertical="center"/>
    </xf>
    <xf numFmtId="0" fontId="15" fillId="0" borderId="0" xfId="0" applyFont="1" applyAlignment="1">
      <alignment horizontal="center" vertical="center"/>
    </xf>
    <xf numFmtId="0" fontId="23" fillId="7" borderId="0" xfId="0" applyFont="1" applyFill="1" applyAlignment="1">
      <alignment horizontal="left" vertical="center" wrapText="1"/>
    </xf>
    <xf numFmtId="176" fontId="13" fillId="0" borderId="0" xfId="0" applyNumberFormat="1" applyFont="1" applyAlignment="1">
      <alignment vertical="center"/>
    </xf>
    <xf numFmtId="0" fontId="13" fillId="0" borderId="0" xfId="0" applyFont="1" applyAlignment="1">
      <alignment vertical="center"/>
    </xf>
    <xf numFmtId="0" fontId="33" fillId="0" borderId="0" xfId="0" applyFont="1" applyAlignment="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Alignment="1">
      <alignment horizontal="righ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20" fillId="7" borderId="22" xfId="0" applyFont="1" applyFill="1" applyBorder="1" applyAlignment="1">
      <alignment horizontal="center" vertical="center"/>
    </xf>
    <xf numFmtId="0" fontId="20" fillId="7" borderId="23" xfId="0" applyFont="1" applyFill="1" applyBorder="1" applyAlignment="1">
      <alignment horizontal="center" vertical="center"/>
    </xf>
    <xf numFmtId="0" fontId="20" fillId="7" borderId="24"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1" xfId="0" applyFont="1" applyFill="1" applyBorder="1" applyAlignment="1">
      <alignment horizontal="center" vertical="center"/>
    </xf>
    <xf numFmtId="0" fontId="11" fillId="2" borderId="21"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9" fillId="2" borderId="2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Alignment="1">
      <alignment vertical="center" shrinkToFit="1"/>
    </xf>
    <xf numFmtId="0" fontId="11" fillId="0" borderId="0" xfId="0" applyFont="1" applyAlignment="1">
      <alignment horizontal="center" vertical="center"/>
    </xf>
    <xf numFmtId="0" fontId="11" fillId="2" borderId="2" xfId="0" applyFont="1" applyFill="1" applyBorder="1" applyAlignment="1">
      <alignment horizontal="center" vertical="center" wrapText="1"/>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4" applyNumberFormat="1" applyFont="1" applyFill="1" applyBorder="1" applyAlignment="1">
      <alignment horizontal="center" vertical="center" shrinkToFit="1"/>
    </xf>
    <xf numFmtId="180" fontId="11" fillId="0" borderId="0" xfId="0" applyNumberFormat="1" applyFont="1" applyAlignment="1">
      <alignment vertical="center"/>
    </xf>
    <xf numFmtId="180" fontId="11" fillId="0" borderId="9" xfId="0" applyNumberFormat="1" applyFont="1" applyBorder="1" applyAlignment="1">
      <alignment vertical="center"/>
    </xf>
    <xf numFmtId="180" fontId="11" fillId="0" borderId="4" xfId="0" applyNumberFormat="1" applyFont="1" applyBorder="1" applyAlignment="1">
      <alignment vertical="center" shrinkToFit="1"/>
    </xf>
    <xf numFmtId="180" fontId="11" fillId="0" borderId="5" xfId="0" applyNumberFormat="1" applyFont="1" applyBorder="1" applyAlignment="1">
      <alignment vertical="center" shrinkToFit="1"/>
    </xf>
    <xf numFmtId="180" fontId="11" fillId="4" borderId="5" xfId="0" applyNumberFormat="1" applyFont="1" applyFill="1" applyBorder="1" applyAlignment="1">
      <alignment vertical="center"/>
    </xf>
    <xf numFmtId="180" fontId="11" fillId="4" borderId="6" xfId="0" applyNumberFormat="1" applyFont="1" applyFill="1" applyBorder="1" applyAlignment="1">
      <alignment vertical="center"/>
    </xf>
    <xf numFmtId="180" fontId="11" fillId="0" borderId="7" xfId="0" applyNumberFormat="1" applyFont="1" applyBorder="1" applyAlignment="1">
      <alignment vertical="center"/>
    </xf>
    <xf numFmtId="180" fontId="11" fillId="0" borderId="11" xfId="0" applyNumberFormat="1" applyFont="1" applyBorder="1" applyAlignment="1">
      <alignment vertical="center"/>
    </xf>
    <xf numFmtId="180" fontId="11" fillId="0" borderId="10" xfId="0" applyNumberFormat="1" applyFont="1" applyBorder="1" applyAlignment="1">
      <alignment vertical="center" shrinkToFit="1"/>
    </xf>
    <xf numFmtId="180" fontId="11" fillId="0" borderId="7" xfId="0" applyNumberFormat="1" applyFont="1" applyBorder="1" applyAlignment="1">
      <alignment vertical="center" shrinkToFit="1"/>
    </xf>
    <xf numFmtId="180" fontId="11" fillId="4" borderId="7" xfId="0" applyNumberFormat="1" applyFont="1" applyFill="1" applyBorder="1" applyAlignment="1">
      <alignment vertical="center"/>
    </xf>
    <xf numFmtId="180" fontId="11" fillId="4" borderId="11" xfId="0" applyNumberFormat="1" applyFont="1" applyFill="1" applyBorder="1" applyAlignment="1">
      <alignment vertical="center"/>
    </xf>
    <xf numFmtId="180" fontId="11" fillId="4" borderId="0" xfId="0" applyNumberFormat="1" applyFont="1" applyFill="1" applyAlignment="1">
      <alignment vertical="center"/>
    </xf>
    <xf numFmtId="180" fontId="11" fillId="4" borderId="9" xfId="0" applyNumberFormat="1" applyFont="1" applyFill="1" applyBorder="1" applyAlignment="1">
      <alignment vertical="center"/>
    </xf>
    <xf numFmtId="180" fontId="11" fillId="0" borderId="1" xfId="0" applyNumberFormat="1" applyFont="1" applyBorder="1" applyAlignment="1">
      <alignment vertical="center" shrinkToFit="1"/>
    </xf>
    <xf numFmtId="180" fontId="11" fillId="0" borderId="2" xfId="0" applyNumberFormat="1" applyFont="1" applyBorder="1" applyAlignment="1">
      <alignment vertical="center" shrinkToFit="1"/>
    </xf>
    <xf numFmtId="49" fontId="11" fillId="8" borderId="4" xfId="0" applyNumberFormat="1" applyFont="1" applyFill="1" applyBorder="1" applyAlignment="1" applyProtection="1">
      <alignment horizontal="left" vertical="center"/>
      <protection locked="0"/>
    </xf>
    <xf numFmtId="49" fontId="11" fillId="8" borderId="5" xfId="0" applyNumberFormat="1" applyFont="1" applyFill="1" applyBorder="1" applyAlignment="1" applyProtection="1">
      <alignment horizontal="left" vertical="center"/>
      <protection locked="0"/>
    </xf>
    <xf numFmtId="49" fontId="11" fillId="8" borderId="6" xfId="0" applyNumberFormat="1" applyFont="1" applyFill="1" applyBorder="1" applyAlignment="1" applyProtection="1">
      <alignment horizontal="left" vertical="center"/>
      <protection locked="0"/>
    </xf>
    <xf numFmtId="177" fontId="11" fillId="3" borderId="12" xfId="4" applyNumberFormat="1" applyFont="1" applyFill="1" applyBorder="1" applyAlignment="1" applyProtection="1">
      <alignment vertical="center" shrinkToFit="1"/>
      <protection locked="0"/>
    </xf>
    <xf numFmtId="0" fontId="10" fillId="3" borderId="18" xfId="0" applyFont="1" applyFill="1" applyBorder="1" applyAlignment="1" applyProtection="1">
      <alignment horizontal="center" vertical="center" shrinkToFit="1"/>
      <protection locked="0"/>
    </xf>
    <xf numFmtId="0" fontId="10" fillId="3" borderId="19"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49" fontId="11" fillId="8" borderId="15" xfId="0" applyNumberFormat="1" applyFont="1" applyFill="1" applyBorder="1" applyAlignment="1" applyProtection="1">
      <alignment horizontal="left" vertical="center"/>
      <protection locked="0"/>
    </xf>
    <xf numFmtId="49" fontId="11" fillId="8" borderId="16" xfId="0" applyNumberFormat="1" applyFont="1" applyFill="1" applyBorder="1" applyAlignment="1" applyProtection="1">
      <alignment horizontal="left" vertical="center"/>
      <protection locked="0"/>
    </xf>
    <xf numFmtId="49" fontId="11" fillId="8" borderId="17" xfId="0" applyNumberFormat="1" applyFont="1" applyFill="1" applyBorder="1" applyAlignment="1" applyProtection="1">
      <alignment horizontal="left" vertical="center"/>
      <protection locked="0"/>
    </xf>
    <xf numFmtId="177" fontId="11" fillId="3" borderId="16" xfId="4" applyNumberFormat="1" applyFont="1" applyFill="1" applyBorder="1" applyAlignment="1" applyProtection="1">
      <alignment vertical="center" shrinkToFit="1"/>
      <protection locked="0"/>
    </xf>
    <xf numFmtId="0" fontId="10" fillId="3" borderId="15" xfId="0"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49" fontId="11" fillId="8" borderId="18" xfId="0" applyNumberFormat="1" applyFont="1" applyFill="1" applyBorder="1" applyAlignment="1" applyProtection="1">
      <alignment horizontal="left" vertical="center"/>
      <protection locked="0"/>
    </xf>
    <xf numFmtId="49" fontId="11" fillId="8" borderId="19" xfId="0" applyNumberFormat="1" applyFont="1" applyFill="1" applyBorder="1" applyAlignment="1" applyProtection="1">
      <alignment horizontal="left" vertical="center"/>
      <protection locked="0"/>
    </xf>
    <xf numFmtId="49" fontId="11" fillId="8" borderId="20" xfId="0" applyNumberFormat="1" applyFont="1" applyFill="1" applyBorder="1" applyAlignment="1" applyProtection="1">
      <alignment horizontal="left" vertical="center"/>
      <protection locked="0"/>
    </xf>
    <xf numFmtId="180" fontId="11" fillId="3" borderId="4" xfId="0" applyNumberFormat="1" applyFont="1" applyFill="1" applyBorder="1" applyAlignment="1" applyProtection="1">
      <alignment vertical="center" wrapText="1"/>
      <protection locked="0"/>
    </xf>
    <xf numFmtId="180" fontId="11" fillId="3" borderId="5" xfId="0" applyNumberFormat="1" applyFont="1" applyFill="1" applyBorder="1" applyAlignment="1" applyProtection="1">
      <alignment vertical="center" wrapText="1"/>
      <protection locked="0"/>
    </xf>
    <xf numFmtId="180" fontId="11" fillId="3" borderId="10" xfId="0" applyNumberFormat="1" applyFont="1" applyFill="1" applyBorder="1" applyAlignment="1" applyProtection="1">
      <alignment vertical="center" wrapText="1"/>
      <protection locked="0"/>
    </xf>
    <xf numFmtId="180" fontId="11" fillId="3" borderId="7" xfId="0" applyNumberFormat="1" applyFont="1" applyFill="1" applyBorder="1" applyAlignment="1" applyProtection="1">
      <alignment vertical="center" wrapText="1"/>
      <protection locked="0"/>
    </xf>
    <xf numFmtId="0" fontId="9" fillId="8" borderId="1" xfId="0"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protection locked="0"/>
    </xf>
    <xf numFmtId="0" fontId="9" fillId="8" borderId="3" xfId="0" applyFont="1" applyFill="1" applyBorder="1" applyAlignment="1" applyProtection="1">
      <alignment horizontal="center" vertical="center"/>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Alignment="1" applyProtection="1">
      <alignment vertical="center"/>
      <protection locked="0"/>
    </xf>
    <xf numFmtId="0" fontId="11" fillId="3" borderId="7" xfId="0" applyFont="1" applyFill="1" applyBorder="1" applyAlignment="1" applyProtection="1">
      <alignment vertical="center"/>
      <protection locked="0"/>
    </xf>
    <xf numFmtId="0" fontId="11" fillId="3" borderId="11" xfId="0" applyFont="1" applyFill="1" applyBorder="1" applyAlignment="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0" fontId="11" fillId="8" borderId="1" xfId="0" applyFont="1" applyFill="1" applyBorder="1" applyAlignment="1" applyProtection="1">
      <alignment vertical="center" shrinkToFit="1"/>
      <protection locked="0"/>
    </xf>
    <xf numFmtId="0" fontId="11" fillId="8" borderId="2" xfId="0" applyFont="1" applyFill="1" applyBorder="1" applyAlignment="1" applyProtection="1">
      <alignment vertical="center" shrinkToFit="1"/>
      <protection locked="0"/>
    </xf>
    <xf numFmtId="0" fontId="11" fillId="8" borderId="3" xfId="0" applyFont="1" applyFill="1" applyBorder="1" applyAlignment="1" applyProtection="1">
      <alignment vertical="center" shrinkToFit="1"/>
      <protection locked="0"/>
    </xf>
    <xf numFmtId="180" fontId="11" fillId="3" borderId="8" xfId="0" applyNumberFormat="1" applyFont="1" applyFill="1" applyBorder="1" applyAlignment="1" applyProtection="1">
      <alignment vertical="center" wrapText="1"/>
      <protection locked="0"/>
    </xf>
    <xf numFmtId="180" fontId="11" fillId="3" borderId="0" xfId="0" applyNumberFormat="1" applyFont="1" applyFill="1" applyAlignment="1" applyProtection="1">
      <alignment vertical="center" wrapText="1"/>
      <protection locked="0"/>
    </xf>
    <xf numFmtId="0" fontId="8" fillId="0" borderId="21" xfId="0" applyNumberFormat="1" applyFont="1" applyBorder="1" applyAlignment="1" applyProtection="1">
      <alignment vertical="center" shrinkToFit="1"/>
    </xf>
    <xf numFmtId="180" fontId="8" fillId="0" borderId="21" xfId="4" applyNumberFormat="1" applyFont="1" applyBorder="1" applyAlignment="1" applyProtection="1">
      <alignment horizontal="right" vertical="center" shrinkToFit="1"/>
    </xf>
    <xf numFmtId="180" fontId="8" fillId="0" borderId="21" xfId="4" applyNumberFormat="1" applyFont="1" applyBorder="1" applyAlignment="1" applyProtection="1">
      <alignment vertical="center" shrinkToFit="1"/>
    </xf>
    <xf numFmtId="0" fontId="13" fillId="3" borderId="0" xfId="0" applyFont="1" applyFill="1" applyProtection="1">
      <alignment vertical="center"/>
      <protection locked="0"/>
    </xf>
    <xf numFmtId="0" fontId="13" fillId="3" borderId="0" xfId="0" applyFont="1" applyFill="1" applyAlignment="1" applyProtection="1">
      <alignment horizontal="right" vertical="center"/>
      <protection locked="0"/>
    </xf>
    <xf numFmtId="0" fontId="13" fillId="3" borderId="0" xfId="0" applyFont="1" applyFill="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13" fillId="3" borderId="0" xfId="0" applyFont="1" applyFill="1" applyAlignment="1" applyProtection="1">
      <alignment horizontal="left" vertical="center"/>
      <protection locked="0"/>
    </xf>
    <xf numFmtId="0" fontId="6" fillId="3" borderId="21" xfId="0" applyFont="1" applyFill="1" applyBorder="1" applyAlignment="1" applyProtection="1">
      <alignment vertical="center" shrinkToFit="1"/>
      <protection locked="0"/>
    </xf>
  </cellXfs>
  <cellStyles count="10">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桁区切り 3 2" xfId="9" xr:uid="{B0797762-B8BC-4BEF-9819-6A94AC7AE05B}"/>
    <cellStyle name="標準" xfId="0" builtinId="0"/>
    <cellStyle name="標準 2" xfId="3" xr:uid="{00000000-0005-0000-0000-000005000000}"/>
    <cellStyle name="標準 2 2" xfId="7" xr:uid="{DDE30E93-A760-4774-9085-C3B51A300DCE}"/>
    <cellStyle name="標準 3" xfId="5" xr:uid="{00000000-0005-0000-0000-000006000000}"/>
    <cellStyle name="標準 3 2" xfId="8" xr:uid="{F2915BBC-74BD-4336-B293-DC9D355E81DC}"/>
  </cellStyles>
  <dxfs count="0"/>
  <tableStyles count="0" defaultTableStyle="TableStyleMedium2" defaultPivotStyle="PivotStyleLight16"/>
  <colors>
    <mruColors>
      <color rgb="FFCCFFCC"/>
      <color rgb="FFCDFFFF"/>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EBBC-0845-426B-8A44-3CF5CB72E052}">
  <dimension ref="A2:D20"/>
  <sheetViews>
    <sheetView tabSelected="1" workbookViewId="0">
      <selection activeCell="I5" sqref="I5"/>
    </sheetView>
  </sheetViews>
  <sheetFormatPr defaultColWidth="9" defaultRowHeight="13.2"/>
  <cols>
    <col min="1" max="1" width="5.44140625" style="26" customWidth="1"/>
    <col min="2" max="4" width="38" style="25" customWidth="1"/>
    <col min="5" max="5" width="4.33203125" style="26" customWidth="1"/>
    <col min="6" max="16384" width="9" style="26"/>
  </cols>
  <sheetData>
    <row r="2" spans="1:4" ht="16.2">
      <c r="A2" s="88" t="s">
        <v>0</v>
      </c>
      <c r="B2" s="88"/>
      <c r="C2" s="88"/>
      <c r="D2" s="88"/>
    </row>
    <row r="3" spans="1:4" ht="16.2">
      <c r="A3" s="68"/>
      <c r="B3" s="68"/>
      <c r="C3" s="68"/>
      <c r="D3" s="68"/>
    </row>
    <row r="4" spans="1:4" ht="26.4" customHeight="1">
      <c r="A4" s="89" t="s">
        <v>1</v>
      </c>
      <c r="B4" s="89"/>
      <c r="C4" s="89"/>
      <c r="D4" s="89"/>
    </row>
    <row r="5" spans="1:4" ht="26.4" customHeight="1">
      <c r="A5" s="89"/>
      <c r="B5" s="89"/>
      <c r="C5" s="89"/>
      <c r="D5" s="89"/>
    </row>
    <row r="6" spans="1:4" ht="26.4" customHeight="1">
      <c r="A6" s="89"/>
      <c r="B6" s="89"/>
      <c r="C6" s="89"/>
      <c r="D6" s="89"/>
    </row>
    <row r="7" spans="1:4" ht="26.4" customHeight="1">
      <c r="A7" s="79"/>
      <c r="B7" s="78" t="s">
        <v>2</v>
      </c>
      <c r="C7" s="78"/>
      <c r="D7" s="78"/>
    </row>
    <row r="8" spans="1:4" ht="26.4" customHeight="1">
      <c r="A8" s="80"/>
      <c r="B8" s="78" t="s">
        <v>3</v>
      </c>
      <c r="C8" s="78"/>
      <c r="D8" s="78"/>
    </row>
    <row r="9" spans="1:4" ht="13.5" customHeight="1">
      <c r="A9" s="73"/>
      <c r="B9" s="73"/>
      <c r="C9" s="73"/>
      <c r="D9" s="73"/>
    </row>
    <row r="10" spans="1:4" ht="14.4">
      <c r="A10" s="36" t="s">
        <v>4</v>
      </c>
      <c r="B10" s="37" t="s">
        <v>5</v>
      </c>
      <c r="C10" s="38" t="s">
        <v>6</v>
      </c>
      <c r="D10" s="38" t="s">
        <v>7</v>
      </c>
    </row>
    <row r="11" spans="1:4" ht="63.75" customHeight="1">
      <c r="A11" s="27">
        <v>1</v>
      </c>
      <c r="B11" s="28" t="s">
        <v>8</v>
      </c>
      <c r="C11" s="29"/>
      <c r="D11" s="29"/>
    </row>
    <row r="12" spans="1:4" ht="63.75" customHeight="1">
      <c r="A12" s="27">
        <f>A11+1</f>
        <v>2</v>
      </c>
      <c r="B12" s="28"/>
      <c r="C12" s="29" t="s">
        <v>9</v>
      </c>
      <c r="D12" s="29"/>
    </row>
    <row r="13" spans="1:4" ht="90" customHeight="1">
      <c r="A13" s="27">
        <f t="shared" ref="A13:A19" si="0">A12+1</f>
        <v>3</v>
      </c>
      <c r="B13" s="28"/>
      <c r="C13" s="29"/>
      <c r="D13" s="29" t="s">
        <v>10</v>
      </c>
    </row>
    <row r="14" spans="1:4" ht="63.75" customHeight="1">
      <c r="A14" s="74">
        <f t="shared" si="0"/>
        <v>4</v>
      </c>
      <c r="B14" s="75"/>
      <c r="C14" s="76" t="s">
        <v>11</v>
      </c>
      <c r="D14" s="76"/>
    </row>
    <row r="15" spans="1:4" ht="147.6" customHeight="1">
      <c r="A15" s="27">
        <f t="shared" si="0"/>
        <v>5</v>
      </c>
      <c r="B15" s="28"/>
      <c r="C15" s="77" t="s">
        <v>12</v>
      </c>
      <c r="D15" s="39"/>
    </row>
    <row r="16" spans="1:4" ht="63.75" customHeight="1">
      <c r="A16" s="27">
        <f t="shared" si="0"/>
        <v>6</v>
      </c>
      <c r="B16" s="30"/>
      <c r="C16" s="76" t="s">
        <v>13</v>
      </c>
      <c r="D16" s="31"/>
    </row>
    <row r="17" spans="1:4" ht="75" customHeight="1">
      <c r="A17" s="27">
        <v>8</v>
      </c>
      <c r="B17" s="28"/>
      <c r="C17" s="29" t="s">
        <v>14</v>
      </c>
      <c r="D17" s="29"/>
    </row>
    <row r="18" spans="1:4" ht="75" customHeight="1">
      <c r="A18" s="27">
        <f t="shared" si="0"/>
        <v>9</v>
      </c>
      <c r="B18" s="28" t="s">
        <v>15</v>
      </c>
      <c r="C18" s="29"/>
      <c r="D18" s="29"/>
    </row>
    <row r="19" spans="1:4" ht="63.75" customHeight="1">
      <c r="A19" s="27">
        <f t="shared" si="0"/>
        <v>10</v>
      </c>
      <c r="B19" s="28" t="s">
        <v>16</v>
      </c>
      <c r="C19" s="29"/>
      <c r="D19" s="29"/>
    </row>
    <row r="20" spans="1:4" ht="54" customHeight="1"/>
  </sheetData>
  <mergeCells count="2">
    <mergeCell ref="A2:D2"/>
    <mergeCell ref="A4:D6"/>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47"/>
  <sheetViews>
    <sheetView showGridLines="0" showZeros="0" zoomScaleNormal="100" zoomScaleSheetLayoutView="100" workbookViewId="0">
      <selection activeCell="AK12" sqref="AK12"/>
    </sheetView>
  </sheetViews>
  <sheetFormatPr defaultColWidth="2.33203125" defaultRowHeight="12"/>
  <cols>
    <col min="1" max="1" width="2.5546875" style="1" customWidth="1"/>
    <col min="2" max="21" width="2.33203125" style="1"/>
    <col min="22" max="22" width="6.44140625" style="1" customWidth="1"/>
    <col min="23" max="16384" width="2.33203125" style="1"/>
  </cols>
  <sheetData>
    <row r="1" spans="1:39" ht="13.2">
      <c r="A1" s="1" t="s">
        <v>17</v>
      </c>
      <c r="AM1" s="64"/>
    </row>
    <row r="2" spans="1:39" ht="22.5" customHeight="1">
      <c r="A2" s="6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row>
    <row r="3" spans="1:39" ht="13.2">
      <c r="A3" s="26"/>
      <c r="B3" s="26"/>
      <c r="C3" s="65"/>
      <c r="D3" s="65"/>
      <c r="E3" s="26"/>
      <c r="F3" s="26"/>
      <c r="G3" s="26"/>
      <c r="H3" s="26"/>
      <c r="I3" s="26"/>
      <c r="J3" s="26"/>
      <c r="K3" s="26"/>
      <c r="L3" s="26"/>
      <c r="M3" s="26"/>
      <c r="N3" s="26"/>
      <c r="O3" s="26"/>
      <c r="P3" s="26"/>
      <c r="Q3" s="26"/>
      <c r="R3" s="26"/>
      <c r="S3" s="26"/>
      <c r="T3" s="26"/>
      <c r="U3" s="26"/>
      <c r="V3" s="26"/>
      <c r="W3" s="26"/>
      <c r="X3" s="26"/>
      <c r="Y3" s="26"/>
      <c r="Z3" s="26"/>
      <c r="AA3" s="26"/>
      <c r="AB3" s="219"/>
      <c r="AC3" s="220" t="s">
        <v>18</v>
      </c>
      <c r="AD3" s="221">
        <v>8</v>
      </c>
      <c r="AE3" s="221"/>
      <c r="AF3" s="222" t="s">
        <v>19</v>
      </c>
      <c r="AG3" s="221"/>
      <c r="AH3" s="221"/>
      <c r="AI3" s="222" t="s">
        <v>20</v>
      </c>
      <c r="AJ3" s="221"/>
      <c r="AK3" s="221"/>
      <c r="AL3" s="65" t="s">
        <v>21</v>
      </c>
      <c r="AM3" s="65"/>
    </row>
    <row r="4" spans="1:39" ht="45" customHeight="1">
      <c r="A4" s="26"/>
      <c r="B4" s="26"/>
      <c r="C4" s="65"/>
      <c r="D4" s="65"/>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row>
    <row r="5" spans="1:39" ht="18" customHeight="1">
      <c r="A5" s="102" t="s">
        <v>22</v>
      </c>
      <c r="B5" s="102"/>
      <c r="C5" s="102"/>
      <c r="D5" s="102"/>
      <c r="E5" s="102"/>
      <c r="F5" s="102"/>
      <c r="G5" s="102"/>
      <c r="H5" s="26"/>
      <c r="I5" s="26" t="s">
        <v>23</v>
      </c>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row>
    <row r="6" spans="1:39" ht="45" customHeight="1">
      <c r="A6" s="64"/>
      <c r="B6" s="64"/>
      <c r="C6" s="64"/>
      <c r="D6" s="64"/>
      <c r="E6" s="64"/>
      <c r="F6" s="64"/>
      <c r="G6" s="64"/>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row>
    <row r="7" spans="1:39" ht="15.75" customHeight="1">
      <c r="A7" s="64"/>
      <c r="B7" s="64"/>
      <c r="C7" s="64"/>
      <c r="D7" s="64"/>
      <c r="E7" s="64"/>
      <c r="F7" s="64"/>
      <c r="G7" s="64"/>
      <c r="H7" s="26"/>
      <c r="I7" s="26"/>
      <c r="J7" s="26"/>
      <c r="K7" s="26"/>
      <c r="L7" s="26"/>
      <c r="M7" s="26"/>
      <c r="N7" s="26"/>
      <c r="O7" s="26"/>
      <c r="P7" s="26"/>
      <c r="Q7" s="26"/>
      <c r="R7" s="26"/>
      <c r="S7" s="26" t="s">
        <v>24</v>
      </c>
      <c r="U7" s="26"/>
      <c r="W7" s="223"/>
      <c r="X7" s="223"/>
      <c r="Y7" s="223"/>
      <c r="Z7" s="223"/>
      <c r="AA7" s="223"/>
      <c r="AB7" s="223"/>
      <c r="AC7" s="223"/>
      <c r="AD7" s="223"/>
      <c r="AE7" s="223"/>
      <c r="AF7" s="223"/>
      <c r="AG7" s="223"/>
      <c r="AH7" s="223"/>
      <c r="AI7" s="223"/>
      <c r="AJ7" s="223"/>
      <c r="AK7" s="223"/>
      <c r="AL7" s="64"/>
      <c r="AM7" s="26"/>
    </row>
    <row r="8" spans="1:39" ht="15.75" customHeight="1">
      <c r="A8" s="64"/>
      <c r="B8" s="64"/>
      <c r="C8" s="64"/>
      <c r="D8" s="64"/>
      <c r="E8" s="64"/>
      <c r="F8" s="64"/>
      <c r="G8" s="64"/>
      <c r="H8" s="26"/>
      <c r="I8" s="26"/>
      <c r="J8" s="26"/>
      <c r="K8" s="26"/>
      <c r="L8" s="26"/>
      <c r="M8" s="26"/>
      <c r="N8" s="26"/>
      <c r="O8" s="26"/>
      <c r="P8" s="26"/>
      <c r="Q8" s="26"/>
      <c r="R8" s="26"/>
      <c r="S8" s="26" t="s">
        <v>25</v>
      </c>
      <c r="U8" s="26"/>
      <c r="W8" s="223"/>
      <c r="X8" s="223"/>
      <c r="Y8" s="223"/>
      <c r="Z8" s="223"/>
      <c r="AA8" s="223"/>
      <c r="AB8" s="223"/>
      <c r="AC8" s="223"/>
      <c r="AD8" s="223"/>
      <c r="AE8" s="223"/>
      <c r="AF8" s="223"/>
      <c r="AG8" s="223"/>
      <c r="AH8" s="223"/>
      <c r="AI8" s="223"/>
      <c r="AJ8" s="223"/>
      <c r="AK8" s="223"/>
      <c r="AL8" s="64"/>
      <c r="AM8" s="26"/>
    </row>
    <row r="9" spans="1:39" ht="15.75" customHeight="1">
      <c r="A9" s="64"/>
      <c r="B9" s="64"/>
      <c r="C9" s="64"/>
      <c r="D9" s="64"/>
      <c r="E9" s="64"/>
      <c r="F9" s="64"/>
      <c r="G9" s="64"/>
      <c r="H9" s="26"/>
      <c r="I9" s="26"/>
      <c r="J9" s="26"/>
      <c r="K9" s="26"/>
      <c r="L9" s="26"/>
      <c r="M9" s="26"/>
      <c r="N9" s="26"/>
      <c r="O9" s="26"/>
      <c r="P9" s="26"/>
      <c r="Q9" s="26"/>
      <c r="R9" s="26"/>
      <c r="S9" s="26" t="s">
        <v>26</v>
      </c>
      <c r="V9" s="26"/>
      <c r="W9" s="223"/>
      <c r="X9" s="223"/>
      <c r="Y9" s="223"/>
      <c r="Z9" s="223"/>
      <c r="AA9" s="223"/>
      <c r="AB9" s="223"/>
      <c r="AC9" s="223"/>
      <c r="AD9" s="223"/>
      <c r="AE9" s="223"/>
      <c r="AF9" s="223"/>
      <c r="AG9" s="223"/>
      <c r="AH9" s="223"/>
      <c r="AI9" s="223"/>
      <c r="AJ9" s="223"/>
      <c r="AK9" s="223"/>
      <c r="AL9" s="67"/>
      <c r="AM9" s="26"/>
    </row>
    <row r="10" spans="1:39" ht="60" customHeight="1">
      <c r="A10" s="64"/>
      <c r="B10" s="64"/>
      <c r="C10" s="64"/>
      <c r="D10" s="64"/>
      <c r="E10" s="64"/>
      <c r="F10" s="64"/>
      <c r="G10" s="64"/>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row>
    <row r="11" spans="1:39" ht="30" customHeight="1">
      <c r="A11" s="103" t="s">
        <v>27</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row>
    <row r="12" spans="1:39" ht="18"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row>
    <row r="13" spans="1:39" ht="56.25" customHeight="1">
      <c r="A13" s="26"/>
      <c r="B13" s="26"/>
      <c r="C13" s="65"/>
      <c r="D13" s="65"/>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row>
    <row r="14" spans="1:39" ht="13.2">
      <c r="A14" s="26" t="s">
        <v>28</v>
      </c>
      <c r="B14" s="26"/>
      <c r="C14" s="65"/>
      <c r="D14" s="65"/>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row>
    <row r="15" spans="1:39" ht="14.25"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row>
    <row r="16" spans="1:39" ht="14.25" customHeight="1">
      <c r="A16" s="26"/>
      <c r="B16" s="91" t="s">
        <v>29</v>
      </c>
      <c r="C16" s="91"/>
      <c r="D16" s="91"/>
      <c r="E16" s="91"/>
      <c r="F16" s="91"/>
      <c r="G16" s="91"/>
      <c r="H16" s="91"/>
      <c r="I16" s="91"/>
      <c r="J16" s="91"/>
      <c r="K16" s="90">
        <f ca="1">SUM(清算額一覧!J5:J19)</f>
        <v>0</v>
      </c>
      <c r="L16" s="91"/>
      <c r="M16" s="91"/>
      <c r="N16" s="91"/>
      <c r="O16" s="91"/>
      <c r="P16" s="91"/>
      <c r="Q16" s="91"/>
      <c r="R16" s="91"/>
      <c r="S16" s="26" t="s">
        <v>30</v>
      </c>
      <c r="T16" s="26"/>
      <c r="U16" s="26"/>
      <c r="V16" s="26"/>
      <c r="W16" s="26"/>
      <c r="X16" s="26"/>
      <c r="Y16" s="26"/>
      <c r="Z16" s="26"/>
      <c r="AA16" s="26"/>
      <c r="AB16" s="26"/>
      <c r="AC16" s="26"/>
      <c r="AD16" s="26"/>
      <c r="AE16" s="26"/>
      <c r="AF16" s="26"/>
      <c r="AG16" s="26"/>
      <c r="AH16" s="26"/>
      <c r="AI16" s="26"/>
      <c r="AJ16" s="26"/>
      <c r="AK16" s="26"/>
      <c r="AL16" s="26"/>
      <c r="AM16" s="26"/>
    </row>
    <row r="17" spans="1:39" ht="14.25" customHeight="1">
      <c r="A17" s="26"/>
      <c r="B17" s="91" t="s">
        <v>31</v>
      </c>
      <c r="C17" s="91"/>
      <c r="D17" s="91"/>
      <c r="E17" s="91"/>
      <c r="F17" s="91"/>
      <c r="G17" s="91"/>
      <c r="H17" s="91"/>
      <c r="I17" s="91"/>
      <c r="J17" s="91"/>
      <c r="K17" s="90">
        <f ca="1">SUM(X22:AB23)</f>
        <v>0</v>
      </c>
      <c r="L17" s="91"/>
      <c r="M17" s="91"/>
      <c r="N17" s="91"/>
      <c r="O17" s="91"/>
      <c r="P17" s="91"/>
      <c r="Q17" s="91"/>
      <c r="R17" s="91"/>
      <c r="S17" s="26" t="s">
        <v>30</v>
      </c>
      <c r="T17" s="26"/>
      <c r="U17" s="26"/>
      <c r="V17" s="26"/>
      <c r="W17" s="26"/>
      <c r="X17" s="26"/>
      <c r="Y17" s="26"/>
      <c r="Z17" s="26"/>
      <c r="AA17" s="26"/>
      <c r="AB17" s="26"/>
      <c r="AC17" s="26"/>
      <c r="AD17" s="26"/>
      <c r="AE17" s="26"/>
      <c r="AF17" s="26"/>
      <c r="AG17" s="26"/>
      <c r="AH17" s="26"/>
      <c r="AI17" s="26"/>
      <c r="AJ17" s="26"/>
      <c r="AK17" s="26"/>
      <c r="AL17" s="26"/>
      <c r="AM17" s="26"/>
    </row>
    <row r="18" spans="1:39" ht="14.25" customHeight="1">
      <c r="A18" s="26"/>
      <c r="B18" s="91" t="s">
        <v>32</v>
      </c>
      <c r="C18" s="91"/>
      <c r="D18" s="91"/>
      <c r="E18" s="91"/>
      <c r="F18" s="91"/>
      <c r="G18" s="91"/>
      <c r="H18" s="91"/>
      <c r="I18" s="91"/>
      <c r="J18" s="91"/>
      <c r="K18" s="90">
        <f ca="1">SUM(清算額一覧!P5:P19)</f>
        <v>0</v>
      </c>
      <c r="L18" s="91"/>
      <c r="M18" s="91"/>
      <c r="N18" s="91"/>
      <c r="O18" s="91"/>
      <c r="P18" s="91"/>
      <c r="Q18" s="91"/>
      <c r="R18" s="91"/>
      <c r="S18" s="26" t="s">
        <v>30</v>
      </c>
      <c r="T18" s="26"/>
      <c r="U18" s="26"/>
      <c r="V18" s="26"/>
      <c r="W18" s="26"/>
      <c r="X18" s="26"/>
      <c r="Y18" s="26"/>
      <c r="Z18" s="26"/>
      <c r="AA18" s="26"/>
      <c r="AB18" s="26"/>
      <c r="AC18" s="26"/>
      <c r="AD18" s="26"/>
      <c r="AE18" s="26"/>
      <c r="AF18" s="26"/>
      <c r="AG18" s="26"/>
      <c r="AH18" s="26"/>
      <c r="AI18" s="26"/>
      <c r="AJ18" s="26"/>
      <c r="AK18" s="26"/>
      <c r="AL18" s="26"/>
      <c r="AM18" s="26"/>
    </row>
    <row r="19" spans="1:39" ht="14.25" customHeight="1">
      <c r="A19" s="26"/>
      <c r="U19" s="26"/>
      <c r="V19" s="26"/>
      <c r="W19" s="26"/>
      <c r="X19" s="26"/>
      <c r="Y19" s="26"/>
      <c r="Z19" s="26"/>
      <c r="AA19" s="26"/>
      <c r="AB19" s="26"/>
      <c r="AC19" s="26"/>
      <c r="AD19" s="26"/>
      <c r="AE19" s="26"/>
      <c r="AF19" s="26"/>
      <c r="AG19" s="26"/>
      <c r="AH19" s="26"/>
      <c r="AI19" s="26"/>
      <c r="AJ19" s="26"/>
      <c r="AK19" s="26"/>
      <c r="AL19" s="26"/>
      <c r="AM19" s="26"/>
    </row>
    <row r="20" spans="1:39" ht="14.25" customHeight="1">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row>
    <row r="21" spans="1:39" ht="14.25" customHeight="1">
      <c r="A21" s="26"/>
      <c r="B21" s="26" t="s">
        <v>33</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row>
    <row r="22" spans="1:39" ht="14.25" customHeight="1">
      <c r="A22" s="26"/>
      <c r="B22" s="26"/>
      <c r="C22" s="92" t="s">
        <v>34</v>
      </c>
      <c r="D22" s="92"/>
      <c r="E22" s="92"/>
      <c r="F22" s="92"/>
      <c r="G22" s="92"/>
      <c r="H22" s="92"/>
      <c r="I22" s="92"/>
      <c r="J22" s="92"/>
      <c r="K22" s="92"/>
      <c r="L22" s="92"/>
      <c r="M22" s="92"/>
      <c r="N22" s="92"/>
      <c r="O22" s="92"/>
      <c r="P22" s="92"/>
      <c r="Q22" s="92"/>
      <c r="R22" s="92"/>
      <c r="S22" s="92"/>
      <c r="T22" s="92"/>
      <c r="U22" s="92"/>
      <c r="V22" s="92"/>
      <c r="W22" s="92"/>
      <c r="X22" s="90">
        <f ca="1">SUM(清算額一覧!K5:K19)</f>
        <v>0</v>
      </c>
      <c r="Y22" s="90"/>
      <c r="Z22" s="90"/>
      <c r="AA22" s="90"/>
      <c r="AB22" s="90"/>
      <c r="AC22" s="26" t="s">
        <v>30</v>
      </c>
      <c r="AD22" s="26"/>
      <c r="AE22" s="26"/>
      <c r="AF22" s="26"/>
      <c r="AG22" s="26"/>
      <c r="AH22" s="26"/>
      <c r="AI22" s="26"/>
      <c r="AJ22" s="26"/>
      <c r="AK22" s="26"/>
      <c r="AL22" s="26"/>
      <c r="AM22" s="26"/>
    </row>
    <row r="23" spans="1:39" ht="14.25" customHeight="1">
      <c r="A23" s="26"/>
      <c r="B23" s="26"/>
      <c r="C23" s="92" t="s">
        <v>35</v>
      </c>
      <c r="D23" s="92"/>
      <c r="E23" s="92"/>
      <c r="F23" s="92"/>
      <c r="G23" s="92"/>
      <c r="H23" s="92"/>
      <c r="I23" s="92"/>
      <c r="J23" s="92"/>
      <c r="K23" s="92"/>
      <c r="L23" s="92"/>
      <c r="M23" s="92"/>
      <c r="N23" s="92"/>
      <c r="O23" s="92"/>
      <c r="P23" s="92"/>
      <c r="Q23" s="92"/>
      <c r="R23" s="92"/>
      <c r="S23" s="92"/>
      <c r="T23" s="92"/>
      <c r="U23" s="92"/>
      <c r="V23" s="92"/>
      <c r="W23" s="92"/>
      <c r="X23" s="90">
        <f ca="1">SUM(清算額一覧!L5:L19)</f>
        <v>0</v>
      </c>
      <c r="Y23" s="90"/>
      <c r="Z23" s="90"/>
      <c r="AA23" s="90"/>
      <c r="AB23" s="90"/>
      <c r="AC23" s="26" t="s">
        <v>30</v>
      </c>
      <c r="AD23" s="26"/>
      <c r="AE23" s="26"/>
      <c r="AF23" s="26"/>
      <c r="AG23" s="26"/>
      <c r="AH23" s="26"/>
      <c r="AI23" s="26"/>
      <c r="AJ23" s="26"/>
      <c r="AK23" s="26"/>
      <c r="AL23" s="26"/>
      <c r="AM23" s="26"/>
    </row>
    <row r="24" spans="1:39" ht="14.25" customHeight="1">
      <c r="A24" s="26"/>
      <c r="B24" s="26"/>
      <c r="C24" s="26"/>
      <c r="D24" s="26"/>
      <c r="E24" s="26"/>
      <c r="F24" s="26"/>
      <c r="G24" s="26"/>
      <c r="H24" s="26"/>
      <c r="I24" s="26"/>
      <c r="J24" s="26"/>
      <c r="K24" s="26"/>
      <c r="L24" s="26"/>
      <c r="M24" s="26"/>
      <c r="N24" s="26"/>
      <c r="O24" s="26"/>
      <c r="P24" s="26"/>
      <c r="Q24" s="26"/>
      <c r="R24" s="26"/>
      <c r="S24" s="26"/>
      <c r="T24" s="26"/>
      <c r="U24" s="26"/>
      <c r="V24" s="26"/>
      <c r="W24" s="26"/>
      <c r="X24" s="66"/>
      <c r="Y24" s="66"/>
      <c r="Z24" s="66"/>
      <c r="AA24" s="66"/>
      <c r="AB24" s="66"/>
      <c r="AC24" s="26"/>
      <c r="AD24" s="26"/>
      <c r="AE24" s="26"/>
      <c r="AF24" s="26"/>
      <c r="AG24" s="26"/>
      <c r="AH24" s="26"/>
      <c r="AI24" s="26"/>
      <c r="AJ24" s="26"/>
      <c r="AK24" s="26"/>
      <c r="AL24" s="26"/>
      <c r="AM24" s="26"/>
    </row>
    <row r="25" spans="1:39" ht="14.25" customHeight="1">
      <c r="A25" s="26"/>
      <c r="B25" s="26"/>
      <c r="C25" s="26"/>
      <c r="D25" s="26"/>
      <c r="E25" s="26"/>
      <c r="F25" s="26"/>
      <c r="G25" s="26"/>
      <c r="H25" s="26"/>
      <c r="I25" s="26"/>
      <c r="J25" s="26"/>
      <c r="K25" s="26"/>
      <c r="L25" s="26"/>
      <c r="M25" s="26"/>
      <c r="N25" s="26"/>
      <c r="O25" s="26"/>
      <c r="P25" s="26"/>
      <c r="Q25" s="26"/>
      <c r="R25" s="26"/>
      <c r="S25" s="26"/>
      <c r="T25" s="26"/>
      <c r="U25" s="26"/>
      <c r="V25" s="26"/>
      <c r="W25" s="26"/>
      <c r="X25" s="66"/>
      <c r="Y25" s="66"/>
      <c r="Z25" s="66"/>
      <c r="AA25" s="66"/>
      <c r="AB25" s="66"/>
      <c r="AC25" s="26"/>
      <c r="AD25" s="26"/>
      <c r="AE25" s="26"/>
      <c r="AF25" s="26"/>
      <c r="AG25" s="26"/>
      <c r="AH25" s="26"/>
      <c r="AI25" s="26"/>
      <c r="AJ25" s="26"/>
      <c r="AK25" s="26"/>
      <c r="AL25" s="26"/>
      <c r="AM25" s="26"/>
    </row>
    <row r="26" spans="1:39" ht="14.25"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row>
    <row r="27" spans="1:39" ht="14.25" customHeight="1">
      <c r="B27" s="26" t="s">
        <v>36</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row>
    <row r="28" spans="1:39" ht="14.25" customHeight="1">
      <c r="B28" s="26" t="s">
        <v>37</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row>
    <row r="29" spans="1:39" ht="14.25" customHeight="1">
      <c r="B29" s="26" t="s">
        <v>38</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row>
    <row r="30" spans="1:39" ht="14.25" customHeight="1">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row>
    <row r="31" spans="1:39" ht="14.25" customHeight="1">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row>
    <row r="35" spans="1:37">
      <c r="T35" s="1" t="s">
        <v>39</v>
      </c>
    </row>
    <row r="36" spans="1:37" ht="6" customHeight="1"/>
    <row r="37" spans="1:37" ht="18" customHeight="1">
      <c r="U37" s="93" t="s">
        <v>40</v>
      </c>
      <c r="V37" s="94"/>
      <c r="W37" s="94"/>
      <c r="X37" s="94"/>
      <c r="Y37" s="94"/>
      <c r="Z37" s="94"/>
      <c r="AA37" s="94"/>
      <c r="AB37" s="33"/>
      <c r="AC37" s="224"/>
      <c r="AD37" s="224"/>
      <c r="AE37" s="224"/>
      <c r="AF37" s="224"/>
      <c r="AG37" s="224"/>
      <c r="AH37" s="224"/>
      <c r="AI37" s="224"/>
      <c r="AJ37" s="224"/>
      <c r="AK37" s="224"/>
    </row>
    <row r="38" spans="1:37" ht="18.75" customHeight="1">
      <c r="U38" s="93" t="s">
        <v>41</v>
      </c>
      <c r="V38" s="94"/>
      <c r="W38" s="94"/>
      <c r="X38" s="94"/>
      <c r="Y38" s="94"/>
      <c r="Z38" s="94"/>
      <c r="AA38" s="94"/>
      <c r="AB38" s="33"/>
      <c r="AC38" s="224"/>
      <c r="AD38" s="224"/>
      <c r="AE38" s="224"/>
      <c r="AF38" s="224"/>
      <c r="AG38" s="224"/>
      <c r="AH38" s="224"/>
      <c r="AI38" s="224"/>
      <c r="AJ38" s="224"/>
      <c r="AK38" s="224"/>
    </row>
    <row r="39" spans="1:37" ht="18.75" customHeight="1">
      <c r="U39" s="93" t="s">
        <v>42</v>
      </c>
      <c r="V39" s="94"/>
      <c r="W39" s="94"/>
      <c r="X39" s="94"/>
      <c r="Y39" s="94"/>
      <c r="Z39" s="94"/>
      <c r="AA39" s="94"/>
      <c r="AB39" s="33"/>
      <c r="AC39" s="224"/>
      <c r="AD39" s="224"/>
      <c r="AE39" s="224"/>
      <c r="AF39" s="224"/>
      <c r="AG39" s="224"/>
      <c r="AH39" s="224"/>
      <c r="AI39" s="224"/>
      <c r="AJ39" s="224"/>
      <c r="AK39" s="224"/>
    </row>
    <row r="40" spans="1:37" ht="18.75" customHeight="1">
      <c r="U40" s="95" t="s">
        <v>43</v>
      </c>
      <c r="V40" s="96"/>
      <c r="W40" s="96"/>
      <c r="X40" s="32"/>
      <c r="Y40" s="99" t="s">
        <v>44</v>
      </c>
      <c r="Z40" s="100"/>
      <c r="AA40" s="100"/>
      <c r="AB40" s="101"/>
      <c r="AC40" s="224"/>
      <c r="AD40" s="224"/>
      <c r="AE40" s="224"/>
      <c r="AF40" s="224"/>
      <c r="AG40" s="224"/>
      <c r="AH40" s="224"/>
      <c r="AI40" s="224"/>
      <c r="AJ40" s="224"/>
      <c r="AK40" s="224"/>
    </row>
    <row r="41" spans="1:37" ht="18.75" customHeight="1">
      <c r="U41" s="97"/>
      <c r="V41" s="98"/>
      <c r="W41" s="98"/>
      <c r="X41" s="34"/>
      <c r="Y41" s="99" t="s">
        <v>45</v>
      </c>
      <c r="Z41" s="100"/>
      <c r="AA41" s="100"/>
      <c r="AB41" s="101"/>
      <c r="AC41" s="224"/>
      <c r="AD41" s="224"/>
      <c r="AE41" s="224"/>
      <c r="AF41" s="224"/>
      <c r="AG41" s="224"/>
      <c r="AH41" s="224"/>
      <c r="AI41" s="224"/>
      <c r="AJ41" s="224"/>
      <c r="AK41" s="224"/>
    </row>
    <row r="42" spans="1:37" ht="18.75" customHeight="1">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row r="47" spans="1:37">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sheetData>
  <sheetProtection sheet="1" objects="1" scenarios="1"/>
  <mergeCells count="29">
    <mergeCell ref="W9:AK9"/>
    <mergeCell ref="W8:AK8"/>
    <mergeCell ref="AJ3:AK3"/>
    <mergeCell ref="AG3:AH3"/>
    <mergeCell ref="AD3:AE3"/>
    <mergeCell ref="A5:G5"/>
    <mergeCell ref="W7:AK7"/>
    <mergeCell ref="A11:AM11"/>
    <mergeCell ref="U38:AA38"/>
    <mergeCell ref="U39:AA39"/>
    <mergeCell ref="AC38:AK38"/>
    <mergeCell ref="AC39:AK39"/>
    <mergeCell ref="AC37:AK37"/>
    <mergeCell ref="X22:AB22"/>
    <mergeCell ref="X23:AB23"/>
    <mergeCell ref="B17:J17"/>
    <mergeCell ref="K17:R17"/>
    <mergeCell ref="C23:W23"/>
    <mergeCell ref="B16:J16"/>
    <mergeCell ref="B18:J18"/>
    <mergeCell ref="K16:R16"/>
    <mergeCell ref="K18:R18"/>
    <mergeCell ref="C22:W22"/>
    <mergeCell ref="U37:AA37"/>
    <mergeCell ref="AC41:AK41"/>
    <mergeCell ref="U40:W41"/>
    <mergeCell ref="Y40:AB40"/>
    <mergeCell ref="Y41:AB41"/>
    <mergeCell ref="AC40:AK40"/>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P36"/>
  <sheetViews>
    <sheetView showGridLines="0" showZeros="0" topLeftCell="B1" zoomScaleNormal="100" zoomScaleSheetLayoutView="100" workbookViewId="0">
      <selection activeCell="T5" sqref="T5:AP5"/>
    </sheetView>
  </sheetViews>
  <sheetFormatPr defaultColWidth="2.33203125" defaultRowHeight="13.2"/>
  <cols>
    <col min="1" max="1" width="3.109375" style="2" customWidth="1"/>
    <col min="2" max="2" width="30.3320312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5546875" style="2" customWidth="1"/>
    <col min="9" max="9" width="7.44140625" style="2" bestFit="1" customWidth="1"/>
    <col min="10" max="11" width="7.5546875" style="2" customWidth="1"/>
    <col min="12" max="12" width="7.44140625" style="2" bestFit="1" customWidth="1"/>
    <col min="13" max="14" width="7.5546875" style="2" customWidth="1"/>
    <col min="15" max="15" width="7.44140625" style="2" bestFit="1" customWidth="1"/>
    <col min="16" max="16" width="7.5546875" style="2" customWidth="1"/>
    <col min="17" max="17" width="4.44140625" style="2" bestFit="1" customWidth="1"/>
    <col min="18" max="19" width="2.33203125" style="2"/>
    <col min="20" max="20" width="4.44140625" style="2" bestFit="1" customWidth="1"/>
    <col min="21" max="16384" width="2.33203125" style="2"/>
  </cols>
  <sheetData>
    <row r="1" spans="1:42">
      <c r="A1" s="2" t="s">
        <v>46</v>
      </c>
    </row>
    <row r="2" spans="1:42">
      <c r="A2" s="21"/>
    </row>
    <row r="3" spans="1:42" ht="18" customHeight="1">
      <c r="A3" s="113" t="s">
        <v>47</v>
      </c>
      <c r="B3" s="110" t="s">
        <v>48</v>
      </c>
      <c r="C3" s="114" t="s">
        <v>49</v>
      </c>
      <c r="D3" s="110" t="s">
        <v>50</v>
      </c>
      <c r="E3" s="110" t="s">
        <v>44</v>
      </c>
      <c r="F3" s="117" t="s">
        <v>51</v>
      </c>
      <c r="G3" s="115" t="s">
        <v>52</v>
      </c>
      <c r="H3" s="111" t="s">
        <v>53</v>
      </c>
      <c r="I3" s="111"/>
      <c r="J3" s="112"/>
      <c r="K3" s="111" t="s">
        <v>54</v>
      </c>
      <c r="L3" s="111"/>
      <c r="M3" s="112"/>
      <c r="N3" s="111" t="s">
        <v>55</v>
      </c>
      <c r="O3" s="111"/>
      <c r="P3" s="112"/>
      <c r="Q3" s="108" t="s">
        <v>56</v>
      </c>
    </row>
    <row r="4" spans="1:42" ht="65.400000000000006" thickBot="1">
      <c r="A4" s="113"/>
      <c r="B4" s="110"/>
      <c r="C4" s="114"/>
      <c r="D4" s="110"/>
      <c r="E4" s="110"/>
      <c r="F4" s="118"/>
      <c r="G4" s="116"/>
      <c r="H4" s="20" t="s">
        <v>57</v>
      </c>
      <c r="I4" s="20" t="s">
        <v>58</v>
      </c>
      <c r="J4" s="35" t="s">
        <v>59</v>
      </c>
      <c r="K4" s="20" t="s">
        <v>57</v>
      </c>
      <c r="L4" s="20" t="s">
        <v>58</v>
      </c>
      <c r="M4" s="35" t="s">
        <v>59</v>
      </c>
      <c r="N4" s="20" t="s">
        <v>57</v>
      </c>
      <c r="O4" s="20" t="s">
        <v>58</v>
      </c>
      <c r="P4" s="35" t="s">
        <v>59</v>
      </c>
      <c r="Q4" s="109"/>
    </row>
    <row r="5" spans="1:42" ht="22.5" customHeight="1" thickBot="1">
      <c r="A5" s="22">
        <f>ROW()-4</f>
        <v>1</v>
      </c>
      <c r="B5" s="216">
        <f ca="1">IFERROR(INDIRECT("個票"&amp;$A5&amp;"！$t$7"),"")</f>
        <v>0</v>
      </c>
      <c r="C5" s="216">
        <f ca="1">IFERROR(INDIRECT("個票"&amp;$A5&amp;"！$h$7"),"")</f>
        <v>0</v>
      </c>
      <c r="D5" s="216">
        <f ca="1">IFERROR(INDIRECT("個票"&amp;$A5&amp;"！$l$10"),"")</f>
        <v>0</v>
      </c>
      <c r="E5" s="216">
        <f ca="1">IFERROR(INDIRECT("個票"&amp;$A5&amp;"！$w$9"),"")</f>
        <v>0</v>
      </c>
      <c r="F5" s="216" t="str">
        <f ca="1">IFERROR(INDIRECT("個票"&amp;$A5&amp;"！$ｄ$9")&amp;INDIRECT("個票"&amp;$A5&amp;"！$ｈ$9"),"")</f>
        <v>福井県</v>
      </c>
      <c r="G5" s="216" t="str">
        <f ca="1">IF(J5&gt;0,報告書!$W$7,"")</f>
        <v/>
      </c>
      <c r="H5" s="217">
        <f ca="1">IFERROR(INDIRECT("個票"&amp;$A5&amp;"！$Y$23"),"")</f>
        <v>0</v>
      </c>
      <c r="I5" s="218">
        <f ca="1">IFERROR(INDIRECT("個票"&amp;$A5&amp;"！$Y$43"),"")</f>
        <v>0</v>
      </c>
      <c r="J5" s="217">
        <f ca="1">SUM(H5,I5)</f>
        <v>0</v>
      </c>
      <c r="K5" s="217">
        <f ca="1">IFERROR(INDIRECT("個票"&amp;$A5&amp;"！$ad$23"),"")</f>
        <v>0</v>
      </c>
      <c r="L5" s="218">
        <f ca="1">IFERROR(INDIRECT("個票"&amp;$A5&amp;"！$ad$43"),"")</f>
        <v>0</v>
      </c>
      <c r="M5" s="217">
        <f ca="1">SUM(K5,L5)</f>
        <v>0</v>
      </c>
      <c r="N5" s="217">
        <f ca="1">IFERROR(INDIRECT("個票"&amp;$A5&amp;"！$ai$23"),"")</f>
        <v>0</v>
      </c>
      <c r="O5" s="218">
        <f ca="1">IFERROR(INDIRECT("個票"&amp;$A5&amp;"！$ai$43"),"")</f>
        <v>0</v>
      </c>
      <c r="P5" s="217">
        <f ca="1">SUM(N5,O5)</f>
        <v>0</v>
      </c>
      <c r="Q5" s="155"/>
      <c r="T5" s="105" t="str">
        <f ca="1">IF(_xlfn.SHEETS()-6=COUNTIF(J5:J22,"&gt;0"),"○","！（本表の事業所数と個票の枚数が一致しません）")</f>
        <v>！（本表の事業所数と個票の枚数が一致しません）</v>
      </c>
      <c r="U5" s="106"/>
      <c r="V5" s="106"/>
      <c r="W5" s="106"/>
      <c r="X5" s="106"/>
      <c r="Y5" s="106"/>
      <c r="Z5" s="106"/>
      <c r="AA5" s="106"/>
      <c r="AB5" s="106"/>
      <c r="AC5" s="106"/>
      <c r="AD5" s="106"/>
      <c r="AE5" s="106"/>
      <c r="AF5" s="106"/>
      <c r="AG5" s="106"/>
      <c r="AH5" s="106"/>
      <c r="AI5" s="106"/>
      <c r="AJ5" s="106"/>
      <c r="AK5" s="106"/>
      <c r="AL5" s="106"/>
      <c r="AM5" s="106"/>
      <c r="AN5" s="106"/>
      <c r="AO5" s="106"/>
      <c r="AP5" s="107"/>
    </row>
    <row r="6" spans="1:42" ht="22.5" customHeight="1">
      <c r="A6" s="22">
        <f t="shared" ref="A6:A19" si="0">ROW()-4</f>
        <v>2</v>
      </c>
      <c r="B6" s="216" t="str">
        <f ca="1">IFERROR(INDIRECT("個票"&amp;$A6&amp;"！$t$7"),"")</f>
        <v/>
      </c>
      <c r="C6" s="216" t="str">
        <f ca="1">IFERROR(INDIRECT("個票"&amp;$A6&amp;"！$h$7"),"")</f>
        <v/>
      </c>
      <c r="D6" s="216" t="str">
        <f ca="1">IFERROR(INDIRECT("個票"&amp;$A6&amp;"！$l$10"),"")</f>
        <v/>
      </c>
      <c r="E6" s="216" t="str">
        <f ca="1">IFERROR(INDIRECT("個票"&amp;$A6&amp;"！$w$9"),"")</f>
        <v/>
      </c>
      <c r="F6" s="216" t="str">
        <f ca="1">IFERROR(INDIRECT("個票"&amp;$A6&amp;"！$ｄ$9")&amp;INDIRECT("個票"&amp;$A6&amp;"！$ｈ$9"),"")</f>
        <v/>
      </c>
      <c r="G6" s="216" t="str">
        <f ca="1">IF(J6&gt;0,報告書!$W$7,"")</f>
        <v/>
      </c>
      <c r="H6" s="217" t="str">
        <f t="shared" ref="H6:H19" ca="1" si="1">IFERROR(INDIRECT("個票"&amp;$A6&amp;"！$Y$23"),"")</f>
        <v/>
      </c>
      <c r="I6" s="218" t="str">
        <f t="shared" ref="I6:I19" ca="1" si="2">IFERROR(INDIRECT("個票"&amp;$A6&amp;"！$Y$43"),"")</f>
        <v/>
      </c>
      <c r="J6" s="217">
        <f t="shared" ref="J6:J19" ca="1" si="3">SUM(H6,I6)</f>
        <v>0</v>
      </c>
      <c r="K6" s="217" t="str">
        <f t="shared" ref="K6:K19" ca="1" si="4">IFERROR(INDIRECT("個票"&amp;$A6&amp;"！$ad$23"),"")</f>
        <v/>
      </c>
      <c r="L6" s="218" t="str">
        <f t="shared" ref="L6:L19" ca="1" si="5">IFERROR(INDIRECT("個票"&amp;$A6&amp;"！$ad$43"),"")</f>
        <v/>
      </c>
      <c r="M6" s="217">
        <f t="shared" ref="M6:M19" ca="1" si="6">SUM(K6,L6)</f>
        <v>0</v>
      </c>
      <c r="N6" s="217" t="str">
        <f t="shared" ref="N6:N19" ca="1" si="7">IFERROR(INDIRECT("個票"&amp;$A6&amp;"！$ai$23"),"")</f>
        <v/>
      </c>
      <c r="O6" s="218" t="str">
        <f t="shared" ref="O6:O19" ca="1" si="8">IFERROR(INDIRECT("個票"&amp;$A6&amp;"！$ai$43"),"")</f>
        <v/>
      </c>
      <c r="P6" s="217">
        <f t="shared" ref="P6:P19" ca="1" si="9">SUM(N6,O6)</f>
        <v>0</v>
      </c>
      <c r="Q6" s="155"/>
      <c r="T6" s="40" t="s">
        <v>204</v>
      </c>
    </row>
    <row r="7" spans="1:42" ht="22.5" customHeight="1">
      <c r="A7" s="22">
        <f t="shared" si="0"/>
        <v>3</v>
      </c>
      <c r="B7" s="216" t="str">
        <f ca="1">IFERROR(INDIRECT("個票"&amp;$A7&amp;"！$t$7"),"")</f>
        <v/>
      </c>
      <c r="C7" s="216" t="str">
        <f ca="1">IFERROR(INDIRECT("個票"&amp;$A7&amp;"！$h$7"),"")</f>
        <v/>
      </c>
      <c r="D7" s="216" t="str">
        <f ca="1">IFERROR(INDIRECT("個票"&amp;$A7&amp;"！$l$10"),"")</f>
        <v/>
      </c>
      <c r="E7" s="216" t="str">
        <f ca="1">IFERROR(INDIRECT("個票"&amp;$A7&amp;"！$w$9"),"")</f>
        <v/>
      </c>
      <c r="F7" s="216" t="str">
        <f ca="1">IFERROR(INDIRECT("個票"&amp;$A7&amp;"！$ｄ$9")&amp;INDIRECT("個票"&amp;$A7&amp;"！$ｈ$9"),"")</f>
        <v/>
      </c>
      <c r="G7" s="216" t="str">
        <f ca="1">IF(J7&gt;0,報告書!$W$7,"")</f>
        <v/>
      </c>
      <c r="H7" s="217" t="str">
        <f t="shared" ca="1" si="1"/>
        <v/>
      </c>
      <c r="I7" s="218" t="str">
        <f t="shared" ca="1" si="2"/>
        <v/>
      </c>
      <c r="J7" s="217">
        <f t="shared" ca="1" si="3"/>
        <v>0</v>
      </c>
      <c r="K7" s="217" t="str">
        <f t="shared" ca="1" si="4"/>
        <v/>
      </c>
      <c r="L7" s="218" t="str">
        <f t="shared" ca="1" si="5"/>
        <v/>
      </c>
      <c r="M7" s="217">
        <f t="shared" ca="1" si="6"/>
        <v>0</v>
      </c>
      <c r="N7" s="217" t="str">
        <f t="shared" ca="1" si="7"/>
        <v/>
      </c>
      <c r="O7" s="218" t="str">
        <f t="shared" ca="1" si="8"/>
        <v/>
      </c>
      <c r="P7" s="217">
        <f t="shared" ca="1" si="9"/>
        <v>0</v>
      </c>
      <c r="Q7" s="155"/>
      <c r="T7" s="40" t="s">
        <v>205</v>
      </c>
    </row>
    <row r="8" spans="1:42" ht="22.5" customHeight="1">
      <c r="A8" s="22">
        <f t="shared" si="0"/>
        <v>4</v>
      </c>
      <c r="B8" s="216" t="str">
        <f ca="1">IFERROR(INDIRECT("個票"&amp;$A8&amp;"！$t$7"),"")</f>
        <v/>
      </c>
      <c r="C8" s="216" t="str">
        <f ca="1">IFERROR(INDIRECT("個票"&amp;$A8&amp;"！$h$7"),"")</f>
        <v/>
      </c>
      <c r="D8" s="216" t="str">
        <f ca="1">IFERROR(INDIRECT("個票"&amp;$A8&amp;"！$l$10"),"")</f>
        <v/>
      </c>
      <c r="E8" s="216" t="str">
        <f ca="1">IFERROR(INDIRECT("個票"&amp;$A8&amp;"！$w$9"),"")</f>
        <v/>
      </c>
      <c r="F8" s="216" t="str">
        <f ca="1">IFERROR(INDIRECT("個票"&amp;$A8&amp;"！$ｄ$9")&amp;INDIRECT("個票"&amp;$A8&amp;"！$ｈ$9"),"")</f>
        <v/>
      </c>
      <c r="G8" s="216" t="str">
        <f ca="1">IF(J8&gt;0,報告書!$W$7,"")</f>
        <v/>
      </c>
      <c r="H8" s="217" t="str">
        <f t="shared" ca="1" si="1"/>
        <v/>
      </c>
      <c r="I8" s="218" t="str">
        <f t="shared" ca="1" si="2"/>
        <v/>
      </c>
      <c r="J8" s="217">
        <f t="shared" ca="1" si="3"/>
        <v>0</v>
      </c>
      <c r="K8" s="217" t="str">
        <f t="shared" ca="1" si="4"/>
        <v/>
      </c>
      <c r="L8" s="218" t="str">
        <f t="shared" ca="1" si="5"/>
        <v/>
      </c>
      <c r="M8" s="217">
        <f t="shared" ca="1" si="6"/>
        <v>0</v>
      </c>
      <c r="N8" s="217" t="str">
        <f t="shared" ca="1" si="7"/>
        <v/>
      </c>
      <c r="O8" s="218" t="str">
        <f t="shared" ca="1" si="8"/>
        <v/>
      </c>
      <c r="P8" s="217">
        <f t="shared" ca="1" si="9"/>
        <v>0</v>
      </c>
      <c r="Q8" s="155"/>
    </row>
    <row r="9" spans="1:42" ht="22.5" customHeight="1">
      <c r="A9" s="22">
        <f t="shared" si="0"/>
        <v>5</v>
      </c>
      <c r="B9" s="216" t="str">
        <f ca="1">IFERROR(INDIRECT("個票"&amp;$A9&amp;"！$t$7"),"")</f>
        <v/>
      </c>
      <c r="C9" s="216" t="str">
        <f ca="1">IFERROR(INDIRECT("個票"&amp;$A9&amp;"！$h$7"),"")</f>
        <v/>
      </c>
      <c r="D9" s="216" t="str">
        <f ca="1">IFERROR(INDIRECT("個票"&amp;$A9&amp;"！$l$10"),"")</f>
        <v/>
      </c>
      <c r="E9" s="216" t="str">
        <f ca="1">IFERROR(INDIRECT("個票"&amp;$A9&amp;"！$w$9"),"")</f>
        <v/>
      </c>
      <c r="F9" s="216" t="str">
        <f ca="1">IFERROR(INDIRECT("個票"&amp;$A9&amp;"！$ｄ$9")&amp;INDIRECT("個票"&amp;$A9&amp;"！$ｈ$9"),"")</f>
        <v/>
      </c>
      <c r="G9" s="216" t="str">
        <f ca="1">IF(J9&gt;0,報告書!$W$7,"")</f>
        <v/>
      </c>
      <c r="H9" s="217" t="str">
        <f t="shared" ca="1" si="1"/>
        <v/>
      </c>
      <c r="I9" s="218" t="str">
        <f t="shared" ca="1" si="2"/>
        <v/>
      </c>
      <c r="J9" s="217">
        <f t="shared" ca="1" si="3"/>
        <v>0</v>
      </c>
      <c r="K9" s="217" t="str">
        <f t="shared" ca="1" si="4"/>
        <v/>
      </c>
      <c r="L9" s="218" t="str">
        <f t="shared" ca="1" si="5"/>
        <v/>
      </c>
      <c r="M9" s="217">
        <f t="shared" ca="1" si="6"/>
        <v>0</v>
      </c>
      <c r="N9" s="217" t="str">
        <f t="shared" ca="1" si="7"/>
        <v/>
      </c>
      <c r="O9" s="218" t="str">
        <f t="shared" ca="1" si="8"/>
        <v/>
      </c>
      <c r="P9" s="217">
        <f t="shared" ca="1" si="9"/>
        <v>0</v>
      </c>
      <c r="Q9" s="155"/>
    </row>
    <row r="10" spans="1:42" ht="22.5" customHeight="1">
      <c r="A10" s="22">
        <f t="shared" si="0"/>
        <v>6</v>
      </c>
      <c r="B10" s="216" t="str">
        <f ca="1">IFERROR(INDIRECT("個票"&amp;$A10&amp;"！$t$7"),"")</f>
        <v/>
      </c>
      <c r="C10" s="216" t="str">
        <f ca="1">IFERROR(INDIRECT("個票"&amp;$A10&amp;"！$h$7"),"")</f>
        <v/>
      </c>
      <c r="D10" s="216" t="str">
        <f ca="1">IFERROR(INDIRECT("個票"&amp;$A10&amp;"！$l$10"),"")</f>
        <v/>
      </c>
      <c r="E10" s="216" t="str">
        <f ca="1">IFERROR(INDIRECT("個票"&amp;$A10&amp;"！$w$9"),"")</f>
        <v/>
      </c>
      <c r="F10" s="216" t="str">
        <f ca="1">IFERROR(INDIRECT("個票"&amp;$A10&amp;"！$ｄ$9")&amp;INDIRECT("個票"&amp;$A10&amp;"！$ｈ$9"),"")</f>
        <v/>
      </c>
      <c r="G10" s="216" t="str">
        <f ca="1">IF(J10&gt;0,報告書!$W$7,"")</f>
        <v/>
      </c>
      <c r="H10" s="217" t="str">
        <f t="shared" ca="1" si="1"/>
        <v/>
      </c>
      <c r="I10" s="218" t="str">
        <f t="shared" ca="1" si="2"/>
        <v/>
      </c>
      <c r="J10" s="217">
        <f t="shared" ca="1" si="3"/>
        <v>0</v>
      </c>
      <c r="K10" s="217" t="str">
        <f t="shared" ca="1" si="4"/>
        <v/>
      </c>
      <c r="L10" s="218" t="str">
        <f t="shared" ca="1" si="5"/>
        <v/>
      </c>
      <c r="M10" s="217">
        <f t="shared" ca="1" si="6"/>
        <v>0</v>
      </c>
      <c r="N10" s="217" t="str">
        <f t="shared" ca="1" si="7"/>
        <v/>
      </c>
      <c r="O10" s="218" t="str">
        <f t="shared" ca="1" si="8"/>
        <v/>
      </c>
      <c r="P10" s="217">
        <f t="shared" ca="1" si="9"/>
        <v>0</v>
      </c>
      <c r="Q10" s="155"/>
    </row>
    <row r="11" spans="1:42" ht="22.5" customHeight="1">
      <c r="A11" s="22">
        <f t="shared" si="0"/>
        <v>7</v>
      </c>
      <c r="B11" s="216" t="str">
        <f ca="1">IFERROR(INDIRECT("個票"&amp;$A11&amp;"！$t$7"),"")</f>
        <v/>
      </c>
      <c r="C11" s="216" t="str">
        <f ca="1">IFERROR(INDIRECT("個票"&amp;$A11&amp;"！$h$7"),"")</f>
        <v/>
      </c>
      <c r="D11" s="216" t="str">
        <f ca="1">IFERROR(INDIRECT("個票"&amp;$A11&amp;"！$l$10"),"")</f>
        <v/>
      </c>
      <c r="E11" s="216" t="str">
        <f ca="1">IFERROR(INDIRECT("個票"&amp;$A11&amp;"！$w$9"),"")</f>
        <v/>
      </c>
      <c r="F11" s="216" t="str">
        <f ca="1">IFERROR(INDIRECT("個票"&amp;$A11&amp;"！$ｄ$9")&amp;INDIRECT("個票"&amp;$A11&amp;"！$ｈ$9"),"")</f>
        <v/>
      </c>
      <c r="G11" s="216" t="str">
        <f ca="1">IF(J11&gt;0,報告書!$W$7,"")</f>
        <v/>
      </c>
      <c r="H11" s="217" t="str">
        <f t="shared" ca="1" si="1"/>
        <v/>
      </c>
      <c r="I11" s="218" t="str">
        <f t="shared" ca="1" si="2"/>
        <v/>
      </c>
      <c r="J11" s="217">
        <f t="shared" ca="1" si="3"/>
        <v>0</v>
      </c>
      <c r="K11" s="217" t="str">
        <f t="shared" ca="1" si="4"/>
        <v/>
      </c>
      <c r="L11" s="218" t="str">
        <f t="shared" ca="1" si="5"/>
        <v/>
      </c>
      <c r="M11" s="217">
        <f t="shared" ca="1" si="6"/>
        <v>0</v>
      </c>
      <c r="N11" s="217" t="str">
        <f t="shared" ca="1" si="7"/>
        <v/>
      </c>
      <c r="O11" s="218" t="str">
        <f t="shared" ca="1" si="8"/>
        <v/>
      </c>
      <c r="P11" s="217">
        <f t="shared" ca="1" si="9"/>
        <v>0</v>
      </c>
      <c r="Q11" s="155"/>
    </row>
    <row r="12" spans="1:42" ht="22.5" customHeight="1">
      <c r="A12" s="22">
        <f t="shared" si="0"/>
        <v>8</v>
      </c>
      <c r="B12" s="216" t="str">
        <f ca="1">IFERROR(INDIRECT("個票"&amp;$A12&amp;"！$t$7"),"")</f>
        <v/>
      </c>
      <c r="C12" s="216" t="str">
        <f ca="1">IFERROR(INDIRECT("個票"&amp;$A12&amp;"！$h$7"),"")</f>
        <v/>
      </c>
      <c r="D12" s="216" t="str">
        <f ca="1">IFERROR(INDIRECT("個票"&amp;$A12&amp;"！$l$10"),"")</f>
        <v/>
      </c>
      <c r="E12" s="216" t="str">
        <f ca="1">IFERROR(INDIRECT("個票"&amp;$A12&amp;"！$w$9"),"")</f>
        <v/>
      </c>
      <c r="F12" s="216" t="str">
        <f ca="1">IFERROR(INDIRECT("個票"&amp;$A12&amp;"！$ｄ$9")&amp;INDIRECT("個票"&amp;$A12&amp;"！$ｈ$9"),"")</f>
        <v/>
      </c>
      <c r="G12" s="216" t="str">
        <f ca="1">IF(J12&gt;0,報告書!$W$7,"")</f>
        <v/>
      </c>
      <c r="H12" s="217" t="str">
        <f t="shared" ca="1" si="1"/>
        <v/>
      </c>
      <c r="I12" s="218" t="str">
        <f t="shared" ca="1" si="2"/>
        <v/>
      </c>
      <c r="J12" s="217">
        <f t="shared" ca="1" si="3"/>
        <v>0</v>
      </c>
      <c r="K12" s="217" t="str">
        <f t="shared" ca="1" si="4"/>
        <v/>
      </c>
      <c r="L12" s="218" t="str">
        <f t="shared" ca="1" si="5"/>
        <v/>
      </c>
      <c r="M12" s="217">
        <f t="shared" ca="1" si="6"/>
        <v>0</v>
      </c>
      <c r="N12" s="217" t="str">
        <f t="shared" ca="1" si="7"/>
        <v/>
      </c>
      <c r="O12" s="218" t="str">
        <f t="shared" ca="1" si="8"/>
        <v/>
      </c>
      <c r="P12" s="217">
        <f t="shared" ca="1" si="9"/>
        <v>0</v>
      </c>
      <c r="Q12" s="155"/>
    </row>
    <row r="13" spans="1:42" ht="22.5" customHeight="1">
      <c r="A13" s="22">
        <f t="shared" si="0"/>
        <v>9</v>
      </c>
      <c r="B13" s="216" t="str">
        <f ca="1">IFERROR(INDIRECT("個票"&amp;$A13&amp;"！$t$7"),"")</f>
        <v/>
      </c>
      <c r="C13" s="216" t="str">
        <f ca="1">IFERROR(INDIRECT("個票"&amp;$A13&amp;"！$h$7"),"")</f>
        <v/>
      </c>
      <c r="D13" s="216" t="str">
        <f ca="1">IFERROR(INDIRECT("個票"&amp;$A13&amp;"！$l$10"),"")</f>
        <v/>
      </c>
      <c r="E13" s="216" t="str">
        <f ca="1">IFERROR(INDIRECT("個票"&amp;$A13&amp;"！$w$9"),"")</f>
        <v/>
      </c>
      <c r="F13" s="216" t="str">
        <f ca="1">IFERROR(INDIRECT("個票"&amp;$A13&amp;"！$ｄ$9")&amp;INDIRECT("個票"&amp;$A13&amp;"！$ｈ$9"),"")</f>
        <v/>
      </c>
      <c r="G13" s="216" t="str">
        <f ca="1">IF(J13&gt;0,報告書!$W$7,"")</f>
        <v/>
      </c>
      <c r="H13" s="217" t="str">
        <f t="shared" ca="1" si="1"/>
        <v/>
      </c>
      <c r="I13" s="218" t="str">
        <f t="shared" ca="1" si="2"/>
        <v/>
      </c>
      <c r="J13" s="217">
        <f t="shared" ca="1" si="3"/>
        <v>0</v>
      </c>
      <c r="K13" s="217" t="str">
        <f t="shared" ca="1" si="4"/>
        <v/>
      </c>
      <c r="L13" s="218" t="str">
        <f t="shared" ca="1" si="5"/>
        <v/>
      </c>
      <c r="M13" s="217">
        <f t="shared" ca="1" si="6"/>
        <v>0</v>
      </c>
      <c r="N13" s="217" t="str">
        <f t="shared" ca="1" si="7"/>
        <v/>
      </c>
      <c r="O13" s="218" t="str">
        <f t="shared" ca="1" si="8"/>
        <v/>
      </c>
      <c r="P13" s="217">
        <f t="shared" ca="1" si="9"/>
        <v>0</v>
      </c>
      <c r="Q13" s="155"/>
    </row>
    <row r="14" spans="1:42" ht="22.5" customHeight="1">
      <c r="A14" s="22">
        <f t="shared" si="0"/>
        <v>10</v>
      </c>
      <c r="B14" s="216" t="str">
        <f ca="1">IFERROR(INDIRECT("個票"&amp;$A14&amp;"！$t$7"),"")</f>
        <v/>
      </c>
      <c r="C14" s="216" t="str">
        <f ca="1">IFERROR(INDIRECT("個票"&amp;$A14&amp;"！$h$7"),"")</f>
        <v/>
      </c>
      <c r="D14" s="216" t="str">
        <f ca="1">IFERROR(INDIRECT("個票"&amp;$A14&amp;"！$l$10"),"")</f>
        <v/>
      </c>
      <c r="E14" s="216" t="str">
        <f ca="1">IFERROR(INDIRECT("個票"&amp;$A14&amp;"！$w$9"),"")</f>
        <v/>
      </c>
      <c r="F14" s="216" t="str">
        <f ca="1">IFERROR(INDIRECT("個票"&amp;$A14&amp;"！$ｄ$9")&amp;INDIRECT("個票"&amp;$A14&amp;"！$ｈ$9"),"")</f>
        <v/>
      </c>
      <c r="G14" s="216" t="str">
        <f ca="1">IF(J14&gt;0,報告書!$W$7,"")</f>
        <v/>
      </c>
      <c r="H14" s="217" t="str">
        <f t="shared" ca="1" si="1"/>
        <v/>
      </c>
      <c r="I14" s="218" t="str">
        <f t="shared" ca="1" si="2"/>
        <v/>
      </c>
      <c r="J14" s="217">
        <f t="shared" ca="1" si="3"/>
        <v>0</v>
      </c>
      <c r="K14" s="217" t="str">
        <f t="shared" ca="1" si="4"/>
        <v/>
      </c>
      <c r="L14" s="218" t="str">
        <f t="shared" ca="1" si="5"/>
        <v/>
      </c>
      <c r="M14" s="217">
        <f t="shared" ca="1" si="6"/>
        <v>0</v>
      </c>
      <c r="N14" s="217" t="str">
        <f t="shared" ca="1" si="7"/>
        <v/>
      </c>
      <c r="O14" s="218" t="str">
        <f t="shared" ca="1" si="8"/>
        <v/>
      </c>
      <c r="P14" s="217">
        <f t="shared" ca="1" si="9"/>
        <v>0</v>
      </c>
      <c r="Q14" s="155"/>
    </row>
    <row r="15" spans="1:42" ht="22.5" customHeight="1">
      <c r="A15" s="22">
        <f t="shared" si="0"/>
        <v>11</v>
      </c>
      <c r="B15" s="216" t="str">
        <f ca="1">IFERROR(INDIRECT("個票"&amp;$A15&amp;"！$t$7"),"")</f>
        <v/>
      </c>
      <c r="C15" s="216" t="str">
        <f ca="1">IFERROR(INDIRECT("個票"&amp;$A15&amp;"！$h$7"),"")</f>
        <v/>
      </c>
      <c r="D15" s="216" t="str">
        <f ca="1">IFERROR(INDIRECT("個票"&amp;$A15&amp;"！$l$10"),"")</f>
        <v/>
      </c>
      <c r="E15" s="216" t="str">
        <f ca="1">IFERROR(INDIRECT("個票"&amp;$A15&amp;"！$w$9"),"")</f>
        <v/>
      </c>
      <c r="F15" s="216" t="str">
        <f ca="1">IFERROR(INDIRECT("個票"&amp;$A15&amp;"！$ｄ$9")&amp;INDIRECT("個票"&amp;$A15&amp;"！$ｈ$9"),"")</f>
        <v/>
      </c>
      <c r="G15" s="216" t="str">
        <f ca="1">IF(J15&gt;0,報告書!$W$7,"")</f>
        <v/>
      </c>
      <c r="H15" s="217" t="str">
        <f t="shared" ca="1" si="1"/>
        <v/>
      </c>
      <c r="I15" s="218" t="str">
        <f t="shared" ca="1" si="2"/>
        <v/>
      </c>
      <c r="J15" s="217">
        <f t="shared" ca="1" si="3"/>
        <v>0</v>
      </c>
      <c r="K15" s="217" t="str">
        <f t="shared" ca="1" si="4"/>
        <v/>
      </c>
      <c r="L15" s="218" t="str">
        <f t="shared" ca="1" si="5"/>
        <v/>
      </c>
      <c r="M15" s="217">
        <f t="shared" ca="1" si="6"/>
        <v>0</v>
      </c>
      <c r="N15" s="217" t="str">
        <f t="shared" ca="1" si="7"/>
        <v/>
      </c>
      <c r="O15" s="218" t="str">
        <f t="shared" ca="1" si="8"/>
        <v/>
      </c>
      <c r="P15" s="217">
        <f t="shared" ca="1" si="9"/>
        <v>0</v>
      </c>
      <c r="Q15" s="155"/>
    </row>
    <row r="16" spans="1:42" ht="22.5" customHeight="1">
      <c r="A16" s="22">
        <f t="shared" si="0"/>
        <v>12</v>
      </c>
      <c r="B16" s="216" t="str">
        <f ca="1">IFERROR(INDIRECT("個票"&amp;$A16&amp;"！$t$7"),"")</f>
        <v/>
      </c>
      <c r="C16" s="216" t="str">
        <f ca="1">IFERROR(INDIRECT("個票"&amp;$A16&amp;"！$h$7"),"")</f>
        <v/>
      </c>
      <c r="D16" s="216" t="str">
        <f ca="1">IFERROR(INDIRECT("個票"&amp;$A16&amp;"！$l$10"),"")</f>
        <v/>
      </c>
      <c r="E16" s="216" t="str">
        <f ca="1">IFERROR(INDIRECT("個票"&amp;$A16&amp;"！$w$9"),"")</f>
        <v/>
      </c>
      <c r="F16" s="216" t="str">
        <f ca="1">IFERROR(INDIRECT("個票"&amp;$A16&amp;"！$ｄ$9")&amp;INDIRECT("個票"&amp;$A16&amp;"！$ｈ$9"),"")</f>
        <v/>
      </c>
      <c r="G16" s="216" t="str">
        <f ca="1">IF(J16&gt;0,報告書!$W$7,"")</f>
        <v/>
      </c>
      <c r="H16" s="217" t="str">
        <f t="shared" ca="1" si="1"/>
        <v/>
      </c>
      <c r="I16" s="218" t="str">
        <f t="shared" ca="1" si="2"/>
        <v/>
      </c>
      <c r="J16" s="217">
        <f t="shared" ca="1" si="3"/>
        <v>0</v>
      </c>
      <c r="K16" s="217" t="str">
        <f t="shared" ca="1" si="4"/>
        <v/>
      </c>
      <c r="L16" s="218" t="str">
        <f t="shared" ca="1" si="5"/>
        <v/>
      </c>
      <c r="M16" s="217">
        <f t="shared" ca="1" si="6"/>
        <v>0</v>
      </c>
      <c r="N16" s="217" t="str">
        <f t="shared" ca="1" si="7"/>
        <v/>
      </c>
      <c r="O16" s="218" t="str">
        <f t="shared" ca="1" si="8"/>
        <v/>
      </c>
      <c r="P16" s="217">
        <f t="shared" ca="1" si="9"/>
        <v>0</v>
      </c>
      <c r="Q16" s="155"/>
    </row>
    <row r="17" spans="1:17" ht="22.5" customHeight="1">
      <c r="A17" s="22">
        <f t="shared" si="0"/>
        <v>13</v>
      </c>
      <c r="B17" s="216" t="str">
        <f ca="1">IFERROR(INDIRECT("個票"&amp;$A17&amp;"！$t$7"),"")</f>
        <v/>
      </c>
      <c r="C17" s="216" t="str">
        <f ca="1">IFERROR(INDIRECT("個票"&amp;$A17&amp;"！$h$7"),"")</f>
        <v/>
      </c>
      <c r="D17" s="216" t="str">
        <f ca="1">IFERROR(INDIRECT("個票"&amp;$A17&amp;"！$l$10"),"")</f>
        <v/>
      </c>
      <c r="E17" s="216" t="str">
        <f ca="1">IFERROR(INDIRECT("個票"&amp;$A17&amp;"！$w$9"),"")</f>
        <v/>
      </c>
      <c r="F17" s="216" t="str">
        <f ca="1">IFERROR(INDIRECT("個票"&amp;$A17&amp;"！$ｄ$9")&amp;INDIRECT("個票"&amp;$A17&amp;"！$ｈ$9"),"")</f>
        <v/>
      </c>
      <c r="G17" s="216" t="str">
        <f ca="1">IF(J17&gt;0,報告書!$W$7,"")</f>
        <v/>
      </c>
      <c r="H17" s="217" t="str">
        <f t="shared" ca="1" si="1"/>
        <v/>
      </c>
      <c r="I17" s="218" t="str">
        <f t="shared" ca="1" si="2"/>
        <v/>
      </c>
      <c r="J17" s="217">
        <f t="shared" ca="1" si="3"/>
        <v>0</v>
      </c>
      <c r="K17" s="217" t="str">
        <f t="shared" ca="1" si="4"/>
        <v/>
      </c>
      <c r="L17" s="218" t="str">
        <f t="shared" ca="1" si="5"/>
        <v/>
      </c>
      <c r="M17" s="217">
        <f t="shared" ca="1" si="6"/>
        <v>0</v>
      </c>
      <c r="N17" s="217" t="str">
        <f t="shared" ca="1" si="7"/>
        <v/>
      </c>
      <c r="O17" s="218" t="str">
        <f t="shared" ca="1" si="8"/>
        <v/>
      </c>
      <c r="P17" s="217">
        <f t="shared" ca="1" si="9"/>
        <v>0</v>
      </c>
      <c r="Q17" s="155"/>
    </row>
    <row r="18" spans="1:17" ht="22.5" customHeight="1">
      <c r="A18" s="22">
        <f t="shared" si="0"/>
        <v>14</v>
      </c>
      <c r="B18" s="216" t="str">
        <f ca="1">IFERROR(INDIRECT("個票"&amp;$A18&amp;"！$t$7"),"")</f>
        <v/>
      </c>
      <c r="C18" s="216" t="str">
        <f ca="1">IFERROR(INDIRECT("個票"&amp;$A18&amp;"！$h$7"),"")</f>
        <v/>
      </c>
      <c r="D18" s="216" t="str">
        <f ca="1">IFERROR(INDIRECT("個票"&amp;$A18&amp;"！$l$10"),"")</f>
        <v/>
      </c>
      <c r="E18" s="216" t="str">
        <f ca="1">IFERROR(INDIRECT("個票"&amp;$A18&amp;"！$w$9"),"")</f>
        <v/>
      </c>
      <c r="F18" s="216" t="str">
        <f ca="1">IFERROR(INDIRECT("個票"&amp;$A18&amp;"！$ｄ$9")&amp;INDIRECT("個票"&amp;$A18&amp;"！$ｈ$9"),"")</f>
        <v/>
      </c>
      <c r="G18" s="216" t="str">
        <f ca="1">IF(J18&gt;0,報告書!$W$7,"")</f>
        <v/>
      </c>
      <c r="H18" s="217" t="str">
        <f t="shared" ca="1" si="1"/>
        <v/>
      </c>
      <c r="I18" s="218" t="str">
        <f t="shared" ca="1" si="2"/>
        <v/>
      </c>
      <c r="J18" s="217">
        <f t="shared" ca="1" si="3"/>
        <v>0</v>
      </c>
      <c r="K18" s="217" t="str">
        <f t="shared" ca="1" si="4"/>
        <v/>
      </c>
      <c r="L18" s="218" t="str">
        <f t="shared" ca="1" si="5"/>
        <v/>
      </c>
      <c r="M18" s="217">
        <f t="shared" ca="1" si="6"/>
        <v>0</v>
      </c>
      <c r="N18" s="217" t="str">
        <f t="shared" ca="1" si="7"/>
        <v/>
      </c>
      <c r="O18" s="218" t="str">
        <f t="shared" ca="1" si="8"/>
        <v/>
      </c>
      <c r="P18" s="217">
        <f t="shared" ca="1" si="9"/>
        <v>0</v>
      </c>
      <c r="Q18" s="155"/>
    </row>
    <row r="19" spans="1:17" ht="22.5" customHeight="1">
      <c r="A19" s="22">
        <f t="shared" si="0"/>
        <v>15</v>
      </c>
      <c r="B19" s="216" t="str">
        <f ca="1">IFERROR(INDIRECT("個票"&amp;$A19&amp;"！$t$7"),"")</f>
        <v/>
      </c>
      <c r="C19" s="216" t="str">
        <f ca="1">IFERROR(INDIRECT("個票"&amp;$A19&amp;"！$h$7"),"")</f>
        <v/>
      </c>
      <c r="D19" s="216" t="str">
        <f ca="1">IFERROR(INDIRECT("個票"&amp;$A19&amp;"！$l$10"),"")</f>
        <v/>
      </c>
      <c r="E19" s="216" t="str">
        <f ca="1">IFERROR(INDIRECT("個票"&amp;$A19&amp;"！$w$9"),"")</f>
        <v/>
      </c>
      <c r="F19" s="216" t="str">
        <f ca="1">IFERROR(INDIRECT("個票"&amp;$A19&amp;"！$ｄ$9")&amp;INDIRECT("個票"&amp;$A19&amp;"！$ｈ$9"),"")</f>
        <v/>
      </c>
      <c r="G19" s="216" t="str">
        <f ca="1">IF(J19&gt;0,報告書!$W$7,"")</f>
        <v/>
      </c>
      <c r="H19" s="217" t="str">
        <f t="shared" ca="1" si="1"/>
        <v/>
      </c>
      <c r="I19" s="218" t="str">
        <f t="shared" ca="1" si="2"/>
        <v/>
      </c>
      <c r="J19" s="217">
        <f t="shared" ca="1" si="3"/>
        <v>0</v>
      </c>
      <c r="K19" s="217" t="str">
        <f t="shared" ca="1" si="4"/>
        <v/>
      </c>
      <c r="L19" s="218" t="str">
        <f t="shared" ca="1" si="5"/>
        <v/>
      </c>
      <c r="M19" s="217">
        <f t="shared" ca="1" si="6"/>
        <v>0</v>
      </c>
      <c r="N19" s="217" t="str">
        <f t="shared" ca="1" si="7"/>
        <v/>
      </c>
      <c r="O19" s="218" t="str">
        <f t="shared" ca="1" si="8"/>
        <v/>
      </c>
      <c r="P19" s="217">
        <f t="shared" ca="1" si="9"/>
        <v>0</v>
      </c>
      <c r="Q19" s="155"/>
    </row>
    <row r="20" spans="1:17" ht="11.25" customHeight="1"/>
    <row r="21" spans="1:17" customFormat="1">
      <c r="A21" s="3" t="s">
        <v>60</v>
      </c>
      <c r="B21" s="2"/>
      <c r="C21" s="2"/>
    </row>
    <row r="22" spans="1:17" customFormat="1" ht="16.5" customHeight="1">
      <c r="A22" s="23"/>
      <c r="B22" s="3" t="s">
        <v>61</v>
      </c>
      <c r="C22" s="2"/>
    </row>
    <row r="23" spans="1:17" customFormat="1" ht="16.5" customHeight="1">
      <c r="A23" s="23"/>
      <c r="B23" s="3"/>
      <c r="C23" s="2"/>
    </row>
    <row r="24" spans="1:17" customFormat="1" ht="16.5" customHeight="1">
      <c r="A24" s="5"/>
      <c r="B24" s="24"/>
      <c r="C24" s="2"/>
    </row>
    <row r="25" spans="1:17" customFormat="1" ht="16.5" customHeight="1">
      <c r="A25" s="5"/>
      <c r="B25" s="24"/>
      <c r="C25" s="2"/>
    </row>
    <row r="26" spans="1:17" customFormat="1" ht="22.5" customHeight="1"/>
    <row r="27" spans="1:17" customFormat="1" ht="22.5" customHeight="1"/>
    <row r="28" spans="1:17" customFormat="1" ht="22.5" customHeight="1"/>
    <row r="29" spans="1:17" customFormat="1" ht="22.5" customHeight="1"/>
    <row r="30" spans="1:17" customFormat="1" ht="22.5" customHeight="1"/>
    <row r="31" spans="1:17" customFormat="1" ht="22.5" customHeight="1"/>
    <row r="32" spans="1:17" customFormat="1" ht="22.5" customHeight="1"/>
    <row r="33" customFormat="1" ht="22.5" customHeight="1"/>
    <row r="34" customFormat="1" ht="22.5" customHeight="1"/>
    <row r="35" customFormat="1" ht="22.5" customHeight="1"/>
    <row r="36" customFormat="1" ht="22.5" customHeight="1"/>
  </sheetData>
  <sheetProtection sheet="1" objects="1" scenarios="1"/>
  <mergeCells count="12">
    <mergeCell ref="T5:AP5"/>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A55"/>
  <sheetViews>
    <sheetView showGridLines="0" showZeros="0" topLeftCell="A11" zoomScale="115" zoomScaleNormal="115" zoomScaleSheetLayoutView="100" workbookViewId="0">
      <selection activeCell="M29" sqref="M29:AM29"/>
    </sheetView>
  </sheetViews>
  <sheetFormatPr defaultColWidth="2.33203125" defaultRowHeight="13.2"/>
  <cols>
    <col min="1" max="7" width="3.33203125" style="2" customWidth="1"/>
    <col min="8" max="19" width="2.44140625" style="2" bestFit="1" customWidth="1"/>
    <col min="20" max="34" width="2.33203125" style="2"/>
    <col min="35" max="35" width="2.44140625" style="2" bestFit="1" customWidth="1"/>
    <col min="36" max="40" width="2.33203125" style="2"/>
    <col min="41" max="47" width="2.33203125" style="2" hidden="1" customWidth="1"/>
    <col min="48" max="16384" width="2.33203125" style="2"/>
  </cols>
  <sheetData>
    <row r="1" spans="1:48">
      <c r="A1" s="2" t="s">
        <v>62</v>
      </c>
    </row>
    <row r="2" spans="1:48" ht="7.5" customHeight="1"/>
    <row r="3" spans="1:48">
      <c r="A3" s="130" t="s">
        <v>63</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2"/>
    </row>
    <row r="4" spans="1:48" ht="9" customHeight="1">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row>
    <row r="5" spans="1:48">
      <c r="A5" s="133" t="s">
        <v>64</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5"/>
    </row>
    <row r="6" spans="1:48" ht="4.5" customHeight="1">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row>
    <row r="7" spans="1:48" ht="17.25" customHeight="1">
      <c r="A7" s="119" t="s">
        <v>49</v>
      </c>
      <c r="B7" s="120"/>
      <c r="C7" s="120"/>
      <c r="D7" s="120"/>
      <c r="E7" s="120"/>
      <c r="F7" s="120"/>
      <c r="G7" s="121"/>
      <c r="H7" s="196"/>
      <c r="I7" s="197"/>
      <c r="J7" s="197"/>
      <c r="K7" s="197"/>
      <c r="L7" s="197"/>
      <c r="M7" s="197"/>
      <c r="N7" s="198"/>
      <c r="O7" s="119" t="s">
        <v>65</v>
      </c>
      <c r="P7" s="120"/>
      <c r="Q7" s="120"/>
      <c r="R7" s="120"/>
      <c r="S7" s="121"/>
      <c r="T7" s="199"/>
      <c r="U7" s="200"/>
      <c r="V7" s="200"/>
      <c r="W7" s="200"/>
      <c r="X7" s="200"/>
      <c r="Y7" s="200"/>
      <c r="Z7" s="200"/>
      <c r="AA7" s="200"/>
      <c r="AB7" s="200"/>
      <c r="AC7" s="200"/>
      <c r="AD7" s="200"/>
      <c r="AE7" s="200"/>
      <c r="AF7" s="200"/>
      <c r="AG7" s="200"/>
      <c r="AH7" s="200"/>
      <c r="AI7" s="200"/>
      <c r="AJ7" s="200"/>
      <c r="AK7" s="200"/>
      <c r="AL7" s="200"/>
      <c r="AM7" s="201"/>
    </row>
    <row r="8" spans="1:48">
      <c r="A8" s="136" t="s">
        <v>66</v>
      </c>
      <c r="B8" s="137"/>
      <c r="C8" s="138"/>
      <c r="D8" s="119" t="s">
        <v>67</v>
      </c>
      <c r="E8" s="120"/>
      <c r="F8" s="120"/>
      <c r="G8" s="121"/>
      <c r="H8" s="119" t="s">
        <v>51</v>
      </c>
      <c r="I8" s="120"/>
      <c r="J8" s="120"/>
      <c r="K8" s="120"/>
      <c r="L8" s="120"/>
      <c r="M8" s="120"/>
      <c r="N8" s="120"/>
      <c r="O8" s="120"/>
      <c r="P8" s="120"/>
      <c r="Q8" s="120"/>
      <c r="R8" s="120"/>
      <c r="S8" s="121"/>
      <c r="T8" s="136" t="s">
        <v>68</v>
      </c>
      <c r="U8" s="137"/>
      <c r="V8" s="138"/>
      <c r="W8" s="119" t="s">
        <v>44</v>
      </c>
      <c r="X8" s="120"/>
      <c r="Y8" s="120"/>
      <c r="Z8" s="120"/>
      <c r="AA8" s="120"/>
      <c r="AB8" s="120"/>
      <c r="AC8" s="120"/>
      <c r="AD8" s="120"/>
      <c r="AE8" s="120"/>
      <c r="AF8" s="121"/>
      <c r="AG8" s="144" t="s">
        <v>69</v>
      </c>
      <c r="AH8" s="145"/>
      <c r="AI8" s="145"/>
      <c r="AJ8" s="145"/>
      <c r="AK8" s="145"/>
      <c r="AL8" s="145"/>
      <c r="AM8" s="146"/>
    </row>
    <row r="9" spans="1:48" ht="17.25" customHeight="1">
      <c r="A9" s="139"/>
      <c r="B9" s="140"/>
      <c r="C9" s="109"/>
      <c r="D9" s="141" t="s">
        <v>70</v>
      </c>
      <c r="E9" s="142"/>
      <c r="F9" s="142"/>
      <c r="G9" s="143"/>
      <c r="H9" s="202"/>
      <c r="I9" s="203"/>
      <c r="J9" s="203"/>
      <c r="K9" s="203"/>
      <c r="L9" s="203"/>
      <c r="M9" s="203"/>
      <c r="N9" s="203"/>
      <c r="O9" s="203"/>
      <c r="P9" s="203"/>
      <c r="Q9" s="203"/>
      <c r="R9" s="203"/>
      <c r="S9" s="204"/>
      <c r="T9" s="139"/>
      <c r="U9" s="140"/>
      <c r="V9" s="109"/>
      <c r="W9" s="205"/>
      <c r="X9" s="206"/>
      <c r="Y9" s="206"/>
      <c r="Z9" s="206"/>
      <c r="AA9" s="206"/>
      <c r="AB9" s="206"/>
      <c r="AC9" s="206"/>
      <c r="AD9" s="206"/>
      <c r="AE9" s="206"/>
      <c r="AF9" s="207"/>
      <c r="AG9" s="208"/>
      <c r="AH9" s="209"/>
      <c r="AI9" s="209"/>
      <c r="AJ9" s="209"/>
      <c r="AK9" s="209"/>
      <c r="AL9" s="209"/>
      <c r="AM9" s="210"/>
      <c r="AV9" s="3"/>
    </row>
    <row r="10" spans="1:48" s="3" customFormat="1" ht="20.25" customHeight="1">
      <c r="A10" s="119" t="s">
        <v>71</v>
      </c>
      <c r="B10" s="120"/>
      <c r="C10" s="120"/>
      <c r="D10" s="120"/>
      <c r="E10" s="120"/>
      <c r="F10" s="120"/>
      <c r="G10" s="120"/>
      <c r="H10" s="120"/>
      <c r="I10" s="120"/>
      <c r="J10" s="120"/>
      <c r="K10" s="121"/>
      <c r="L10" s="211"/>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3"/>
      <c r="AP10" s="147"/>
      <c r="AQ10" s="147"/>
      <c r="AR10" s="147"/>
      <c r="AS10" s="147"/>
      <c r="AT10" s="147"/>
      <c r="AU10" s="147"/>
    </row>
    <row r="11" spans="1:48" s="3" customFormat="1" ht="18" customHeight="1">
      <c r="A11" s="148" t="s">
        <v>72</v>
      </c>
      <c r="B11" s="149"/>
      <c r="C11" s="149"/>
      <c r="D11" s="149"/>
      <c r="E11" s="149"/>
      <c r="F11" s="149"/>
      <c r="G11" s="149"/>
      <c r="H11" s="150"/>
      <c r="I11" s="4"/>
      <c r="J11" s="86" t="s">
        <v>73</v>
      </c>
      <c r="K11" s="8"/>
      <c r="L11" s="9"/>
      <c r="M11" s="9"/>
      <c r="N11" s="9"/>
      <c r="O11" s="9"/>
      <c r="P11" s="9"/>
      <c r="Q11" s="9"/>
      <c r="R11" s="9"/>
      <c r="S11" s="9"/>
      <c r="T11" s="9"/>
      <c r="U11" s="9"/>
      <c r="V11" s="9"/>
      <c r="W11" s="9"/>
      <c r="X11" s="9"/>
      <c r="Y11" s="4"/>
      <c r="Z11" s="87" t="s">
        <v>74</v>
      </c>
      <c r="AA11" s="8"/>
      <c r="AB11" s="9"/>
      <c r="AC11" s="9"/>
      <c r="AD11" s="9"/>
      <c r="AE11" s="9"/>
      <c r="AF11" s="9"/>
      <c r="AG11" s="9"/>
      <c r="AH11" s="9"/>
      <c r="AI11" s="9"/>
      <c r="AJ11" s="9"/>
      <c r="AK11" s="9"/>
      <c r="AL11" s="9"/>
      <c r="AM11" s="10"/>
    </row>
    <row r="12" spans="1:48" s="3" customFormat="1" ht="6" customHeight="1">
      <c r="A12" s="45"/>
      <c r="B12" s="45"/>
      <c r="C12" s="45"/>
      <c r="D12" s="45"/>
      <c r="E12" s="45"/>
      <c r="F12" s="45"/>
      <c r="G12" s="45"/>
      <c r="H12" s="45"/>
      <c r="I12" s="46"/>
      <c r="J12" s="47"/>
      <c r="K12" s="46"/>
      <c r="L12" s="44"/>
      <c r="M12" s="44"/>
      <c r="N12" s="44"/>
      <c r="O12" s="44"/>
      <c r="P12" s="44"/>
      <c r="Q12" s="44"/>
      <c r="R12" s="44"/>
      <c r="S12" s="44"/>
      <c r="T12" s="44"/>
      <c r="U12" s="46"/>
      <c r="V12" s="44"/>
      <c r="W12" s="44"/>
      <c r="X12" s="44"/>
      <c r="Y12" s="47"/>
      <c r="Z12" s="48"/>
      <c r="AA12" s="46"/>
      <c r="AB12" s="44"/>
      <c r="AC12" s="44"/>
      <c r="AD12" s="44"/>
      <c r="AE12" s="44"/>
      <c r="AF12" s="44"/>
      <c r="AG12" s="44"/>
      <c r="AH12" s="44"/>
      <c r="AI12" s="44"/>
      <c r="AJ12" s="44"/>
      <c r="AK12" s="44"/>
      <c r="AL12" s="44"/>
      <c r="AM12" s="44"/>
    </row>
    <row r="13" spans="1:48" s="3" customFormat="1" ht="6" customHeight="1">
      <c r="I13" s="24"/>
      <c r="J13" s="4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2">
      <c r="A14" s="133" t="s">
        <v>75</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5"/>
    </row>
    <row r="15" spans="1:48" s="3" customFormat="1" ht="3" customHeight="1">
      <c r="I15" s="24"/>
      <c r="J15" s="49"/>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48" s="3" customFormat="1" ht="18" customHeight="1">
      <c r="A16" s="153" t="s">
        <v>76</v>
      </c>
      <c r="B16" s="154"/>
      <c r="C16" s="154"/>
      <c r="D16" s="154"/>
      <c r="E16" s="154"/>
      <c r="F16" s="154"/>
      <c r="G16" s="154"/>
      <c r="H16" s="154"/>
      <c r="I16" s="154"/>
      <c r="J16" s="154"/>
      <c r="K16" s="154"/>
      <c r="L16" s="154"/>
      <c r="M16" s="154"/>
      <c r="N16" s="154"/>
      <c r="O16" s="154"/>
      <c r="P16" s="154"/>
      <c r="Q16" s="154"/>
      <c r="R16" s="154"/>
      <c r="S16" s="154"/>
      <c r="T16" s="154"/>
      <c r="U16" s="154"/>
      <c r="V16" s="154"/>
      <c r="W16" s="154"/>
      <c r="X16" s="193"/>
      <c r="Y16" s="194"/>
      <c r="Z16" s="195"/>
      <c r="AA16" s="63"/>
      <c r="AB16" s="63"/>
      <c r="AC16" s="63"/>
      <c r="AD16" s="63"/>
      <c r="AE16" s="63"/>
      <c r="AF16" s="63"/>
      <c r="AG16" s="63"/>
    </row>
    <row r="17" spans="1:79" s="3" customFormat="1" ht="18" customHeight="1">
      <c r="A17" s="153" t="s">
        <v>77</v>
      </c>
      <c r="B17" s="154"/>
      <c r="C17" s="154"/>
      <c r="D17" s="154"/>
      <c r="E17" s="154"/>
      <c r="F17" s="154"/>
      <c r="G17" s="154"/>
      <c r="H17" s="154"/>
      <c r="I17" s="154"/>
      <c r="J17" s="154"/>
      <c r="K17" s="154"/>
      <c r="L17" s="154"/>
      <c r="M17" s="154"/>
      <c r="N17" s="154"/>
      <c r="O17" s="154"/>
      <c r="P17" s="154"/>
      <c r="Q17" s="154"/>
      <c r="R17" s="154"/>
      <c r="S17" s="154"/>
      <c r="T17" s="154"/>
      <c r="U17" s="154"/>
      <c r="V17" s="154"/>
      <c r="W17" s="154"/>
      <c r="X17" s="193"/>
      <c r="Y17" s="194"/>
      <c r="Z17" s="195"/>
      <c r="AA17" s="63"/>
      <c r="AB17" s="63"/>
      <c r="AC17" s="63"/>
      <c r="AD17" s="63"/>
      <c r="AE17" s="63"/>
      <c r="AF17" s="63"/>
      <c r="AG17" s="63"/>
    </row>
    <row r="18" spans="1:79" s="3" customFormat="1" ht="18" customHeight="1">
      <c r="A18" s="153" t="s">
        <v>78</v>
      </c>
      <c r="B18" s="154"/>
      <c r="C18" s="154"/>
      <c r="D18" s="154"/>
      <c r="E18" s="154"/>
      <c r="F18" s="154"/>
      <c r="G18" s="154"/>
      <c r="H18" s="154"/>
      <c r="I18" s="154"/>
      <c r="J18" s="154"/>
      <c r="K18" s="154"/>
      <c r="L18" s="154"/>
      <c r="M18" s="154"/>
      <c r="N18" s="154"/>
      <c r="O18" s="154"/>
      <c r="P18" s="154"/>
      <c r="Q18" s="154"/>
      <c r="R18" s="154"/>
      <c r="S18" s="154"/>
      <c r="T18" s="154"/>
      <c r="U18" s="154"/>
      <c r="V18" s="154"/>
      <c r="W18" s="154"/>
      <c r="X18" s="193"/>
      <c r="Y18" s="194"/>
      <c r="Z18" s="195"/>
      <c r="AA18" s="63"/>
      <c r="AB18" s="63"/>
      <c r="AC18" s="63"/>
      <c r="AD18" s="63"/>
      <c r="AE18" s="63"/>
      <c r="AF18" s="63"/>
      <c r="AG18" s="63"/>
    </row>
    <row r="19" spans="1:79" s="3" customFormat="1" ht="6" customHeight="1">
      <c r="I19" s="24"/>
      <c r="J19" s="4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79" s="3" customFormat="1" ht="12">
      <c r="A20" s="133" t="s">
        <v>79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5"/>
    </row>
    <row r="21" spans="1:79" s="3" customFormat="1" ht="3" customHeight="1">
      <c r="I21" s="24"/>
      <c r="J21" s="49"/>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row>
    <row r="22" spans="1:79" ht="19.5" customHeight="1">
      <c r="A22" s="50" t="s">
        <v>80</v>
      </c>
      <c r="B22" s="3"/>
      <c r="C22" s="41"/>
      <c r="D22" s="3"/>
      <c r="E22" s="51"/>
      <c r="F22" s="3"/>
      <c r="G22" s="3"/>
      <c r="H22" s="3"/>
      <c r="I22" s="3"/>
      <c r="J22" s="52"/>
      <c r="K22" s="52"/>
      <c r="L22" s="52"/>
      <c r="M22" s="52"/>
      <c r="N22" s="52"/>
      <c r="O22" s="53"/>
      <c r="P22" s="41"/>
      <c r="S22" s="52"/>
      <c r="T22" s="49"/>
      <c r="U22" s="52"/>
      <c r="V22" s="52"/>
      <c r="W22" s="41"/>
      <c r="Y22" s="151" t="s">
        <v>81</v>
      </c>
      <c r="Z22" s="129"/>
      <c r="AA22" s="129"/>
      <c r="AB22" s="129"/>
      <c r="AC22" s="152"/>
      <c r="AD22" s="119" t="s">
        <v>82</v>
      </c>
      <c r="AE22" s="120"/>
      <c r="AF22" s="120"/>
      <c r="AG22" s="120"/>
      <c r="AH22" s="121"/>
      <c r="AI22" s="119" t="s">
        <v>83</v>
      </c>
      <c r="AJ22" s="120"/>
      <c r="AK22" s="120"/>
      <c r="AL22" s="120"/>
      <c r="AM22" s="121"/>
      <c r="AV22" s="3"/>
    </row>
    <row r="23" spans="1:79">
      <c r="A23" s="50"/>
      <c r="B23" s="3"/>
      <c r="C23" s="41"/>
      <c r="D23" s="3"/>
      <c r="E23" s="51"/>
      <c r="F23" s="3"/>
      <c r="G23" s="3"/>
      <c r="H23" s="3"/>
      <c r="I23" s="3"/>
      <c r="J23" s="52"/>
      <c r="K23" s="52"/>
      <c r="L23" s="52"/>
      <c r="M23" s="52"/>
      <c r="N23" s="52"/>
      <c r="O23" s="53"/>
      <c r="P23" s="41"/>
      <c r="S23" s="52"/>
      <c r="T23" s="49"/>
      <c r="U23" s="52"/>
      <c r="V23" s="52"/>
      <c r="W23" s="54"/>
      <c r="Y23" s="189"/>
      <c r="Z23" s="190"/>
      <c r="AA23" s="190"/>
      <c r="AB23" s="156" t="s">
        <v>30</v>
      </c>
      <c r="AC23" s="157"/>
      <c r="AD23" s="158">
        <f>MIN(Y23,ROUNDDOWN((H31+H40)/1000,0))</f>
        <v>0</v>
      </c>
      <c r="AE23" s="159"/>
      <c r="AF23" s="159"/>
      <c r="AG23" s="160" t="s">
        <v>30</v>
      </c>
      <c r="AH23" s="161"/>
      <c r="AI23" s="158">
        <f>IF(Y23&lt;AD23,0,Y23-AD23)</f>
        <v>0</v>
      </c>
      <c r="AJ23" s="159"/>
      <c r="AK23" s="159"/>
      <c r="AL23" s="160" t="s">
        <v>30</v>
      </c>
      <c r="AM23" s="161"/>
    </row>
    <row r="24" spans="1:79">
      <c r="A24" s="41" t="s">
        <v>84</v>
      </c>
      <c r="B24" s="3"/>
      <c r="C24" s="41"/>
      <c r="D24" s="3"/>
      <c r="E24" s="51"/>
      <c r="F24" s="3"/>
      <c r="G24" s="3"/>
      <c r="H24" s="3"/>
      <c r="I24" s="3"/>
      <c r="J24" s="52"/>
      <c r="K24" s="52"/>
      <c r="L24" s="52"/>
      <c r="M24" s="52"/>
      <c r="N24" s="52"/>
      <c r="O24" s="53"/>
      <c r="P24" s="41"/>
      <c r="S24" s="52"/>
      <c r="T24" s="49"/>
      <c r="U24" s="52"/>
      <c r="V24" s="52"/>
      <c r="W24" s="54"/>
      <c r="Y24" s="191"/>
      <c r="Z24" s="192"/>
      <c r="AA24" s="192"/>
      <c r="AB24" s="162"/>
      <c r="AC24" s="163"/>
      <c r="AD24" s="164"/>
      <c r="AE24" s="165"/>
      <c r="AF24" s="165"/>
      <c r="AG24" s="166"/>
      <c r="AH24" s="167"/>
      <c r="AI24" s="164"/>
      <c r="AJ24" s="165"/>
      <c r="AK24" s="165"/>
      <c r="AL24" s="166"/>
      <c r="AM24" s="167"/>
    </row>
    <row r="25" spans="1:79" ht="24" customHeight="1">
      <c r="A25" s="119" t="s">
        <v>85</v>
      </c>
      <c r="B25" s="120"/>
      <c r="C25" s="120"/>
      <c r="D25" s="120"/>
      <c r="E25" s="120"/>
      <c r="F25" s="120"/>
      <c r="G25" s="121"/>
      <c r="H25" s="129" t="s">
        <v>86</v>
      </c>
      <c r="I25" s="120"/>
      <c r="J25" s="120"/>
      <c r="K25" s="120"/>
      <c r="L25" s="120"/>
      <c r="M25" s="119" t="s">
        <v>87</v>
      </c>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1"/>
    </row>
    <row r="26" spans="1:79" ht="15" customHeight="1">
      <c r="A26" s="172"/>
      <c r="B26" s="173"/>
      <c r="C26" s="173"/>
      <c r="D26" s="173"/>
      <c r="E26" s="173"/>
      <c r="F26" s="173"/>
      <c r="G26" s="174"/>
      <c r="H26" s="175"/>
      <c r="I26" s="175"/>
      <c r="J26" s="175"/>
      <c r="K26" s="175"/>
      <c r="L26" s="175"/>
      <c r="M26" s="176"/>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8"/>
    </row>
    <row r="27" spans="1:79" ht="15" customHeight="1">
      <c r="A27" s="179"/>
      <c r="B27" s="180"/>
      <c r="C27" s="180"/>
      <c r="D27" s="180"/>
      <c r="E27" s="180"/>
      <c r="F27" s="180"/>
      <c r="G27" s="181"/>
      <c r="H27" s="182"/>
      <c r="I27" s="182"/>
      <c r="J27" s="182"/>
      <c r="K27" s="182"/>
      <c r="L27" s="182"/>
      <c r="M27" s="183"/>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5"/>
    </row>
    <row r="28" spans="1:79" ht="15" customHeight="1">
      <c r="A28" s="179"/>
      <c r="B28" s="180"/>
      <c r="C28" s="180"/>
      <c r="D28" s="180"/>
      <c r="E28" s="180"/>
      <c r="F28" s="180"/>
      <c r="G28" s="181"/>
      <c r="H28" s="182"/>
      <c r="I28" s="182"/>
      <c r="J28" s="182"/>
      <c r="K28" s="182"/>
      <c r="L28" s="182"/>
      <c r="M28" s="183"/>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5"/>
    </row>
    <row r="29" spans="1:79" ht="15" customHeight="1">
      <c r="A29" s="179"/>
      <c r="B29" s="180"/>
      <c r="C29" s="180"/>
      <c r="D29" s="180"/>
      <c r="E29" s="180"/>
      <c r="F29" s="180"/>
      <c r="G29" s="181"/>
      <c r="H29" s="182"/>
      <c r="I29" s="182"/>
      <c r="J29" s="182"/>
      <c r="K29" s="182"/>
      <c r="L29" s="182"/>
      <c r="M29" s="183"/>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5"/>
      <c r="AV29" s="3"/>
    </row>
    <row r="30" spans="1:79" ht="15" customHeight="1">
      <c r="A30" s="186"/>
      <c r="B30" s="187"/>
      <c r="C30" s="187"/>
      <c r="D30" s="187"/>
      <c r="E30" s="187"/>
      <c r="F30" s="187"/>
      <c r="G30" s="188"/>
      <c r="H30" s="182"/>
      <c r="I30" s="182"/>
      <c r="J30" s="182"/>
      <c r="K30" s="182"/>
      <c r="L30" s="182"/>
      <c r="M30" s="183"/>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5"/>
    </row>
    <row r="31" spans="1:79" ht="15" customHeight="1">
      <c r="A31" s="15" t="s">
        <v>59</v>
      </c>
      <c r="B31" s="16"/>
      <c r="C31" s="16"/>
      <c r="D31" s="16"/>
      <c r="E31" s="16"/>
      <c r="F31" s="16"/>
      <c r="G31" s="17"/>
      <c r="H31" s="122">
        <f>SUM(H26:L30)</f>
        <v>0</v>
      </c>
      <c r="I31" s="122"/>
      <c r="J31" s="122"/>
      <c r="K31" s="122"/>
      <c r="L31" s="123"/>
      <c r="M31" s="124"/>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6"/>
    </row>
    <row r="32" spans="1:79">
      <c r="A32" s="50"/>
      <c r="B32" s="3"/>
      <c r="C32" s="41"/>
      <c r="D32" s="3"/>
      <c r="E32" s="51"/>
      <c r="F32" s="3"/>
      <c r="G32" s="3"/>
      <c r="H32" s="3"/>
      <c r="I32" s="3"/>
      <c r="J32" s="52"/>
      <c r="K32" s="52"/>
      <c r="L32" s="52"/>
      <c r="M32" s="52"/>
      <c r="N32" s="52"/>
      <c r="O32" s="53"/>
      <c r="P32" s="41"/>
      <c r="S32" s="52"/>
      <c r="T32" s="49"/>
      <c r="U32" s="52"/>
      <c r="V32" s="52"/>
      <c r="W32" s="54"/>
      <c r="AD32" s="41"/>
      <c r="AE32" s="42"/>
      <c r="AF32" s="42"/>
      <c r="AG32" s="42"/>
      <c r="AH32" s="54"/>
      <c r="AI32" s="127"/>
      <c r="AJ32" s="127"/>
      <c r="AK32" s="127"/>
      <c r="AL32" s="128"/>
      <c r="AM32" s="128"/>
    </row>
    <row r="33" spans="1:48">
      <c r="A33" s="41" t="s">
        <v>88</v>
      </c>
      <c r="B33" s="3"/>
      <c r="C33" s="41"/>
      <c r="D33" s="3"/>
      <c r="E33" s="51"/>
      <c r="F33" s="3"/>
      <c r="G33" s="3"/>
      <c r="H33" s="3"/>
      <c r="I33" s="3"/>
      <c r="J33" s="52"/>
      <c r="K33" s="52"/>
      <c r="L33" s="52"/>
      <c r="M33" s="52"/>
      <c r="N33" s="52"/>
      <c r="O33" s="53"/>
      <c r="P33" s="41"/>
      <c r="S33" s="52"/>
      <c r="T33" s="49"/>
      <c r="U33" s="52"/>
      <c r="V33" s="52"/>
      <c r="W33" s="54"/>
      <c r="AD33" s="41"/>
      <c r="AE33" s="42"/>
      <c r="AF33" s="42"/>
      <c r="AG33" s="42"/>
      <c r="AH33" s="54"/>
      <c r="AI33" s="127"/>
      <c r="AJ33" s="127"/>
      <c r="AK33" s="127"/>
      <c r="AL33" s="128"/>
      <c r="AM33" s="128"/>
    </row>
    <row r="34" spans="1:48" ht="15" customHeight="1">
      <c r="A34" s="119" t="s">
        <v>85</v>
      </c>
      <c r="B34" s="120"/>
      <c r="C34" s="120"/>
      <c r="D34" s="120"/>
      <c r="E34" s="120"/>
      <c r="F34" s="120"/>
      <c r="G34" s="121"/>
      <c r="H34" s="120" t="s">
        <v>89</v>
      </c>
      <c r="I34" s="120"/>
      <c r="J34" s="120"/>
      <c r="K34" s="120"/>
      <c r="L34" s="120"/>
      <c r="M34" s="119" t="s">
        <v>87</v>
      </c>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1"/>
    </row>
    <row r="35" spans="1:48" ht="15" customHeight="1">
      <c r="A35" s="172"/>
      <c r="B35" s="173"/>
      <c r="C35" s="173"/>
      <c r="D35" s="173"/>
      <c r="E35" s="173"/>
      <c r="F35" s="173"/>
      <c r="G35" s="174"/>
      <c r="H35" s="175"/>
      <c r="I35" s="175"/>
      <c r="J35" s="175"/>
      <c r="K35" s="175"/>
      <c r="L35" s="175"/>
      <c r="M35" s="176"/>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8"/>
    </row>
    <row r="36" spans="1:48" ht="15" customHeight="1">
      <c r="A36" s="179"/>
      <c r="B36" s="180"/>
      <c r="C36" s="180"/>
      <c r="D36" s="180"/>
      <c r="E36" s="180"/>
      <c r="F36" s="180"/>
      <c r="G36" s="181"/>
      <c r="H36" s="182"/>
      <c r="I36" s="182"/>
      <c r="J36" s="182"/>
      <c r="K36" s="182"/>
      <c r="L36" s="182"/>
      <c r="M36" s="183"/>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5"/>
    </row>
    <row r="37" spans="1:48" ht="15" customHeight="1">
      <c r="A37" s="179"/>
      <c r="B37" s="180"/>
      <c r="C37" s="180"/>
      <c r="D37" s="180"/>
      <c r="E37" s="180"/>
      <c r="F37" s="180"/>
      <c r="G37" s="181"/>
      <c r="H37" s="182"/>
      <c r="I37" s="182"/>
      <c r="J37" s="182"/>
      <c r="K37" s="182"/>
      <c r="L37" s="182"/>
      <c r="M37" s="183"/>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5"/>
    </row>
    <row r="38" spans="1:48" ht="15" customHeight="1">
      <c r="A38" s="179"/>
      <c r="B38" s="180"/>
      <c r="C38" s="180"/>
      <c r="D38" s="180"/>
      <c r="E38" s="180"/>
      <c r="F38" s="180"/>
      <c r="G38" s="181"/>
      <c r="H38" s="182"/>
      <c r="I38" s="182"/>
      <c r="J38" s="182"/>
      <c r="K38" s="182"/>
      <c r="L38" s="182"/>
      <c r="M38" s="183"/>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5"/>
      <c r="AV38" s="3"/>
    </row>
    <row r="39" spans="1:48" ht="15" customHeight="1">
      <c r="A39" s="186"/>
      <c r="B39" s="187"/>
      <c r="C39" s="187"/>
      <c r="D39" s="187"/>
      <c r="E39" s="187"/>
      <c r="F39" s="187"/>
      <c r="G39" s="188"/>
      <c r="H39" s="182"/>
      <c r="I39" s="182"/>
      <c r="J39" s="182"/>
      <c r="K39" s="182"/>
      <c r="L39" s="182"/>
      <c r="M39" s="183"/>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5"/>
    </row>
    <row r="40" spans="1:48" ht="15" customHeight="1">
      <c r="A40" s="15" t="s">
        <v>59</v>
      </c>
      <c r="B40" s="16"/>
      <c r="C40" s="16"/>
      <c r="D40" s="16"/>
      <c r="E40" s="16"/>
      <c r="F40" s="16"/>
      <c r="G40" s="17"/>
      <c r="H40" s="122">
        <f>SUM(H35:L39)</f>
        <v>0</v>
      </c>
      <c r="I40" s="122"/>
      <c r="J40" s="122"/>
      <c r="K40" s="122"/>
      <c r="L40" s="123"/>
      <c r="M40" s="124"/>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6"/>
    </row>
    <row r="41" spans="1:48" ht="6" customHeight="1">
      <c r="A41" s="55"/>
      <c r="B41" s="55"/>
      <c r="C41" s="55"/>
      <c r="D41" s="55"/>
      <c r="E41" s="56"/>
      <c r="F41" s="56"/>
      <c r="G41" s="56"/>
      <c r="H41" s="56"/>
      <c r="I41" s="56"/>
      <c r="J41" s="57"/>
      <c r="K41" s="57"/>
      <c r="L41" s="57"/>
      <c r="M41" s="57"/>
      <c r="N41" s="57"/>
      <c r="AH41" s="61"/>
    </row>
    <row r="42" spans="1:48" s="3" customFormat="1" ht="19.5" customHeight="1">
      <c r="A42" s="62" t="s">
        <v>90</v>
      </c>
      <c r="B42" s="11"/>
      <c r="C42" s="11"/>
      <c r="D42" s="11"/>
      <c r="E42" s="11"/>
      <c r="F42" s="11"/>
      <c r="G42" s="11"/>
      <c r="H42" s="11"/>
      <c r="I42" s="12"/>
      <c r="J42" s="14"/>
      <c r="K42" s="11"/>
      <c r="L42" s="13"/>
      <c r="M42" s="13"/>
      <c r="N42" s="13"/>
      <c r="O42" s="11"/>
      <c r="P42" s="11"/>
      <c r="Q42" s="11"/>
      <c r="R42" s="11"/>
      <c r="S42" s="11"/>
      <c r="T42" s="18"/>
      <c r="U42" s="18"/>
      <c r="V42" s="18"/>
      <c r="W42" s="18"/>
      <c r="Y42" s="151" t="s">
        <v>81</v>
      </c>
      <c r="Z42" s="129"/>
      <c r="AA42" s="129"/>
      <c r="AB42" s="129"/>
      <c r="AC42" s="152"/>
      <c r="AD42" s="119" t="s">
        <v>91</v>
      </c>
      <c r="AE42" s="120"/>
      <c r="AF42" s="120"/>
      <c r="AG42" s="120"/>
      <c r="AH42" s="121"/>
      <c r="AI42" s="119" t="s">
        <v>83</v>
      </c>
      <c r="AJ42" s="120"/>
      <c r="AK42" s="120"/>
      <c r="AL42" s="120"/>
      <c r="AM42" s="121"/>
    </row>
    <row r="43" spans="1:48" s="3" customFormat="1" ht="13.5" customHeight="1">
      <c r="A43" s="11"/>
      <c r="B43" s="11"/>
      <c r="C43" s="11"/>
      <c r="D43" s="11"/>
      <c r="E43" s="11"/>
      <c r="F43" s="11"/>
      <c r="G43" s="11"/>
      <c r="H43" s="11"/>
      <c r="I43" s="11"/>
      <c r="J43" s="11"/>
      <c r="K43" s="11"/>
      <c r="L43" s="11"/>
      <c r="M43" s="11"/>
      <c r="N43" s="11"/>
      <c r="O43" s="11"/>
      <c r="P43" s="11"/>
      <c r="Q43" s="11"/>
      <c r="R43" s="11"/>
      <c r="S43" s="11"/>
      <c r="T43" s="11"/>
      <c r="U43" s="11"/>
      <c r="V43" s="11"/>
      <c r="W43" s="11"/>
      <c r="Y43" s="214"/>
      <c r="Z43" s="215"/>
      <c r="AA43" s="215"/>
      <c r="AB43" s="168" t="s">
        <v>30</v>
      </c>
      <c r="AC43" s="169"/>
      <c r="AD43" s="158">
        <f>MIN(Y43,ROUNDDOWN(H51/1000,0))</f>
        <v>0</v>
      </c>
      <c r="AE43" s="159"/>
      <c r="AF43" s="159"/>
      <c r="AG43" s="168" t="s">
        <v>30</v>
      </c>
      <c r="AH43" s="169"/>
      <c r="AI43" s="170">
        <f>IF(Y43&lt;AD43,0,Y43-AD43)</f>
        <v>0</v>
      </c>
      <c r="AJ43" s="171"/>
      <c r="AK43" s="171"/>
      <c r="AL43" s="168" t="s">
        <v>30</v>
      </c>
      <c r="AM43" s="169"/>
    </row>
    <row r="44" spans="1:48" s="3" customFormat="1" ht="12">
      <c r="A44" s="7"/>
      <c r="B44" s="11"/>
      <c r="C44" s="11"/>
      <c r="D44" s="11"/>
      <c r="E44" s="11"/>
      <c r="F44" s="11"/>
      <c r="G44" s="11"/>
      <c r="H44" s="11"/>
      <c r="I44" s="11"/>
      <c r="J44" s="11"/>
      <c r="K44" s="11"/>
      <c r="L44" s="11"/>
      <c r="M44" s="11"/>
      <c r="N44" s="11"/>
      <c r="O44" s="11"/>
      <c r="P44" s="11"/>
      <c r="Q44" s="11"/>
      <c r="R44" s="11"/>
      <c r="S44" s="11"/>
      <c r="T44" s="11"/>
      <c r="U44" s="11"/>
      <c r="V44" s="11"/>
      <c r="W44" s="11"/>
      <c r="Y44" s="191"/>
      <c r="Z44" s="192"/>
      <c r="AA44" s="192"/>
      <c r="AB44" s="166"/>
      <c r="AC44" s="167"/>
      <c r="AD44" s="164"/>
      <c r="AE44" s="165"/>
      <c r="AF44" s="165"/>
      <c r="AG44" s="166"/>
      <c r="AH44" s="167"/>
      <c r="AI44" s="170"/>
      <c r="AJ44" s="171"/>
      <c r="AK44" s="171"/>
      <c r="AL44" s="166"/>
      <c r="AM44" s="167"/>
    </row>
    <row r="45" spans="1:48" ht="15" customHeight="1">
      <c r="A45" s="119" t="s">
        <v>85</v>
      </c>
      <c r="B45" s="120"/>
      <c r="C45" s="120"/>
      <c r="D45" s="120"/>
      <c r="E45" s="120"/>
      <c r="F45" s="120"/>
      <c r="G45" s="121"/>
      <c r="H45" s="120" t="s">
        <v>89</v>
      </c>
      <c r="I45" s="120"/>
      <c r="J45" s="120"/>
      <c r="K45" s="120"/>
      <c r="L45" s="120"/>
      <c r="M45" s="119" t="s">
        <v>87</v>
      </c>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1"/>
    </row>
    <row r="46" spans="1:48" ht="15" customHeight="1">
      <c r="A46" s="172"/>
      <c r="B46" s="173"/>
      <c r="C46" s="173"/>
      <c r="D46" s="173"/>
      <c r="E46" s="173"/>
      <c r="F46" s="173"/>
      <c r="G46" s="174"/>
      <c r="H46" s="175"/>
      <c r="I46" s="175"/>
      <c r="J46" s="175"/>
      <c r="K46" s="175"/>
      <c r="L46" s="175"/>
      <c r="M46" s="176"/>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8"/>
    </row>
    <row r="47" spans="1:48" ht="15" customHeight="1">
      <c r="A47" s="179"/>
      <c r="B47" s="180"/>
      <c r="C47" s="180"/>
      <c r="D47" s="180"/>
      <c r="E47" s="180"/>
      <c r="F47" s="180"/>
      <c r="G47" s="181"/>
      <c r="H47" s="182"/>
      <c r="I47" s="182"/>
      <c r="J47" s="182"/>
      <c r="K47" s="182"/>
      <c r="L47" s="182"/>
      <c r="M47" s="183"/>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5"/>
    </row>
    <row r="48" spans="1:48" ht="15" customHeight="1">
      <c r="A48" s="179"/>
      <c r="B48" s="180"/>
      <c r="C48" s="180"/>
      <c r="D48" s="180"/>
      <c r="E48" s="180"/>
      <c r="F48" s="180"/>
      <c r="G48" s="181"/>
      <c r="H48" s="182"/>
      <c r="I48" s="182"/>
      <c r="J48" s="182"/>
      <c r="K48" s="182"/>
      <c r="L48" s="182"/>
      <c r="M48" s="183"/>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5"/>
    </row>
    <row r="49" spans="1:39" ht="15" customHeight="1">
      <c r="A49" s="179"/>
      <c r="B49" s="180"/>
      <c r="C49" s="180"/>
      <c r="D49" s="180"/>
      <c r="E49" s="180"/>
      <c r="F49" s="180"/>
      <c r="G49" s="181"/>
      <c r="H49" s="182"/>
      <c r="I49" s="182"/>
      <c r="J49" s="182"/>
      <c r="K49" s="182"/>
      <c r="L49" s="182"/>
      <c r="M49" s="183"/>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5"/>
    </row>
    <row r="50" spans="1:39" ht="15" customHeight="1">
      <c r="A50" s="186"/>
      <c r="B50" s="187"/>
      <c r="C50" s="187"/>
      <c r="D50" s="187"/>
      <c r="E50" s="187"/>
      <c r="F50" s="187"/>
      <c r="G50" s="188"/>
      <c r="H50" s="182"/>
      <c r="I50" s="182"/>
      <c r="J50" s="182"/>
      <c r="K50" s="182"/>
      <c r="L50" s="182"/>
      <c r="M50" s="183"/>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5"/>
    </row>
    <row r="51" spans="1:39" ht="15" customHeight="1">
      <c r="A51" s="15" t="s">
        <v>59</v>
      </c>
      <c r="B51" s="19"/>
      <c r="C51" s="19"/>
      <c r="D51" s="19"/>
      <c r="E51" s="16"/>
      <c r="F51" s="16"/>
      <c r="G51" s="17"/>
      <c r="H51" s="122">
        <f>SUM(H46:L50)</f>
        <v>0</v>
      </c>
      <c r="I51" s="122"/>
      <c r="J51" s="122"/>
      <c r="K51" s="122"/>
      <c r="L51" s="123"/>
      <c r="M51" s="124"/>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6"/>
    </row>
    <row r="52" spans="1:39" ht="4.5" customHeight="1">
      <c r="A52" s="55"/>
      <c r="B52" s="55"/>
      <c r="C52" s="55"/>
      <c r="D52" s="55"/>
      <c r="E52" s="58"/>
      <c r="F52" s="58"/>
      <c r="G52" s="58"/>
      <c r="H52" s="58"/>
      <c r="I52" s="58"/>
      <c r="J52" s="59"/>
      <c r="K52" s="59"/>
      <c r="L52" s="59"/>
      <c r="M52" s="59"/>
      <c r="N52" s="59"/>
      <c r="O52" s="58"/>
      <c r="P52" s="58"/>
      <c r="Q52" s="58"/>
      <c r="R52" s="58"/>
      <c r="S52" s="58"/>
      <c r="T52" s="58"/>
      <c r="U52" s="58"/>
      <c r="V52" s="58"/>
      <c r="W52" s="58"/>
      <c r="X52" s="58"/>
      <c r="Y52" s="60"/>
      <c r="Z52" s="60"/>
      <c r="AA52" s="60"/>
      <c r="AB52" s="60"/>
      <c r="AC52" s="60"/>
      <c r="AD52" s="60"/>
      <c r="AE52" s="58"/>
      <c r="AF52" s="58"/>
      <c r="AG52" s="58"/>
      <c r="AH52" s="58"/>
      <c r="AI52" s="58"/>
      <c r="AJ52" s="58"/>
      <c r="AK52" s="58"/>
      <c r="AL52" s="58"/>
      <c r="AM52" s="58"/>
    </row>
    <row r="53" spans="1:39">
      <c r="A53" s="41" t="s">
        <v>92</v>
      </c>
    </row>
    <row r="55" spans="1:39">
      <c r="AI55" s="128"/>
      <c r="AJ55" s="128"/>
      <c r="AK55" s="128"/>
      <c r="AL55" s="128"/>
      <c r="AM55" s="128"/>
    </row>
  </sheetData>
  <sheetProtection sheet="1" formatCells="0" formatColumns="0" formatRows="0" insertColumns="0" insertRows="0" autoFilter="0"/>
  <mergeCells count="111">
    <mergeCell ref="A39:G39"/>
    <mergeCell ref="A46:G46"/>
    <mergeCell ref="A47:G47"/>
    <mergeCell ref="A48:G48"/>
    <mergeCell ref="A49:G49"/>
    <mergeCell ref="A50:G50"/>
    <mergeCell ref="A26:G26"/>
    <mergeCell ref="A27:G27"/>
    <mergeCell ref="A28:G28"/>
    <mergeCell ref="A29:G29"/>
    <mergeCell ref="A30:G30"/>
    <mergeCell ref="A35:G35"/>
    <mergeCell ref="A36:G36"/>
    <mergeCell ref="A37:G37"/>
    <mergeCell ref="A38:G38"/>
    <mergeCell ref="Y43:AA44"/>
    <mergeCell ref="AB43:AC44"/>
    <mergeCell ref="Y42:AC42"/>
    <mergeCell ref="AG43:AH44"/>
    <mergeCell ref="AD43:AF44"/>
    <mergeCell ref="AD42:AH42"/>
    <mergeCell ref="A45:G45"/>
    <mergeCell ref="H45:L45"/>
    <mergeCell ref="AI55:AM55"/>
    <mergeCell ref="H46:L46"/>
    <mergeCell ref="H47:L47"/>
    <mergeCell ref="H48:L48"/>
    <mergeCell ref="H49:L49"/>
    <mergeCell ref="H51:L51"/>
    <mergeCell ref="M51:AM51"/>
    <mergeCell ref="M45:AM45"/>
    <mergeCell ref="M46:AM46"/>
    <mergeCell ref="M47:AM47"/>
    <mergeCell ref="M48:AM48"/>
    <mergeCell ref="M49:AM49"/>
    <mergeCell ref="H50:L50"/>
    <mergeCell ref="M50:AM50"/>
    <mergeCell ref="AP10:AU10"/>
    <mergeCell ref="A11:H11"/>
    <mergeCell ref="Y22:AC22"/>
    <mergeCell ref="Y23:AA24"/>
    <mergeCell ref="AB23:AC24"/>
    <mergeCell ref="A14:AM14"/>
    <mergeCell ref="X16:Z16"/>
    <mergeCell ref="X18:Z18"/>
    <mergeCell ref="A20:AM20"/>
    <mergeCell ref="A16:W16"/>
    <mergeCell ref="A17:W17"/>
    <mergeCell ref="X17:Z17"/>
    <mergeCell ref="A18:W18"/>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33:AM33"/>
    <mergeCell ref="M27:AM27"/>
    <mergeCell ref="M28:AM28"/>
    <mergeCell ref="M29:AM29"/>
    <mergeCell ref="H25:L25"/>
    <mergeCell ref="AI33:AK33"/>
    <mergeCell ref="AD22:AH22"/>
    <mergeCell ref="H31:L31"/>
    <mergeCell ref="AD23:AF24"/>
    <mergeCell ref="AG23:AH24"/>
    <mergeCell ref="AI22:AM22"/>
    <mergeCell ref="AI23:AK24"/>
    <mergeCell ref="AL23:AM24"/>
    <mergeCell ref="M26:AM26"/>
    <mergeCell ref="M25:AM25"/>
    <mergeCell ref="H26:L26"/>
    <mergeCell ref="H30:L30"/>
    <mergeCell ref="M30:AM30"/>
    <mergeCell ref="H27:L27"/>
    <mergeCell ref="H28:L28"/>
    <mergeCell ref="H29:L29"/>
    <mergeCell ref="A25:G25"/>
    <mergeCell ref="AI42:AM42"/>
    <mergeCell ref="AI43:AK44"/>
    <mergeCell ref="AL43:AM44"/>
    <mergeCell ref="L10:AM10"/>
    <mergeCell ref="H40:L40"/>
    <mergeCell ref="M40:AM40"/>
    <mergeCell ref="AI32:AK32"/>
    <mergeCell ref="AL32:AM32"/>
    <mergeCell ref="H38:L38"/>
    <mergeCell ref="M38:AM38"/>
    <mergeCell ref="H39:L39"/>
    <mergeCell ref="M39:AM39"/>
    <mergeCell ref="H35:L35"/>
    <mergeCell ref="M35:AM35"/>
    <mergeCell ref="H36:L36"/>
    <mergeCell ref="M36:AM36"/>
    <mergeCell ref="H37:L37"/>
    <mergeCell ref="M37:AM37"/>
    <mergeCell ref="A10:K10"/>
    <mergeCell ref="M31:AM31"/>
    <mergeCell ref="A34:G34"/>
    <mergeCell ref="H34:L34"/>
    <mergeCell ref="M34:AM34"/>
  </mergeCells>
  <phoneticPr fontId="4"/>
  <dataValidations count="2">
    <dataValidation imeMode="halfAlpha" allowBlank="1" showInputMessage="1" showErrorMessage="1" sqref="S22:V24 J22:N24 S33:V33 J33:N33" xr:uid="{00000000-0002-0000-0300-000000000000}"/>
    <dataValidation type="list" allowBlank="1" showInputMessage="1" showErrorMessage="1" sqref="X16:Z18"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xr:uid="{00000000-0002-0000-0300-000003000000}">
          <x14:formula1>
            <xm:f>【隠す】リスト1!$B$32:$B$78</xm:f>
          </x14:formula1>
          <xm:sqref>D9:G9</xm:sqref>
        </x14:dataValidation>
        <x14:dataValidation type="list" allowBlank="1" showInputMessage="1" showErrorMessage="1" xr:uid="{4A5A43AF-B16C-4B3E-A95A-4F57BD3BFA59}">
          <x14:formula1>
            <xm:f>【隠す】リスト2!$C$2:$C$6</xm:f>
          </x14:formula1>
          <xm:sqref>A26:G30</xm:sqref>
        </x14:dataValidation>
        <x14:dataValidation type="list" allowBlank="1" showInputMessage="1" showErrorMessage="1" xr:uid="{15858D5A-4A6F-42EE-B4C4-2D60EA783393}">
          <x14:formula1>
            <xm:f>【隠す】リスト2!$C$5:$C$7</xm:f>
          </x14:formula1>
          <xm:sqref>A35:G39</xm:sqref>
        </x14:dataValidation>
        <x14:dataValidation type="list" allowBlank="1" showInputMessage="1" showErrorMessage="1" xr:uid="{17181234-D888-40EC-88EF-9F864F83F8E7}">
          <x14:formula1>
            <xm:f>【隠す】リスト2!$C$9:$C$10</xm:f>
          </x14:formula1>
          <xm:sqref>A46:G50</xm:sqref>
        </x14:dataValidation>
        <x14:dataValidation type="list" allowBlank="1" showInputMessage="1" showErrorMessage="1" xr:uid="{A42D0B7C-03CE-4292-8A84-76148F31C727}">
          <x14:formula1>
            <xm:f>【隠す】リスト1!$B$2:$B$76</xm:f>
          </x14:formula1>
          <xm:sqref>L10:AM10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3E52-8E65-4B1A-A6FD-E5EC3DC3B114}">
  <dimension ref="B2:E14"/>
  <sheetViews>
    <sheetView showGridLines="0" workbookViewId="0">
      <selection activeCell="I10" sqref="I10"/>
    </sheetView>
  </sheetViews>
  <sheetFormatPr defaultRowHeight="13.2"/>
  <cols>
    <col min="2" max="2" width="30.5546875" customWidth="1"/>
    <col min="3" max="3" width="30.109375" customWidth="1"/>
    <col min="4" max="4" width="52.109375" customWidth="1"/>
    <col min="5" max="5" width="40.109375" customWidth="1"/>
  </cols>
  <sheetData>
    <row r="2" spans="2:5">
      <c r="B2" t="s">
        <v>93</v>
      </c>
    </row>
    <row r="4" spans="2:5">
      <c r="B4" t="s">
        <v>94</v>
      </c>
    </row>
    <row r="5" spans="2:5">
      <c r="B5" t="s">
        <v>95</v>
      </c>
    </row>
    <row r="6" spans="2:5">
      <c r="B6" t="s">
        <v>96</v>
      </c>
    </row>
    <row r="8" spans="2:5" ht="16.8">
      <c r="B8" s="70" t="s">
        <v>97</v>
      </c>
      <c r="C8" s="71" t="s">
        <v>98</v>
      </c>
      <c r="D8" s="71" t="s">
        <v>99</v>
      </c>
      <c r="E8" s="81" t="s">
        <v>100</v>
      </c>
    </row>
    <row r="9" spans="2:5" ht="70.95" customHeight="1">
      <c r="B9" s="70" t="s">
        <v>101</v>
      </c>
      <c r="C9" s="72" t="s">
        <v>102</v>
      </c>
      <c r="D9" s="72" t="s">
        <v>103</v>
      </c>
      <c r="E9" s="83" t="s">
        <v>104</v>
      </c>
    </row>
    <row r="10" spans="2:5" ht="26.4">
      <c r="B10" s="70" t="s">
        <v>101</v>
      </c>
      <c r="C10" s="72" t="s">
        <v>105</v>
      </c>
      <c r="D10" s="82" t="s">
        <v>106</v>
      </c>
      <c r="E10" s="82" t="s">
        <v>107</v>
      </c>
    </row>
    <row r="11" spans="2:5" ht="16.8">
      <c r="B11" s="70" t="s">
        <v>101</v>
      </c>
      <c r="C11" s="72" t="s">
        <v>108</v>
      </c>
      <c r="D11" s="72" t="s">
        <v>109</v>
      </c>
      <c r="E11" s="84" t="s">
        <v>110</v>
      </c>
    </row>
    <row r="12" spans="2:5" ht="16.8">
      <c r="B12" s="70" t="s">
        <v>111</v>
      </c>
      <c r="C12" s="72" t="s">
        <v>112</v>
      </c>
      <c r="D12" s="82" t="s">
        <v>113</v>
      </c>
      <c r="E12" s="84" t="s">
        <v>114</v>
      </c>
    </row>
    <row r="13" spans="2:5" ht="114.6" customHeight="1">
      <c r="B13" s="70" t="s">
        <v>111</v>
      </c>
      <c r="C13" s="72" t="s">
        <v>115</v>
      </c>
      <c r="D13" s="72" t="s">
        <v>116</v>
      </c>
      <c r="E13" s="85" t="s">
        <v>117</v>
      </c>
    </row>
    <row r="14" spans="2:5" ht="52.95" customHeight="1">
      <c r="B14" s="70" t="s">
        <v>118</v>
      </c>
      <c r="C14" s="72" t="s">
        <v>119</v>
      </c>
      <c r="D14" s="82" t="s">
        <v>120</v>
      </c>
      <c r="E14" s="84" t="s">
        <v>121</v>
      </c>
    </row>
  </sheetData>
  <phoneticPr fontId="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B1:F76"/>
  <sheetViews>
    <sheetView workbookViewId="0">
      <selection activeCell="L16" sqref="L16"/>
    </sheetView>
  </sheetViews>
  <sheetFormatPr defaultRowHeight="13.2"/>
  <cols>
    <col min="2" max="2" width="39.109375" bestFit="1" customWidth="1"/>
  </cols>
  <sheetData>
    <row r="1" spans="2:6">
      <c r="B1" t="s">
        <v>122</v>
      </c>
      <c r="C1" t="s">
        <v>123</v>
      </c>
      <c r="E1" s="69" t="s">
        <v>124</v>
      </c>
    </row>
    <row r="2" spans="2:6">
      <c r="B2" t="s">
        <v>125</v>
      </c>
      <c r="C2">
        <v>6</v>
      </c>
      <c r="D2" t="s">
        <v>126</v>
      </c>
      <c r="E2" s="69">
        <v>18</v>
      </c>
      <c r="F2" t="s">
        <v>126</v>
      </c>
    </row>
    <row r="3" spans="2:6">
      <c r="B3" t="s">
        <v>127</v>
      </c>
      <c r="C3">
        <v>6</v>
      </c>
      <c r="D3" t="s">
        <v>126</v>
      </c>
      <c r="E3" s="69">
        <v>18</v>
      </c>
      <c r="F3" t="s">
        <v>126</v>
      </c>
    </row>
    <row r="4" spans="2:6">
      <c r="B4" t="s">
        <v>128</v>
      </c>
      <c r="C4">
        <v>6</v>
      </c>
      <c r="D4" t="s">
        <v>126</v>
      </c>
      <c r="E4" s="69">
        <v>18</v>
      </c>
      <c r="F4" t="s">
        <v>126</v>
      </c>
    </row>
    <row r="5" spans="2:6">
      <c r="B5" t="s">
        <v>129</v>
      </c>
      <c r="C5">
        <v>6</v>
      </c>
      <c r="D5" t="s">
        <v>126</v>
      </c>
      <c r="E5" s="69">
        <v>18</v>
      </c>
      <c r="F5" t="s">
        <v>126</v>
      </c>
    </row>
    <row r="6" spans="2:6">
      <c r="B6" t="s">
        <v>130</v>
      </c>
      <c r="C6">
        <v>200</v>
      </c>
      <c r="D6" t="s">
        <v>131</v>
      </c>
      <c r="E6" s="69">
        <v>0</v>
      </c>
    </row>
    <row r="7" spans="2:6">
      <c r="B7" t="s">
        <v>132</v>
      </c>
      <c r="C7">
        <v>300</v>
      </c>
      <c r="D7" t="s">
        <v>131</v>
      </c>
      <c r="E7" s="69">
        <v>0</v>
      </c>
    </row>
    <row r="8" spans="2:6">
      <c r="B8" t="s">
        <v>133</v>
      </c>
      <c r="C8">
        <v>400</v>
      </c>
      <c r="D8" t="s">
        <v>131</v>
      </c>
      <c r="E8" s="69">
        <v>0</v>
      </c>
    </row>
    <row r="9" spans="2:6">
      <c r="B9" t="s">
        <v>134</v>
      </c>
      <c r="C9">
        <v>200</v>
      </c>
      <c r="D9" t="s">
        <v>131</v>
      </c>
      <c r="E9" s="69">
        <v>0</v>
      </c>
    </row>
    <row r="10" spans="2:6">
      <c r="B10" t="s">
        <v>135</v>
      </c>
      <c r="C10">
        <v>300</v>
      </c>
      <c r="D10" t="s">
        <v>131</v>
      </c>
      <c r="E10" s="69">
        <v>0</v>
      </c>
    </row>
    <row r="11" spans="2:6">
      <c r="B11" t="s">
        <v>136</v>
      </c>
      <c r="C11">
        <v>400</v>
      </c>
      <c r="D11" t="s">
        <v>131</v>
      </c>
      <c r="E11" s="69">
        <v>0</v>
      </c>
    </row>
    <row r="12" spans="2:6">
      <c r="B12" t="s">
        <v>137</v>
      </c>
      <c r="C12">
        <v>200</v>
      </c>
      <c r="D12" t="s">
        <v>131</v>
      </c>
      <c r="E12" s="69">
        <v>0</v>
      </c>
    </row>
    <row r="13" spans="2:6">
      <c r="B13" t="s">
        <v>138</v>
      </c>
      <c r="C13">
        <v>300</v>
      </c>
      <c r="D13" t="s">
        <v>131</v>
      </c>
      <c r="E13" s="69">
        <v>0</v>
      </c>
    </row>
    <row r="14" spans="2:6">
      <c r="B14" t="s">
        <v>139</v>
      </c>
      <c r="C14">
        <v>400</v>
      </c>
      <c r="D14" t="s">
        <v>131</v>
      </c>
      <c r="E14" s="69">
        <v>0</v>
      </c>
    </row>
    <row r="15" spans="2:6">
      <c r="B15" t="s">
        <v>140</v>
      </c>
      <c r="C15">
        <v>200</v>
      </c>
      <c r="D15" t="s">
        <v>131</v>
      </c>
      <c r="E15" s="69">
        <v>0</v>
      </c>
    </row>
    <row r="16" spans="2:6">
      <c r="B16" t="s">
        <v>141</v>
      </c>
      <c r="C16">
        <v>300</v>
      </c>
      <c r="D16" t="s">
        <v>131</v>
      </c>
      <c r="E16" s="69">
        <v>0</v>
      </c>
    </row>
    <row r="17" spans="2:5">
      <c r="B17" t="s">
        <v>142</v>
      </c>
      <c r="C17">
        <v>400</v>
      </c>
      <c r="D17" t="s">
        <v>131</v>
      </c>
      <c r="E17" s="69">
        <v>0</v>
      </c>
    </row>
    <row r="18" spans="2:5">
      <c r="B18" t="s">
        <v>143</v>
      </c>
      <c r="C18">
        <v>200</v>
      </c>
      <c r="D18" t="s">
        <v>131</v>
      </c>
      <c r="E18" s="69">
        <v>0</v>
      </c>
    </row>
    <row r="19" spans="2:5">
      <c r="B19" t="s">
        <v>144</v>
      </c>
      <c r="C19">
        <v>300</v>
      </c>
      <c r="D19" t="s">
        <v>131</v>
      </c>
      <c r="E19" s="69">
        <v>0</v>
      </c>
    </row>
    <row r="20" spans="2:5">
      <c r="B20" t="s">
        <v>145</v>
      </c>
      <c r="C20">
        <v>400</v>
      </c>
      <c r="D20" t="s">
        <v>131</v>
      </c>
      <c r="E20" s="69">
        <v>0</v>
      </c>
    </row>
    <row r="21" spans="2:5">
      <c r="B21" t="s">
        <v>146</v>
      </c>
      <c r="C21">
        <v>200</v>
      </c>
      <c r="D21" t="s">
        <v>131</v>
      </c>
      <c r="E21" s="69">
        <v>0</v>
      </c>
    </row>
    <row r="22" spans="2:5">
      <c r="B22" t="s">
        <v>147</v>
      </c>
      <c r="C22">
        <v>300</v>
      </c>
      <c r="D22" t="s">
        <v>131</v>
      </c>
      <c r="E22" s="69">
        <v>0</v>
      </c>
    </row>
    <row r="23" spans="2:5">
      <c r="B23" t="s">
        <v>148</v>
      </c>
      <c r="C23">
        <v>400</v>
      </c>
      <c r="D23" t="s">
        <v>131</v>
      </c>
      <c r="E23" s="69">
        <v>0</v>
      </c>
    </row>
    <row r="24" spans="2:5">
      <c r="B24" t="s">
        <v>149</v>
      </c>
      <c r="C24">
        <v>200</v>
      </c>
      <c r="D24" t="s">
        <v>131</v>
      </c>
      <c r="E24" s="69">
        <v>0</v>
      </c>
    </row>
    <row r="25" spans="2:5">
      <c r="B25" t="s">
        <v>150</v>
      </c>
      <c r="C25">
        <v>300</v>
      </c>
      <c r="D25" t="s">
        <v>131</v>
      </c>
      <c r="E25" s="69">
        <v>0</v>
      </c>
    </row>
    <row r="26" spans="2:5">
      <c r="B26" t="s">
        <v>151</v>
      </c>
      <c r="C26">
        <v>400</v>
      </c>
      <c r="D26" t="s">
        <v>131</v>
      </c>
      <c r="E26" s="69">
        <v>0</v>
      </c>
    </row>
    <row r="27" spans="2:5">
      <c r="B27" t="s">
        <v>152</v>
      </c>
      <c r="C27">
        <v>200</v>
      </c>
      <c r="D27" t="s">
        <v>131</v>
      </c>
      <c r="E27" s="69">
        <v>0</v>
      </c>
    </row>
    <row r="28" spans="2:5">
      <c r="B28" t="s">
        <v>153</v>
      </c>
      <c r="C28">
        <v>300</v>
      </c>
      <c r="D28" t="s">
        <v>131</v>
      </c>
      <c r="E28" s="69">
        <v>0</v>
      </c>
    </row>
    <row r="29" spans="2:5">
      <c r="B29" t="s">
        <v>154</v>
      </c>
      <c r="C29">
        <v>400</v>
      </c>
      <c r="D29" t="s">
        <v>131</v>
      </c>
      <c r="E29" s="69">
        <v>0</v>
      </c>
    </row>
    <row r="30" spans="2:5">
      <c r="B30" t="s">
        <v>155</v>
      </c>
      <c r="C30">
        <v>200</v>
      </c>
      <c r="D30" t="s">
        <v>131</v>
      </c>
      <c r="E30" s="69">
        <v>0</v>
      </c>
    </row>
    <row r="31" spans="2:5">
      <c r="B31" t="s">
        <v>156</v>
      </c>
      <c r="C31">
        <v>300</v>
      </c>
      <c r="D31" t="s">
        <v>131</v>
      </c>
      <c r="E31" s="69">
        <v>0</v>
      </c>
    </row>
    <row r="32" spans="2:5">
      <c r="B32" t="s">
        <v>157</v>
      </c>
      <c r="C32">
        <v>400</v>
      </c>
      <c r="D32" t="s">
        <v>131</v>
      </c>
      <c r="E32" s="69">
        <v>0</v>
      </c>
    </row>
    <row r="33" spans="2:5">
      <c r="B33" t="s">
        <v>158</v>
      </c>
      <c r="C33">
        <v>200</v>
      </c>
      <c r="D33" t="s">
        <v>131</v>
      </c>
      <c r="E33" s="69">
        <v>0</v>
      </c>
    </row>
    <row r="34" spans="2:5">
      <c r="B34" t="s">
        <v>159</v>
      </c>
      <c r="C34">
        <v>300</v>
      </c>
      <c r="D34" t="s">
        <v>131</v>
      </c>
      <c r="E34" s="69">
        <v>0</v>
      </c>
    </row>
    <row r="35" spans="2:5">
      <c r="B35" t="s">
        <v>160</v>
      </c>
      <c r="C35">
        <v>400</v>
      </c>
      <c r="D35" t="s">
        <v>131</v>
      </c>
      <c r="E35" s="69">
        <v>0</v>
      </c>
    </row>
    <row r="36" spans="2:5">
      <c r="B36" t="s">
        <v>161</v>
      </c>
      <c r="C36">
        <v>200</v>
      </c>
      <c r="D36" t="s">
        <v>131</v>
      </c>
      <c r="E36" s="69">
        <v>0</v>
      </c>
    </row>
    <row r="37" spans="2:5">
      <c r="B37" t="s">
        <v>162</v>
      </c>
      <c r="C37">
        <v>300</v>
      </c>
      <c r="D37" t="s">
        <v>131</v>
      </c>
      <c r="E37" s="69">
        <v>0</v>
      </c>
    </row>
    <row r="38" spans="2:5">
      <c r="B38" t="s">
        <v>163</v>
      </c>
      <c r="C38">
        <v>400</v>
      </c>
      <c r="D38" t="s">
        <v>131</v>
      </c>
      <c r="E38" s="69">
        <v>0</v>
      </c>
    </row>
    <row r="39" spans="2:5">
      <c r="B39" t="s">
        <v>164</v>
      </c>
      <c r="C39">
        <v>200</v>
      </c>
      <c r="D39" t="s">
        <v>131</v>
      </c>
      <c r="E39" s="69">
        <v>0</v>
      </c>
    </row>
    <row r="40" spans="2:5">
      <c r="B40" t="s">
        <v>165</v>
      </c>
      <c r="C40">
        <v>300</v>
      </c>
      <c r="D40" t="s">
        <v>131</v>
      </c>
      <c r="E40" s="69">
        <v>0</v>
      </c>
    </row>
    <row r="41" spans="2:5">
      <c r="B41" t="s">
        <v>166</v>
      </c>
      <c r="C41">
        <v>400</v>
      </c>
      <c r="D41" t="s">
        <v>131</v>
      </c>
      <c r="E41" s="69">
        <v>0</v>
      </c>
    </row>
    <row r="42" spans="2:5">
      <c r="B42" t="s">
        <v>167</v>
      </c>
      <c r="C42">
        <v>300</v>
      </c>
      <c r="D42" t="s">
        <v>131</v>
      </c>
      <c r="E42" s="69">
        <v>0</v>
      </c>
    </row>
    <row r="43" spans="2:5">
      <c r="B43" t="s">
        <v>168</v>
      </c>
      <c r="C43">
        <v>400</v>
      </c>
      <c r="D43" t="s">
        <v>131</v>
      </c>
      <c r="E43" s="69">
        <v>0</v>
      </c>
    </row>
    <row r="44" spans="2:5">
      <c r="B44" t="s">
        <v>169</v>
      </c>
      <c r="C44">
        <v>500</v>
      </c>
      <c r="D44" t="s">
        <v>131</v>
      </c>
      <c r="E44" s="69">
        <v>0</v>
      </c>
    </row>
    <row r="45" spans="2:5">
      <c r="B45" t="s">
        <v>170</v>
      </c>
      <c r="C45">
        <v>300</v>
      </c>
      <c r="D45" t="s">
        <v>131</v>
      </c>
      <c r="E45" s="69">
        <v>0</v>
      </c>
    </row>
    <row r="46" spans="2:5">
      <c r="B46" t="s">
        <v>171</v>
      </c>
      <c r="C46">
        <v>400</v>
      </c>
      <c r="D46" t="s">
        <v>131</v>
      </c>
      <c r="E46" s="69">
        <v>0</v>
      </c>
    </row>
    <row r="47" spans="2:5">
      <c r="B47" t="s">
        <v>172</v>
      </c>
      <c r="C47">
        <v>500</v>
      </c>
      <c r="D47" t="s">
        <v>131</v>
      </c>
      <c r="E47" s="69">
        <v>0</v>
      </c>
    </row>
    <row r="48" spans="2:5">
      <c r="B48" t="s">
        <v>173</v>
      </c>
      <c r="C48">
        <v>300</v>
      </c>
      <c r="D48" t="s">
        <v>131</v>
      </c>
      <c r="E48" s="69">
        <v>0</v>
      </c>
    </row>
    <row r="49" spans="2:5">
      <c r="B49" t="s">
        <v>174</v>
      </c>
      <c r="C49">
        <v>400</v>
      </c>
      <c r="D49" t="s">
        <v>131</v>
      </c>
      <c r="E49" s="69">
        <v>0</v>
      </c>
    </row>
    <row r="50" spans="2:5">
      <c r="B50" t="s">
        <v>175</v>
      </c>
      <c r="C50">
        <v>500</v>
      </c>
      <c r="D50" t="s">
        <v>131</v>
      </c>
      <c r="E50" s="69">
        <v>0</v>
      </c>
    </row>
    <row r="51" spans="2:5">
      <c r="B51" t="s">
        <v>176</v>
      </c>
      <c r="C51">
        <v>300</v>
      </c>
      <c r="D51" t="s">
        <v>131</v>
      </c>
      <c r="E51" s="69">
        <v>0</v>
      </c>
    </row>
    <row r="52" spans="2:5">
      <c r="B52" t="s">
        <v>177</v>
      </c>
      <c r="C52">
        <v>400</v>
      </c>
      <c r="D52" t="s">
        <v>131</v>
      </c>
      <c r="E52" s="69">
        <v>0</v>
      </c>
    </row>
    <row r="53" spans="2:5">
      <c r="B53" t="s">
        <v>178</v>
      </c>
      <c r="C53">
        <v>500</v>
      </c>
      <c r="D53" t="s">
        <v>131</v>
      </c>
      <c r="E53" s="69">
        <v>0</v>
      </c>
    </row>
    <row r="54" spans="2:5">
      <c r="B54" t="s">
        <v>179</v>
      </c>
      <c r="C54">
        <v>300</v>
      </c>
      <c r="D54" t="s">
        <v>131</v>
      </c>
      <c r="E54" s="69">
        <v>0</v>
      </c>
    </row>
    <row r="55" spans="2:5">
      <c r="B55" t="s">
        <v>180</v>
      </c>
      <c r="C55">
        <v>400</v>
      </c>
      <c r="D55" t="s">
        <v>131</v>
      </c>
      <c r="E55" s="69">
        <v>0</v>
      </c>
    </row>
    <row r="56" spans="2:5">
      <c r="B56" t="s">
        <v>181</v>
      </c>
      <c r="C56">
        <v>500</v>
      </c>
      <c r="D56" t="s">
        <v>131</v>
      </c>
      <c r="E56" s="69">
        <v>0</v>
      </c>
    </row>
    <row r="57" spans="2:5">
      <c r="B57" t="s">
        <v>182</v>
      </c>
      <c r="C57">
        <v>300</v>
      </c>
      <c r="D57" t="s">
        <v>131</v>
      </c>
      <c r="E57" s="69">
        <v>0</v>
      </c>
    </row>
    <row r="58" spans="2:5">
      <c r="B58" t="s">
        <v>183</v>
      </c>
      <c r="C58">
        <v>400</v>
      </c>
      <c r="D58" t="s">
        <v>131</v>
      </c>
      <c r="E58" s="69">
        <v>0</v>
      </c>
    </row>
    <row r="59" spans="2:5">
      <c r="B59" t="s">
        <v>184</v>
      </c>
      <c r="C59">
        <v>500</v>
      </c>
      <c r="D59" t="s">
        <v>131</v>
      </c>
      <c r="E59" s="69">
        <v>0</v>
      </c>
    </row>
    <row r="60" spans="2:5">
      <c r="B60" t="s">
        <v>185</v>
      </c>
      <c r="C60">
        <v>200</v>
      </c>
      <c r="D60" t="s">
        <v>131</v>
      </c>
      <c r="E60" s="69">
        <v>0</v>
      </c>
    </row>
    <row r="61" spans="2:5">
      <c r="B61" t="s">
        <v>186</v>
      </c>
      <c r="C61">
        <v>200</v>
      </c>
      <c r="D61" t="s">
        <v>131</v>
      </c>
      <c r="E61" s="69">
        <v>0</v>
      </c>
    </row>
    <row r="62" spans="2:5">
      <c r="B62" t="s">
        <v>187</v>
      </c>
      <c r="C62">
        <v>200</v>
      </c>
      <c r="D62" t="s">
        <v>131</v>
      </c>
      <c r="E62" s="69">
        <v>0</v>
      </c>
    </row>
    <row r="63" spans="2:5">
      <c r="B63" t="s">
        <v>188</v>
      </c>
      <c r="C63">
        <v>200</v>
      </c>
      <c r="D63" t="s">
        <v>131</v>
      </c>
      <c r="E63" s="69">
        <v>0</v>
      </c>
    </row>
    <row r="64" spans="2:5">
      <c r="B64" t="s">
        <v>189</v>
      </c>
      <c r="C64">
        <v>200</v>
      </c>
      <c r="D64" t="s">
        <v>131</v>
      </c>
      <c r="E64" s="69">
        <v>0</v>
      </c>
    </row>
    <row r="65" spans="2:6">
      <c r="B65" t="s">
        <v>190</v>
      </c>
      <c r="C65">
        <v>200</v>
      </c>
      <c r="D65" t="s">
        <v>131</v>
      </c>
      <c r="E65" s="69">
        <v>0</v>
      </c>
    </row>
    <row r="66" spans="2:6">
      <c r="B66" t="s">
        <v>191</v>
      </c>
      <c r="C66" s="69">
        <v>0</v>
      </c>
      <c r="E66" s="69">
        <v>6</v>
      </c>
      <c r="F66" t="s">
        <v>126</v>
      </c>
    </row>
    <row r="67" spans="2:6">
      <c r="B67" t="s">
        <v>192</v>
      </c>
      <c r="C67" s="69">
        <v>0</v>
      </c>
      <c r="E67" s="69">
        <v>6</v>
      </c>
      <c r="F67" t="s">
        <v>126</v>
      </c>
    </row>
    <row r="68" spans="2:6">
      <c r="B68" t="s">
        <v>193</v>
      </c>
      <c r="C68" s="69">
        <v>0</v>
      </c>
      <c r="E68" s="69">
        <v>6</v>
      </c>
      <c r="F68" t="s">
        <v>126</v>
      </c>
    </row>
    <row r="69" spans="2:6">
      <c r="B69" t="s">
        <v>194</v>
      </c>
      <c r="C69" s="69">
        <v>0</v>
      </c>
      <c r="E69" s="69">
        <v>6</v>
      </c>
      <c r="F69" t="s">
        <v>126</v>
      </c>
    </row>
    <row r="70" spans="2:6">
      <c r="B70" t="s">
        <v>195</v>
      </c>
      <c r="C70" s="69">
        <v>0</v>
      </c>
      <c r="E70" s="69">
        <v>6</v>
      </c>
      <c r="F70" t="s">
        <v>126</v>
      </c>
    </row>
    <row r="71" spans="2:6">
      <c r="B71" t="s">
        <v>196</v>
      </c>
      <c r="C71" s="69">
        <v>0</v>
      </c>
      <c r="E71" s="69">
        <v>6</v>
      </c>
      <c r="F71" t="s">
        <v>126</v>
      </c>
    </row>
    <row r="72" spans="2:6">
      <c r="B72" t="s">
        <v>197</v>
      </c>
      <c r="C72" s="69">
        <v>0</v>
      </c>
      <c r="E72" s="69">
        <v>6</v>
      </c>
      <c r="F72" t="s">
        <v>126</v>
      </c>
    </row>
    <row r="73" spans="2:6">
      <c r="B73" t="s">
        <v>198</v>
      </c>
      <c r="C73" s="69">
        <v>0</v>
      </c>
      <c r="E73" s="69">
        <v>6</v>
      </c>
      <c r="F73" t="s">
        <v>126</v>
      </c>
    </row>
    <row r="74" spans="2:6">
      <c r="B74" t="s">
        <v>199</v>
      </c>
      <c r="C74" s="69">
        <v>0</v>
      </c>
      <c r="E74" s="69">
        <v>6</v>
      </c>
      <c r="F74" t="s">
        <v>126</v>
      </c>
    </row>
    <row r="75" spans="2:6">
      <c r="B75" t="s">
        <v>200</v>
      </c>
      <c r="C75" s="69">
        <v>0</v>
      </c>
      <c r="E75" s="69">
        <v>6</v>
      </c>
      <c r="F75" t="s">
        <v>126</v>
      </c>
    </row>
    <row r="76" spans="2:6">
      <c r="B76" t="s">
        <v>201</v>
      </c>
      <c r="C76" s="69">
        <v>0</v>
      </c>
      <c r="E76" s="69">
        <v>6</v>
      </c>
      <c r="F76" t="s">
        <v>126</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148C-00E0-48D7-B994-4AA9D36649D9}">
  <dimension ref="B2:C10"/>
  <sheetViews>
    <sheetView workbookViewId="0">
      <selection activeCell="L16" sqref="L16"/>
    </sheetView>
  </sheetViews>
  <sheetFormatPr defaultRowHeight="13.2"/>
  <cols>
    <col min="2" max="2" width="34" bestFit="1" customWidth="1"/>
    <col min="3" max="3" width="29.5546875" bestFit="1" customWidth="1"/>
  </cols>
  <sheetData>
    <row r="2" spans="2:3">
      <c r="B2" t="s">
        <v>101</v>
      </c>
      <c r="C2" t="s">
        <v>102</v>
      </c>
    </row>
    <row r="3" spans="2:3">
      <c r="B3" t="s">
        <v>101</v>
      </c>
      <c r="C3" t="s">
        <v>105</v>
      </c>
    </row>
    <row r="4" spans="2:3">
      <c r="B4" t="s">
        <v>101</v>
      </c>
      <c r="C4" t="s">
        <v>108</v>
      </c>
    </row>
    <row r="5" spans="2:3">
      <c r="B5" t="s">
        <v>111</v>
      </c>
      <c r="C5" t="s">
        <v>112</v>
      </c>
    </row>
    <row r="6" spans="2:3">
      <c r="B6" t="s">
        <v>111</v>
      </c>
      <c r="C6" t="s">
        <v>115</v>
      </c>
    </row>
    <row r="7" spans="2:3">
      <c r="B7" t="s">
        <v>118</v>
      </c>
      <c r="C7" t="s">
        <v>119</v>
      </c>
    </row>
    <row r="9" spans="2:3">
      <c r="C9" t="s">
        <v>202</v>
      </c>
    </row>
    <row r="10" spans="2:3">
      <c r="C10" t="s">
        <v>203</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microsoft.com/office/2006/documentManagement/types"/>
    <ds:schemaRef ds:uri="http://schemas.microsoft.com/office/2006/metadata/properties"/>
    <ds:schemaRef ds:uri="http://purl.org/dc/elements/1.1/"/>
    <ds:schemaRef ds:uri="7c629b65-7d30-4138-96d4-6ad76f7e9986"/>
    <ds:schemaRef ds:uri="http://schemas.openxmlformats.org/package/2006/metadata/core-properties"/>
    <ds:schemaRef ds:uri="263dbbe5-076b-4606-a03b-9598f5f2f35a"/>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(はじめにお読み下さい)報告書の使い方</vt:lpstr>
      <vt:lpstr>報告書</vt:lpstr>
      <vt:lpstr>清算額一覧</vt:lpstr>
      <vt:lpstr>個票1</vt:lpstr>
      <vt:lpstr>【参考】備品購入科目例</vt:lpstr>
      <vt:lpstr>【隠す】リスト1</vt:lpstr>
      <vt:lpstr>【隠す】リスト2</vt:lpstr>
      <vt:lpstr>個票1!Print_Area</vt:lpstr>
      <vt:lpstr>清算額一覧!Print_Area</vt:lpstr>
      <vt:lpstr>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佐藤 洋介</cp:lastModifiedBy>
  <cp:revision/>
  <dcterms:created xsi:type="dcterms:W3CDTF">2018-06-19T01:27:02Z</dcterms:created>
  <dcterms:modified xsi:type="dcterms:W3CDTF">2026-05-21T02:05:26Z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