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kuipref-my.sharepoint.com/personal/rousei_pref_fukui_lg_jp/Documents/労働政策課　OneDrive/★雇用対策Ｇ/社会人学び直し/03_「人への投資」支援事業/R8/00-1_交付要領等/02_確定版（080408時点）/"/>
    </mc:Choice>
  </mc:AlternateContent>
  <xr:revisionPtr revIDLastSave="114" documentId="13_ncr:1_{CDFFCCDD-A03D-48D4-BB47-D271672A9FF1}" xr6:coauthVersionLast="47" xr6:coauthVersionMax="47" xr10:uidLastSave="{9722BB14-E8D8-4922-B708-0F6586B9D7F9}"/>
  <bookViews>
    <workbookView xWindow="-28920" yWindow="-120" windowWidth="29040" windowHeight="15720" xr2:uid="{13EDE4BC-3FEC-4B77-B11E-023D1E9E0FE6}"/>
  </bookViews>
  <sheets>
    <sheet name="計算シート" sheetId="2" r:id="rId1"/>
    <sheet name="（申請）収支予算書（自動計算）" sheetId="10" r:id="rId2"/>
    <sheet name="（実績）収支決算書（自動計算） " sheetId="11" r:id="rId3"/>
    <sheet name="プルダウン" sheetId="8" r:id="rId4"/>
  </sheets>
  <definedNames>
    <definedName name="_Hlk54356825" localSheetId="2">'（実績）収支決算書（自動計算） '!$A$29</definedName>
    <definedName name="_Hlk54356825" localSheetId="1">'（申請）収支予算書（自動計算）'!$A$26</definedName>
    <definedName name="_xlnm.Print_Area" localSheetId="2">'（実績）収支決算書（自動計算） '!$A$1:$C$37</definedName>
    <definedName name="_xlnm.Print_Area" localSheetId="1">'（申請）収支予算書（自動計算）'!$A$1:$C$32</definedName>
    <definedName name="_xlnm.Print_Area" localSheetId="0">計算シート!$B$1:$J$20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0" l="1"/>
  <c r="H16" i="2"/>
  <c r="A8" i="10"/>
  <c r="B13" i="10"/>
  <c r="B17" i="11"/>
  <c r="B18" i="11"/>
  <c r="B19" i="11"/>
  <c r="B20" i="11"/>
  <c r="B21" i="11"/>
  <c r="B22" i="11"/>
  <c r="B23" i="11"/>
  <c r="B16" i="11"/>
  <c r="A17" i="11"/>
  <c r="A18" i="11"/>
  <c r="A19" i="11"/>
  <c r="A20" i="11"/>
  <c r="A21" i="11"/>
  <c r="A22" i="11"/>
  <c r="A23" i="11"/>
  <c r="A16" i="11"/>
  <c r="A13" i="10"/>
  <c r="B7" i="10"/>
  <c r="B8" i="10"/>
  <c r="B9" i="10"/>
  <c r="B10" i="10"/>
  <c r="B11" i="10"/>
  <c r="B12" i="10"/>
  <c r="B6" i="10"/>
  <c r="A7" i="10"/>
  <c r="A9" i="10"/>
  <c r="A10" i="10"/>
  <c r="A11" i="10"/>
  <c r="A12" i="10"/>
  <c r="A6" i="10"/>
  <c r="E9" i="2"/>
  <c r="E10" i="2"/>
  <c r="E11" i="2"/>
  <c r="E12" i="2"/>
  <c r="E13" i="2"/>
  <c r="E14" i="2"/>
  <c r="F9" i="2"/>
  <c r="F10" i="2"/>
  <c r="F11" i="2"/>
  <c r="F12" i="2"/>
  <c r="F13" i="2"/>
  <c r="F14" i="2"/>
  <c r="F7" i="2"/>
  <c r="F8" i="2"/>
  <c r="B24" i="11" l="1"/>
  <c r="E15" i="2"/>
  <c r="A14" i="10" s="1"/>
  <c r="D16" i="2"/>
  <c r="G15" i="2"/>
  <c r="A24" i="11"/>
  <c r="G12" i="2"/>
  <c r="G14" i="2"/>
  <c r="G11" i="2"/>
  <c r="G10" i="2"/>
  <c r="G13" i="2"/>
  <c r="E8" i="2"/>
  <c r="G9" i="2"/>
  <c r="E7" i="2"/>
  <c r="G7" i="2" s="1"/>
  <c r="B27" i="11" l="1"/>
  <c r="B9" i="11" s="1"/>
  <c r="E20" i="2"/>
  <c r="B26" i="11" s="1"/>
  <c r="E16" i="2"/>
  <c r="G8" i="2"/>
  <c r="G16" i="2" s="1"/>
  <c r="B15" i="10" l="1"/>
  <c r="B25" i="11"/>
  <c r="B16" i="10"/>
  <c r="I16" i="2"/>
  <c r="J16" i="2" s="1"/>
  <c r="B17" i="10" l="1"/>
  <c r="B25" i="10" s="1"/>
  <c r="B7" i="11"/>
  <c r="B8" i="11" s="1"/>
  <c r="B23" i="10"/>
  <c r="B24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村田 早紀</author>
  </authors>
  <commentList>
    <comment ref="E15" authorId="0" shapeId="0" xr:uid="{003BB867-59B3-4D58-A7AD-A2206D2E36EF}">
      <text>
        <r>
          <rPr>
            <sz val="9"/>
            <color indexed="81"/>
            <rFont val="MS P ゴシック"/>
            <family val="3"/>
            <charset val="128"/>
          </rPr>
          <t xml:space="preserve">賃金は、税抜き計算を行わない。
</t>
        </r>
      </text>
    </comment>
  </commentList>
</comments>
</file>

<file path=xl/sharedStrings.xml><?xml version="1.0" encoding="utf-8"?>
<sst xmlns="http://schemas.openxmlformats.org/spreadsheetml/2006/main" count="89" uniqueCount="62">
  <si>
    <t>(参考）「人への投資」支援事業補助金　補助対象経費計算シート</t>
    <rPh sb="1" eb="3">
      <t>サンコウ</t>
    </rPh>
    <rPh sb="19" eb="25">
      <t>ホジョタイショウケイヒ</t>
    </rPh>
    <rPh sb="25" eb="27">
      <t>ケイサン</t>
    </rPh>
    <phoneticPr fontId="1"/>
  </si>
  <si>
    <t>② 以下のシートに記載ください。</t>
    <rPh sb="2" eb="4">
      <t>イカ</t>
    </rPh>
    <rPh sb="9" eb="11">
      <t>キサイ</t>
    </rPh>
    <phoneticPr fontId="1"/>
  </si>
  <si>
    <t>（単位：円）</t>
  </si>
  <si>
    <t xml:space="preserve"> 税込・
税抜</t>
    <rPh sb="1" eb="3">
      <t>ゼイコミ</t>
    </rPh>
    <rPh sb="5" eb="7">
      <t>ゼイヌ</t>
    </rPh>
    <phoneticPr fontId="1"/>
  </si>
  <si>
    <t>経費区分（プルダウンで選択）</t>
    <rPh sb="0" eb="2">
      <t>ケイヒ</t>
    </rPh>
    <rPh sb="2" eb="4">
      <t>クブン</t>
    </rPh>
    <rPh sb="11" eb="13">
      <t>センタク</t>
    </rPh>
    <phoneticPr fontId="1"/>
  </si>
  <si>
    <r>
      <t>補助率
（C)　</t>
    </r>
    <r>
      <rPr>
        <sz val="10"/>
        <color rgb="FF000000"/>
        <rFont val="ＭＳ Ｐゴシック"/>
        <family val="3"/>
        <charset val="128"/>
      </rPr>
      <t>B4セルに連動</t>
    </r>
    <rPh sb="0" eb="3">
      <t>ホジョリツ</t>
    </rPh>
    <rPh sb="13" eb="15">
      <t>レンドウ</t>
    </rPh>
    <phoneticPr fontId="1"/>
  </si>
  <si>
    <t>対象経費の合計額
（Ｄ＝B×Ｃ）</t>
    <phoneticPr fontId="1"/>
  </si>
  <si>
    <t>補助基準額
E</t>
  </si>
  <si>
    <r>
      <rPr>
        <sz val="14"/>
        <color rgb="FF000000"/>
        <rFont val="ＭＳ Ｐゴシック"/>
        <family val="3"/>
        <charset val="1"/>
      </rPr>
      <t xml:space="preserve">補助基本額
</t>
    </r>
    <r>
      <rPr>
        <sz val="14"/>
        <color rgb="FF000000"/>
        <rFont val="ＭＳ Ｐゴシック"/>
        <family val="3"/>
        <charset val="128"/>
      </rPr>
      <t>F</t>
    </r>
    <r>
      <rPr>
        <sz val="11"/>
        <color rgb="FF000000"/>
        <rFont val="ＭＳ Ｐゴシック"/>
        <family val="3"/>
        <charset val="128"/>
      </rPr>
      <t>（DとEを比較して少ない額）</t>
    </r>
  </si>
  <si>
    <t>税込の
場合</t>
    <rPh sb="0" eb="2">
      <t>ゼイコミ</t>
    </rPh>
    <rPh sb="4" eb="6">
      <t>バアイ</t>
    </rPh>
    <phoneticPr fontId="1"/>
  </si>
  <si>
    <t>講師謝金</t>
    <rPh sb="0" eb="4">
      <t>コウシシャキン</t>
    </rPh>
    <phoneticPr fontId="1"/>
  </si>
  <si>
    <t>10/10</t>
    <phoneticPr fontId="1"/>
  </si>
  <si>
    <t>合 計</t>
    <rPh sb="0" eb="1">
      <t>ゴウ</t>
    </rPh>
    <rPh sb="2" eb="3">
      <t>ケイ</t>
    </rPh>
    <phoneticPr fontId="1"/>
  </si>
  <si>
    <t xml:space="preserve"> （注） １　着色しているセルや合計の行には入力しないでください。</t>
  </si>
  <si>
    <t>講師旅費</t>
    <rPh sb="0" eb="4">
      <t>コウシリョヒ</t>
    </rPh>
    <phoneticPr fontId="1"/>
  </si>
  <si>
    <t>委託料</t>
    <rPh sb="0" eb="3">
      <t>イタクリョウ</t>
    </rPh>
    <phoneticPr fontId="1"/>
  </si>
  <si>
    <t>賃借料</t>
    <rPh sb="0" eb="3">
      <t>チンシャクリョウ</t>
    </rPh>
    <phoneticPr fontId="1"/>
  </si>
  <si>
    <t>受講生旅費</t>
    <rPh sb="0" eb="3">
      <t>ジュコウセイ</t>
    </rPh>
    <rPh sb="3" eb="5">
      <t>リョヒ</t>
    </rPh>
    <phoneticPr fontId="1"/>
  </si>
  <si>
    <t>滞在費</t>
    <rPh sb="0" eb="3">
      <t>タイザイヒ</t>
    </rPh>
    <phoneticPr fontId="1"/>
  </si>
  <si>
    <t>受講料</t>
    <rPh sb="0" eb="3">
      <t>ジュコウリョウ</t>
    </rPh>
    <phoneticPr fontId="1"/>
  </si>
  <si>
    <t>需要費</t>
    <rPh sb="0" eb="3">
      <t>ジュヨウヒ</t>
    </rPh>
    <phoneticPr fontId="1"/>
  </si>
  <si>
    <t>　</t>
    <phoneticPr fontId="1"/>
  </si>
  <si>
    <t>（別紙４）</t>
  </si>
  <si>
    <t>収支予算書</t>
  </si>
  <si>
    <t>１　支出</t>
  </si>
  <si>
    <t>区　分</t>
  </si>
  <si>
    <t>予算額</t>
  </si>
  <si>
    <t>摘　要</t>
  </si>
  <si>
    <t>補助対象経費計</t>
  </si>
  <si>
    <t>補助対象外経費計</t>
  </si>
  <si>
    <t>合　計</t>
  </si>
  <si>
    <t>　※必要に応じて行の追加を行ってください。</t>
  </si>
  <si>
    <t>２　収入</t>
  </si>
  <si>
    <t>県補助金</t>
  </si>
  <si>
    <t>自己負担</t>
  </si>
  <si>
    <t>※県補助金額は、補助対象経費に1/2を乗じた額（上限額100,000円）とする。</t>
  </si>
  <si>
    <t>　ただし、賃上げ等要件を満たす場合、2/3を乗じた額（上限額150,000円）とする。</t>
  </si>
  <si>
    <t>　　　　　　　　　　　</t>
  </si>
  <si>
    <t>（別紙２）</t>
  </si>
  <si>
    <t>収支決算書</t>
  </si>
  <si>
    <t>１　収入</t>
  </si>
  <si>
    <t>決算額</t>
  </si>
  <si>
    <t>２　支出</t>
  </si>
  <si>
    <t>　令和　　年　　月　　日</t>
  </si>
  <si>
    <t>　　　　　　　　　　　　　</t>
  </si>
  <si>
    <t>計算シートに入力すると自動で作成されます！</t>
    <rPh sb="0" eb="2">
      <t>ケイサン</t>
    </rPh>
    <rPh sb="6" eb="8">
      <t>ニュウリョク</t>
    </rPh>
    <rPh sb="11" eb="13">
      <t>ジドウ</t>
    </rPh>
    <rPh sb="14" eb="16">
      <t>サクセイ</t>
    </rPh>
    <phoneticPr fontId="1"/>
  </si>
  <si>
    <t>※すべての費目が税込の時の場合のみ</t>
    <rPh sb="5" eb="7">
      <t>ヒモク</t>
    </rPh>
    <rPh sb="8" eb="10">
      <t>ゼイコミ</t>
    </rPh>
    <rPh sb="11" eb="12">
      <t>トキ</t>
    </rPh>
    <rPh sb="13" eb="15">
      <t>バアイ</t>
    </rPh>
    <phoneticPr fontId="1"/>
  </si>
  <si>
    <t>消費税及び地方消費税</t>
    <rPh sb="0" eb="3">
      <t>ショウヒゼイ</t>
    </rPh>
    <rPh sb="3" eb="4">
      <t>オヨ</t>
    </rPh>
    <rPh sb="5" eb="10">
      <t>チホウショウヒゼイ</t>
    </rPh>
    <phoneticPr fontId="1"/>
  </si>
  <si>
    <t>名称</t>
    <phoneticPr fontId="1"/>
  </si>
  <si>
    <t>代表者 職 氏名</t>
    <phoneticPr fontId="1"/>
  </si>
  <si>
    <t>日付と会社名、代表者名のみ記載ください。</t>
    <rPh sb="0" eb="2">
      <t>ヒヅケ</t>
    </rPh>
    <rPh sb="3" eb="5">
      <t>カイシャ</t>
    </rPh>
    <rPh sb="5" eb="6">
      <t>メイ</t>
    </rPh>
    <rPh sb="7" eb="11">
      <t>ダイヒョウシャメイ</t>
    </rPh>
    <rPh sb="13" eb="15">
      <t>キサイ</t>
    </rPh>
    <phoneticPr fontId="1"/>
  </si>
  <si>
    <t>① 補助率を選択してください。　※基本は1/2（2/3は賃上げ等要件（4.5％以上の賃上げ、女性活躍の推進、男性育休取得の推進等のいずれか）を満たした場合のみ）</t>
    <rPh sb="2" eb="5">
      <t>ホジョリツ</t>
    </rPh>
    <rPh sb="6" eb="7">
      <t>セン</t>
    </rPh>
    <rPh sb="17" eb="19">
      <t>キホン</t>
    </rPh>
    <rPh sb="28" eb="30">
      <t>チンア</t>
    </rPh>
    <rPh sb="31" eb="32">
      <t>トウ</t>
    </rPh>
    <rPh sb="32" eb="34">
      <t>ヨウケン</t>
    </rPh>
    <rPh sb="39" eb="41">
      <t>イジョウ</t>
    </rPh>
    <rPh sb="42" eb="44">
      <t>チンア</t>
    </rPh>
    <rPh sb="46" eb="50">
      <t>ジョセイカツヤク</t>
    </rPh>
    <rPh sb="51" eb="53">
      <t>スイシン</t>
    </rPh>
    <rPh sb="54" eb="58">
      <t>ダンセイイクキュウ</t>
    </rPh>
    <rPh sb="58" eb="60">
      <t>シュトク</t>
    </rPh>
    <rPh sb="63" eb="64">
      <t>トウ</t>
    </rPh>
    <rPh sb="71" eb="72">
      <t>ミ</t>
    </rPh>
    <rPh sb="75" eb="77">
      <t>バアイ</t>
    </rPh>
    <phoneticPr fontId="1"/>
  </si>
  <si>
    <r>
      <t xml:space="preserve">受講した従業員の賃金相当分
</t>
    </r>
    <r>
      <rPr>
        <b/>
        <sz val="14"/>
        <rFont val="ＭＳ Ｐゴシック"/>
        <family val="3"/>
        <charset val="128"/>
      </rPr>
      <t>（上限1,000円※/時×研修時間×人数）</t>
    </r>
    <r>
      <rPr>
        <sz val="14"/>
        <rFont val="ＭＳ Ｐゴシック"/>
        <family val="3"/>
        <charset val="128"/>
      </rPr>
      <t xml:space="preserve">
</t>
    </r>
    <r>
      <rPr>
        <sz val="14"/>
        <color rgb="FFFF0000"/>
        <rFont val="ＭＳ Ｐゴシック"/>
        <family val="3"/>
        <charset val="128"/>
      </rPr>
      <t>※時給1,000円以下の方はその額</t>
    </r>
    <rPh sb="0" eb="2">
      <t>ジュコウ</t>
    </rPh>
    <rPh sb="4" eb="7">
      <t>ジュウギョウイン</t>
    </rPh>
    <rPh sb="8" eb="10">
      <t>チンギン</t>
    </rPh>
    <rPh sb="10" eb="13">
      <t>ソウトウブン</t>
    </rPh>
    <rPh sb="22" eb="23">
      <t>エン</t>
    </rPh>
    <rPh sb="25" eb="26">
      <t>ジ</t>
    </rPh>
    <rPh sb="27" eb="31">
      <t>ケンシュウジカン</t>
    </rPh>
    <rPh sb="32" eb="34">
      <t>ニンズウ</t>
    </rPh>
    <rPh sb="37" eb="39">
      <t>ジキュウ</t>
    </rPh>
    <rPh sb="44" eb="45">
      <t>エン</t>
    </rPh>
    <rPh sb="45" eb="47">
      <t>イカ</t>
    </rPh>
    <rPh sb="48" eb="49">
      <t>カタ</t>
    </rPh>
    <rPh sb="52" eb="53">
      <t>ガク</t>
    </rPh>
    <phoneticPr fontId="1"/>
  </si>
  <si>
    <t>補助対象経費計</t>
    <phoneticPr fontId="1"/>
  </si>
  <si>
    <t>※時給換算し、990円の従業員→990円/時間で計算ください。</t>
    <rPh sb="1" eb="3">
      <t>ジキュウ</t>
    </rPh>
    <rPh sb="3" eb="5">
      <t>カンサン</t>
    </rPh>
    <rPh sb="10" eb="11">
      <t>エン</t>
    </rPh>
    <rPh sb="12" eb="15">
      <t>ジュウギョウイン</t>
    </rPh>
    <rPh sb="19" eb="20">
      <t>エン</t>
    </rPh>
    <rPh sb="21" eb="23">
      <t>ジカン</t>
    </rPh>
    <rPh sb="24" eb="26">
      <t>ケイサン</t>
    </rPh>
    <phoneticPr fontId="1"/>
  </si>
  <si>
    <r>
      <t>補助金額
G</t>
    </r>
    <r>
      <rPr>
        <sz val="10"/>
        <color rgb="FF000000"/>
        <rFont val="ＭＳ Ｐゴシック"/>
        <family val="3"/>
        <charset val="128"/>
      </rPr>
      <t>（Fの千円未満切り捨て）</t>
    </r>
    <rPh sb="9" eb="10">
      <t>セン</t>
    </rPh>
    <rPh sb="10" eb="11">
      <t>エン</t>
    </rPh>
    <rPh sb="11" eb="13">
      <t>ミマン</t>
    </rPh>
    <rPh sb="13" eb="14">
      <t>キ</t>
    </rPh>
    <rPh sb="15" eb="16">
      <t>ス</t>
    </rPh>
    <phoneticPr fontId="1"/>
  </si>
  <si>
    <t>※時給換算し、1,000円以上の従業員→1,000円/時間で計算ください（時間外労働は含みません）。(例）基本給240,000円÷所定労働時間160時間＝1,500円　1,500円≧1,000円→1,000円</t>
    <rPh sb="1" eb="3">
      <t>ジキュウ</t>
    </rPh>
    <rPh sb="3" eb="5">
      <t>カンサン</t>
    </rPh>
    <rPh sb="12" eb="13">
      <t>エン</t>
    </rPh>
    <rPh sb="13" eb="15">
      <t>イジョウ</t>
    </rPh>
    <rPh sb="16" eb="19">
      <t>ジュウギョウイン</t>
    </rPh>
    <rPh sb="25" eb="26">
      <t>エン</t>
    </rPh>
    <rPh sb="27" eb="29">
      <t>ジカン</t>
    </rPh>
    <rPh sb="30" eb="32">
      <t>ケイサン</t>
    </rPh>
    <rPh sb="37" eb="42">
      <t>ジカンガイロウドウ</t>
    </rPh>
    <rPh sb="43" eb="44">
      <t>フク</t>
    </rPh>
    <rPh sb="51" eb="52">
      <t>レイ</t>
    </rPh>
    <rPh sb="53" eb="56">
      <t>キホンキュウ</t>
    </rPh>
    <rPh sb="63" eb="64">
      <t>エン</t>
    </rPh>
    <rPh sb="74" eb="76">
      <t>ジカン</t>
    </rPh>
    <rPh sb="82" eb="83">
      <t>エン</t>
    </rPh>
    <rPh sb="89" eb="90">
      <t>エン</t>
    </rPh>
    <rPh sb="96" eb="97">
      <t>エン</t>
    </rPh>
    <rPh sb="103" eb="104">
      <t>エン</t>
    </rPh>
    <phoneticPr fontId="1"/>
  </si>
  <si>
    <t>税抜金額
（補助対象経費）
（B)　</t>
    <rPh sb="0" eb="2">
      <t>ゼイヌ</t>
    </rPh>
    <rPh sb="2" eb="4">
      <t>キンガク</t>
    </rPh>
    <rPh sb="6" eb="12">
      <t>ホジョタイショウケイヒ</t>
    </rPh>
    <phoneticPr fontId="1"/>
  </si>
  <si>
    <t>税込金額
（合計金額）
（A）</t>
    <rPh sb="0" eb="2">
      <t>ゼイコミ</t>
    </rPh>
    <rPh sb="2" eb="4">
      <t>キンガク</t>
    </rPh>
    <rPh sb="6" eb="8">
      <t>ゴウケイ</t>
    </rPh>
    <rPh sb="8" eb="10">
      <t>キンガク</t>
    </rPh>
    <phoneticPr fontId="1"/>
  </si>
  <si>
    <t>補助対象外経費（消費税及び地方消費税等）</t>
    <rPh sb="0" eb="2">
      <t>ホジョ</t>
    </rPh>
    <rPh sb="2" eb="7">
      <t>タイショウガイケイヒ</t>
    </rPh>
    <rPh sb="8" eb="11">
      <t>ショウヒゼイ</t>
    </rPh>
    <rPh sb="11" eb="12">
      <t>オヨ</t>
    </rPh>
    <rPh sb="13" eb="18">
      <t>チホウショウヒゼイ</t>
    </rPh>
    <rPh sb="18" eb="19">
      <t>トウ</t>
    </rPh>
    <phoneticPr fontId="1"/>
  </si>
  <si>
    <t>　　令和　年　　月　　日</t>
    <phoneticPr fontId="1"/>
  </si>
  <si>
    <t xml:space="preserve">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</si>
</sst>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37">
    <font>
      <sz val="11"/>
      <color rgb="FF000000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"/>
    </font>
    <font>
      <sz val="12"/>
      <name val="ＭＳ Ｐゴシック"/>
      <family val="3"/>
      <charset val="1"/>
    </font>
    <font>
      <sz val="14"/>
      <name val="ＭＳ Ｐゴシック"/>
      <family val="3"/>
      <charset val="1"/>
    </font>
    <font>
      <sz val="16"/>
      <name val="ＭＳ Ｐゴシック"/>
      <family val="3"/>
      <charset val="128"/>
    </font>
    <font>
      <sz val="18"/>
      <name val="ＭＳ Ｐゴシック"/>
      <family val="3"/>
      <charset val="1"/>
    </font>
    <font>
      <sz val="22"/>
      <color rgb="FF000000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"/>
    </font>
    <font>
      <sz val="14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ＭＳ 明朝"/>
      <family val="1"/>
      <charset val="1"/>
    </font>
    <font>
      <sz val="11"/>
      <name val="ＭＳ Ｐゴシック"/>
      <family val="3"/>
      <charset val="128"/>
    </font>
    <font>
      <sz val="18"/>
      <name val="ＭＳ Ｐゴシック"/>
      <family val="3"/>
    </font>
    <font>
      <sz val="18"/>
      <name val="ＭＳ Ｐゴシック"/>
      <family val="3"/>
      <charset val="128"/>
    </font>
    <font>
      <sz val="18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sz val="26"/>
      <name val="ＭＳ Ｐゴシック"/>
      <family val="3"/>
      <charset val="1"/>
    </font>
    <font>
      <sz val="10"/>
      <color rgb="FF00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.5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u/>
      <sz val="12"/>
      <color rgb="FF000000"/>
      <name val="ＭＳ 明朝"/>
      <family val="1"/>
      <charset val="128"/>
    </font>
    <font>
      <sz val="14"/>
      <color rgb="FF000000"/>
      <name val="ＭＳ ゴシック"/>
      <family val="3"/>
      <charset val="128"/>
    </font>
    <font>
      <sz val="12"/>
      <color rgb="FF000000"/>
      <name val="Century"/>
      <family val="1"/>
    </font>
    <font>
      <sz val="10"/>
      <color rgb="FF00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6"/>
      <name val="ＭＳ Ｐゴシック"/>
      <family val="3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2"/>
      <color rgb="FF000000"/>
      <name val="ＭＳ Ｐゴシック"/>
      <family val="2"/>
      <charset val="128"/>
    </font>
    <font>
      <sz val="11"/>
      <color rgb="FF00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DBDBDB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auto="1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auto="1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 style="thin">
        <color auto="1"/>
      </diagonal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38" fontId="3" fillId="0" borderId="0" applyBorder="0" applyProtection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4" fillId="0" borderId="0" xfId="1" applyFont="1">
      <alignment vertical="center"/>
    </xf>
    <xf numFmtId="0" fontId="6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  <xf numFmtId="0" fontId="6" fillId="0" borderId="0" xfId="1" applyFont="1">
      <alignment vertical="center"/>
    </xf>
    <xf numFmtId="0" fontId="4" fillId="0" borderId="0" xfId="1" applyFont="1" applyAlignment="1">
      <alignment horizontal="right"/>
    </xf>
    <xf numFmtId="38" fontId="4" fillId="0" borderId="0" xfId="2" applyFont="1" applyBorder="1" applyProtection="1">
      <alignment vertical="center"/>
    </xf>
    <xf numFmtId="0" fontId="3" fillId="0" borderId="0" xfId="1">
      <alignment vertical="center"/>
    </xf>
    <xf numFmtId="0" fontId="13" fillId="0" borderId="0" xfId="2" applyNumberFormat="1" applyFont="1" applyAlignment="1">
      <alignment horizontal="left" vertical="center"/>
    </xf>
    <xf numFmtId="0" fontId="2" fillId="0" borderId="0" xfId="1" applyFont="1">
      <alignment vertical="center"/>
    </xf>
    <xf numFmtId="0" fontId="13" fillId="0" borderId="0" xfId="2" applyNumberFormat="1" applyFont="1">
      <alignment vertical="center"/>
    </xf>
    <xf numFmtId="0" fontId="7" fillId="0" borderId="0" xfId="1" applyFont="1" applyAlignment="1">
      <alignment horizontal="center" vertical="center" wrapText="1"/>
    </xf>
    <xf numFmtId="0" fontId="17" fillId="0" borderId="0" xfId="0" applyFont="1">
      <alignment vertical="center"/>
    </xf>
    <xf numFmtId="12" fontId="0" fillId="0" borderId="0" xfId="0" applyNumberFormat="1">
      <alignment vertical="center"/>
    </xf>
    <xf numFmtId="38" fontId="5" fillId="3" borderId="8" xfId="2" applyFont="1" applyFill="1" applyBorder="1" applyProtection="1">
      <alignment vertical="center"/>
    </xf>
    <xf numFmtId="38" fontId="5" fillId="3" borderId="9" xfId="2" applyFont="1" applyFill="1" applyBorder="1" applyProtection="1">
      <alignment vertical="center"/>
    </xf>
    <xf numFmtId="0" fontId="10" fillId="3" borderId="10" xfId="1" applyFont="1" applyFill="1" applyBorder="1" applyAlignment="1">
      <alignment horizontal="center" vertical="center" wrapText="1" shrinkToFit="1"/>
    </xf>
    <xf numFmtId="0" fontId="10" fillId="3" borderId="11" xfId="1" applyFont="1" applyFill="1" applyBorder="1" applyAlignment="1">
      <alignment horizontal="center" vertical="center" wrapText="1" shrinkToFit="1"/>
    </xf>
    <xf numFmtId="0" fontId="10" fillId="3" borderId="12" xfId="1" applyFont="1" applyFill="1" applyBorder="1" applyAlignment="1">
      <alignment horizontal="center" vertical="center" wrapText="1" shrinkToFit="1"/>
    </xf>
    <xf numFmtId="0" fontId="3" fillId="0" borderId="0" xfId="1" applyAlignment="1">
      <alignment vertical="center" wrapText="1"/>
    </xf>
    <xf numFmtId="176" fontId="0" fillId="0" borderId="0" xfId="0" applyNumberFormat="1" applyAlignment="1">
      <alignment horizontal="right" vertical="center"/>
    </xf>
    <xf numFmtId="0" fontId="22" fillId="0" borderId="0" xfId="1" applyFont="1">
      <alignment vertical="center"/>
    </xf>
    <xf numFmtId="0" fontId="10" fillId="0" borderId="2" xfId="1" applyFont="1" applyBorder="1" applyAlignment="1" applyProtection="1">
      <alignment horizontal="left" vertical="center" shrinkToFit="1"/>
      <protection locked="0"/>
    </xf>
    <xf numFmtId="0" fontId="10" fillId="0" borderId="13" xfId="1" applyFont="1" applyBorder="1" applyAlignment="1" applyProtection="1">
      <alignment horizontal="left" vertical="center" shrinkToFit="1"/>
      <protection locked="0"/>
    </xf>
    <xf numFmtId="0" fontId="18" fillId="3" borderId="11" xfId="1" applyFont="1" applyFill="1" applyBorder="1" applyAlignment="1">
      <alignment horizontal="center" vertical="center" shrinkToFit="1"/>
    </xf>
    <xf numFmtId="38" fontId="5" fillId="3" borderId="15" xfId="2" applyFont="1" applyFill="1" applyBorder="1" applyProtection="1">
      <alignment vertical="center"/>
    </xf>
    <xf numFmtId="38" fontId="5" fillId="3" borderId="16" xfId="2" applyFont="1" applyFill="1" applyBorder="1" applyProtection="1">
      <alignment vertical="center"/>
    </xf>
    <xf numFmtId="0" fontId="23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right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justify" vertical="center" wrapText="1"/>
    </xf>
    <xf numFmtId="0" fontId="25" fillId="0" borderId="18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justify" vertical="center" wrapText="1"/>
    </xf>
    <xf numFmtId="0" fontId="23" fillId="0" borderId="0" xfId="0" applyFont="1" applyAlignment="1">
      <alignment horizontal="justify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right" vertical="center" wrapText="1"/>
    </xf>
    <xf numFmtId="0" fontId="28" fillId="0" borderId="4" xfId="0" applyFont="1" applyBorder="1" applyAlignment="1">
      <alignment horizontal="justify" vertical="center" wrapText="1"/>
    </xf>
    <xf numFmtId="176" fontId="25" fillId="0" borderId="4" xfId="0" applyNumberFormat="1" applyFont="1" applyBorder="1" applyAlignment="1">
      <alignment horizontal="right" vertical="center" wrapText="1"/>
    </xf>
    <xf numFmtId="176" fontId="25" fillId="0" borderId="4" xfId="0" applyNumberFormat="1" applyFont="1" applyBorder="1" applyAlignment="1">
      <alignment vertical="center" wrapText="1"/>
    </xf>
    <xf numFmtId="176" fontId="25" fillId="0" borderId="19" xfId="0" applyNumberFormat="1" applyFont="1" applyBorder="1" applyAlignment="1">
      <alignment vertical="center" wrapText="1"/>
    </xf>
    <xf numFmtId="0" fontId="4" fillId="0" borderId="4" xfId="1" applyFont="1" applyBorder="1" applyAlignment="1">
      <alignment horizontal="left" vertical="center" wrapText="1"/>
    </xf>
    <xf numFmtId="176" fontId="25" fillId="0" borderId="1" xfId="0" applyNumberFormat="1" applyFont="1" applyBorder="1" applyAlignment="1">
      <alignment horizontal="right" vertical="center" wrapText="1"/>
    </xf>
    <xf numFmtId="176" fontId="25" fillId="0" borderId="19" xfId="0" applyNumberFormat="1" applyFont="1" applyBorder="1" applyAlignment="1">
      <alignment horizontal="right" vertical="center" wrapText="1"/>
    </xf>
    <xf numFmtId="0" fontId="25" fillId="0" borderId="18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left" vertical="center" wrapText="1"/>
    </xf>
    <xf numFmtId="0" fontId="28" fillId="0" borderId="17" xfId="0" applyFont="1" applyBorder="1" applyAlignment="1">
      <alignment horizontal="left" vertical="center" wrapText="1"/>
    </xf>
    <xf numFmtId="0" fontId="12" fillId="0" borderId="0" xfId="0" applyFont="1">
      <alignment vertical="center"/>
    </xf>
    <xf numFmtId="0" fontId="25" fillId="0" borderId="18" xfId="0" applyFont="1" applyBorder="1" applyAlignment="1">
      <alignment horizontal="justify" vertical="center" wrapText="1"/>
    </xf>
    <xf numFmtId="0" fontId="28" fillId="0" borderId="1" xfId="0" applyFont="1" applyBorder="1" applyAlignment="1">
      <alignment horizontal="left" vertical="center" wrapText="1"/>
    </xf>
    <xf numFmtId="0" fontId="28" fillId="0" borderId="19" xfId="0" applyFont="1" applyBorder="1" applyAlignment="1">
      <alignment horizontal="justify" vertical="center" wrapText="1"/>
    </xf>
    <xf numFmtId="176" fontId="25" fillId="0" borderId="18" xfId="0" applyNumberFormat="1" applyFont="1" applyBorder="1" applyAlignment="1">
      <alignment vertical="center" wrapText="1"/>
    </xf>
    <xf numFmtId="176" fontId="25" fillId="0" borderId="17" xfId="0" applyNumberFormat="1" applyFont="1" applyBorder="1" applyAlignment="1">
      <alignment horizontal="right" vertical="center" wrapText="1"/>
    </xf>
    <xf numFmtId="177" fontId="4" fillId="0" borderId="4" xfId="1" applyNumberFormat="1" applyFont="1" applyBorder="1" applyAlignment="1">
      <alignment horizontal="right" vertical="center"/>
    </xf>
    <xf numFmtId="38" fontId="5" fillId="3" borderId="22" xfId="2" applyFont="1" applyFill="1" applyBorder="1" applyProtection="1">
      <alignment vertical="center"/>
    </xf>
    <xf numFmtId="38" fontId="5" fillId="3" borderId="23" xfId="2" applyFont="1" applyFill="1" applyBorder="1" applyProtection="1">
      <alignment vertical="center"/>
    </xf>
    <xf numFmtId="177" fontId="10" fillId="0" borderId="4" xfId="1" applyNumberFormat="1" applyFont="1" applyBorder="1" applyAlignment="1" applyProtection="1">
      <alignment horizontal="right" vertical="center" wrapText="1" shrinkToFit="1"/>
      <protection locked="0"/>
    </xf>
    <xf numFmtId="177" fontId="10" fillId="0" borderId="1" xfId="1" applyNumberFormat="1" applyFont="1" applyBorder="1" applyAlignment="1" applyProtection="1">
      <alignment horizontal="right" vertical="center" wrapText="1" shrinkToFit="1"/>
      <protection locked="0"/>
    </xf>
    <xf numFmtId="0" fontId="4" fillId="0" borderId="0" xfId="1" applyFont="1" applyBorder="1" applyAlignment="1">
      <alignment horizontal="left" vertical="center"/>
    </xf>
    <xf numFmtId="0" fontId="0" fillId="0" borderId="0" xfId="0" applyProtection="1">
      <alignment vertical="center"/>
    </xf>
    <xf numFmtId="0" fontId="25" fillId="0" borderId="0" xfId="0" applyFont="1" applyAlignment="1" applyProtection="1">
      <alignment horizontal="right" vertical="center"/>
    </xf>
    <xf numFmtId="0" fontId="25" fillId="0" borderId="0" xfId="0" applyFont="1" applyAlignment="1" applyProtection="1">
      <alignment horizontal="justify" vertical="center"/>
    </xf>
    <xf numFmtId="0" fontId="26" fillId="0" borderId="0" xfId="0" applyFont="1" applyAlignment="1" applyProtection="1">
      <alignment horizontal="justify" vertical="center"/>
    </xf>
    <xf numFmtId="0" fontId="26" fillId="0" borderId="0" xfId="0" applyFont="1" applyAlignment="1" applyProtection="1">
      <alignment horizontal="right" vertical="center"/>
    </xf>
    <xf numFmtId="0" fontId="0" fillId="0" borderId="20" xfId="0" applyBorder="1" applyProtection="1">
      <alignment vertical="center"/>
    </xf>
    <xf numFmtId="0" fontId="26" fillId="2" borderId="26" xfId="0" applyFont="1" applyFill="1" applyBorder="1" applyAlignment="1" applyProtection="1">
      <alignment horizontal="justify" vertical="center"/>
      <protection locked="0"/>
    </xf>
    <xf numFmtId="0" fontId="25" fillId="2" borderId="0" xfId="0" applyFont="1" applyFill="1" applyAlignment="1" applyProtection="1">
      <alignment horizontal="left" vertical="center"/>
      <protection locked="0"/>
    </xf>
    <xf numFmtId="38" fontId="10" fillId="0" borderId="3" xfId="2" applyFont="1" applyBorder="1" applyAlignment="1" applyProtection="1">
      <alignment vertical="center" shrinkToFit="1"/>
      <protection locked="0"/>
    </xf>
    <xf numFmtId="0" fontId="10" fillId="0" borderId="27" xfId="1" applyFont="1" applyBorder="1" applyAlignment="1" applyProtection="1">
      <alignment horizontal="left" vertical="center" shrinkToFit="1"/>
      <protection locked="0"/>
    </xf>
    <xf numFmtId="0" fontId="31" fillId="0" borderId="0" xfId="1" applyFont="1">
      <alignment vertical="center"/>
    </xf>
    <xf numFmtId="49" fontId="25" fillId="0" borderId="4" xfId="0" applyNumberFormat="1" applyFont="1" applyBorder="1" applyAlignment="1" applyProtection="1">
      <alignment horizontal="center" vertical="center" wrapText="1"/>
      <protection locked="0"/>
    </xf>
    <xf numFmtId="49" fontId="25" fillId="0" borderId="4" xfId="0" applyNumberFormat="1" applyFont="1" applyBorder="1" applyAlignment="1" applyProtection="1">
      <alignment horizontal="left" vertical="center" wrapText="1"/>
      <protection locked="0"/>
    </xf>
    <xf numFmtId="49" fontId="25" fillId="0" borderId="18" xfId="0" applyNumberFormat="1" applyFont="1" applyBorder="1" applyAlignment="1" applyProtection="1">
      <alignment horizontal="left" vertical="center" wrapText="1"/>
      <protection locked="0"/>
    </xf>
    <xf numFmtId="0" fontId="25" fillId="0" borderId="4" xfId="0" applyFont="1" applyBorder="1" applyAlignment="1" applyProtection="1">
      <alignment horizontal="center" vertical="center" wrapText="1"/>
      <protection locked="0"/>
    </xf>
    <xf numFmtId="0" fontId="28" fillId="0" borderId="4" xfId="0" applyFont="1" applyBorder="1" applyAlignment="1" applyProtection="1">
      <alignment horizontal="left" vertical="center" wrapText="1"/>
      <protection locked="0"/>
    </xf>
    <xf numFmtId="0" fontId="0" fillId="0" borderId="30" xfId="0" applyBorder="1" applyProtection="1">
      <alignment vertical="center"/>
      <protection locked="0"/>
    </xf>
    <xf numFmtId="0" fontId="4" fillId="0" borderId="0" xfId="1" applyFont="1" applyBorder="1">
      <alignment vertical="center"/>
    </xf>
    <xf numFmtId="12" fontId="19" fillId="2" borderId="6" xfId="1" applyNumberFormat="1" applyFont="1" applyFill="1" applyBorder="1" applyAlignment="1" applyProtection="1">
      <alignment horizontal="center" vertical="center" wrapText="1"/>
      <protection locked="0"/>
    </xf>
    <xf numFmtId="177" fontId="10" fillId="3" borderId="5" xfId="1" applyNumberFormat="1" applyFont="1" applyFill="1" applyBorder="1" applyAlignment="1">
      <alignment horizontal="right" vertical="center" wrapText="1" shrinkToFit="1"/>
    </xf>
    <xf numFmtId="12" fontId="18" fillId="3" borderId="1" xfId="1" applyNumberFormat="1" applyFont="1" applyFill="1" applyBorder="1" applyAlignment="1">
      <alignment horizontal="center" vertical="center" wrapText="1" shrinkToFit="1"/>
    </xf>
    <xf numFmtId="176" fontId="10" fillId="3" borderId="1" xfId="1" applyNumberFormat="1" applyFont="1" applyFill="1" applyBorder="1" applyAlignment="1">
      <alignment horizontal="right" vertical="center" wrapText="1" shrinkToFit="1"/>
    </xf>
    <xf numFmtId="177" fontId="10" fillId="3" borderId="14" xfId="1" applyNumberFormat="1" applyFont="1" applyFill="1" applyBorder="1" applyAlignment="1">
      <alignment horizontal="right" vertical="center" wrapText="1" shrinkToFit="1"/>
    </xf>
    <xf numFmtId="176" fontId="10" fillId="3" borderId="4" xfId="1" applyNumberFormat="1" applyFont="1" applyFill="1" applyBorder="1" applyAlignment="1">
      <alignment horizontal="right" vertical="center" wrapText="1" shrinkToFit="1"/>
    </xf>
    <xf numFmtId="12" fontId="18" fillId="3" borderId="4" xfId="1" applyNumberFormat="1" applyFont="1" applyFill="1" applyBorder="1" applyAlignment="1">
      <alignment horizontal="center" vertical="center" wrapText="1" shrinkToFit="1"/>
    </xf>
    <xf numFmtId="177" fontId="10" fillId="3" borderId="0" xfId="1" applyNumberFormat="1" applyFont="1" applyFill="1" applyBorder="1" applyAlignment="1">
      <alignment horizontal="right" vertical="center" wrapText="1" shrinkToFit="1"/>
    </xf>
    <xf numFmtId="49" fontId="18" fillId="3" borderId="3" xfId="2" applyNumberFormat="1" applyFont="1" applyFill="1" applyBorder="1" applyAlignment="1" applyProtection="1">
      <alignment horizontal="center" vertical="center" shrinkToFit="1"/>
    </xf>
    <xf numFmtId="176" fontId="10" fillId="3" borderId="18" xfId="1" applyNumberFormat="1" applyFont="1" applyFill="1" applyBorder="1" applyAlignment="1">
      <alignment horizontal="right" vertical="center" wrapText="1" shrinkToFit="1"/>
    </xf>
    <xf numFmtId="0" fontId="36" fillId="2" borderId="0" xfId="0" applyFont="1" applyFill="1" applyProtection="1">
      <alignment vertical="center"/>
      <protection locked="0"/>
    </xf>
    <xf numFmtId="0" fontId="36" fillId="0" borderId="0" xfId="0" applyFont="1" applyProtection="1">
      <alignment vertical="center"/>
      <protection locked="0"/>
    </xf>
    <xf numFmtId="0" fontId="25" fillId="0" borderId="0" xfId="0" applyFont="1" applyAlignment="1" applyProtection="1">
      <alignment horizontal="left" vertical="center"/>
    </xf>
    <xf numFmtId="0" fontId="36" fillId="0" borderId="0" xfId="0" applyFont="1" applyProtection="1">
      <alignment vertical="center"/>
    </xf>
    <xf numFmtId="0" fontId="25" fillId="2" borderId="26" xfId="0" applyFont="1" applyFill="1" applyBorder="1" applyProtection="1">
      <alignment vertical="center"/>
      <protection locked="0"/>
    </xf>
    <xf numFmtId="0" fontId="35" fillId="2" borderId="0" xfId="0" applyFont="1" applyFill="1" applyProtection="1">
      <alignment vertical="center"/>
      <protection locked="0"/>
    </xf>
    <xf numFmtId="0" fontId="35" fillId="0" borderId="0" xfId="0" applyFont="1" applyProtection="1">
      <alignment vertical="center"/>
      <protection locked="0"/>
    </xf>
    <xf numFmtId="0" fontId="35" fillId="0" borderId="0" xfId="0" applyFont="1" applyProtection="1">
      <alignment vertical="center"/>
    </xf>
    <xf numFmtId="0" fontId="35" fillId="2" borderId="25" xfId="0" applyFont="1" applyFill="1" applyBorder="1" applyProtection="1">
      <alignment vertical="center"/>
      <protection locked="0"/>
    </xf>
    <xf numFmtId="38" fontId="5" fillId="4" borderId="11" xfId="2" applyFont="1" applyFill="1" applyBorder="1" applyProtection="1">
      <alignment vertical="center"/>
    </xf>
    <xf numFmtId="38" fontId="5" fillId="5" borderId="24" xfId="2" applyFont="1" applyFill="1" applyBorder="1" applyProtection="1">
      <alignment vertical="center"/>
    </xf>
    <xf numFmtId="38" fontId="21" fillId="4" borderId="12" xfId="2" applyFont="1" applyFill="1" applyBorder="1" applyProtection="1">
      <alignment vertical="center"/>
    </xf>
    <xf numFmtId="0" fontId="15" fillId="5" borderId="10" xfId="1" applyFont="1" applyFill="1" applyBorder="1" applyAlignment="1">
      <alignment horizontal="center" vertical="center"/>
    </xf>
    <xf numFmtId="0" fontId="16" fillId="5" borderId="11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6" fillId="4" borderId="28" xfId="1" applyFont="1" applyFill="1" applyBorder="1" applyAlignment="1">
      <alignment horizontal="center" vertical="center" wrapText="1"/>
    </xf>
    <xf numFmtId="0" fontId="6" fillId="4" borderId="7" xfId="1" applyFont="1" applyFill="1" applyBorder="1" applyAlignment="1">
      <alignment horizontal="center" vertical="center"/>
    </xf>
    <xf numFmtId="0" fontId="6" fillId="4" borderId="21" xfId="1" applyFont="1" applyFill="1" applyBorder="1" applyAlignment="1">
      <alignment horizontal="center" vertical="center"/>
    </xf>
    <xf numFmtId="0" fontId="32" fillId="4" borderId="29" xfId="1" applyFont="1" applyFill="1" applyBorder="1" applyAlignment="1">
      <alignment horizontal="center" vertical="center" wrapText="1"/>
    </xf>
    <xf numFmtId="0" fontId="32" fillId="4" borderId="3" xfId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</cellXfs>
  <cellStyles count="5">
    <cellStyle name="桁区切り 2" xfId="4" xr:uid="{68CB4D99-70C5-4C68-B738-71865A8CE7AD}"/>
    <cellStyle name="説明文 2" xfId="2" xr:uid="{3D8B2588-A8BE-4A49-8FCB-ED4B6A612B34}"/>
    <cellStyle name="標準" xfId="0" builtinId="0"/>
    <cellStyle name="標準 2" xfId="3" xr:uid="{A756101F-3A6F-44FC-8A4E-38BD61334BE5}"/>
    <cellStyle name="標準 3" xfId="1" xr:uid="{5FE47572-CFE1-43D6-9AD3-E610DB3C95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1D308-7C30-4CB0-B703-02D1C201BD86}">
  <sheetPr>
    <tabColor rgb="FFFFFF00"/>
    <pageSetUpPr fitToPage="1"/>
  </sheetPr>
  <dimension ref="B1:IY73"/>
  <sheetViews>
    <sheetView tabSelected="1" zoomScaleNormal="100" workbookViewId="0">
      <selection activeCell="L12" sqref="L12"/>
    </sheetView>
  </sheetViews>
  <sheetFormatPr defaultColWidth="9" defaultRowHeight="14.4"/>
  <cols>
    <col min="1" max="1" width="9" style="9"/>
    <col min="2" max="2" width="14.109375" style="9" bestFit="1" customWidth="1"/>
    <col min="3" max="3" width="38.33203125" style="3" customWidth="1"/>
    <col min="4" max="6" width="22.6640625" style="3" customWidth="1"/>
    <col min="7" max="8" width="22.6640625" style="1" customWidth="1"/>
    <col min="9" max="9" width="25.6640625" style="1" customWidth="1"/>
    <col min="10" max="10" width="22.6640625" style="1" customWidth="1"/>
    <col min="11" max="11" width="2.44140625" style="3" customWidth="1"/>
    <col min="12" max="12" width="16.21875" style="3" customWidth="1"/>
    <col min="13" max="13" width="13.6640625" style="1" customWidth="1"/>
    <col min="14" max="259" width="8" style="1" customWidth="1"/>
    <col min="260" max="1024" width="8" style="9" customWidth="1"/>
    <col min="1025" max="16384" width="9" style="9"/>
  </cols>
  <sheetData>
    <row r="1" spans="2:259" ht="33.75" customHeight="1">
      <c r="B1" s="110" t="s">
        <v>0</v>
      </c>
      <c r="C1" s="110"/>
      <c r="D1" s="110"/>
      <c r="E1" s="110"/>
      <c r="F1" s="110"/>
      <c r="G1" s="110"/>
      <c r="H1" s="110"/>
      <c r="I1" s="110"/>
      <c r="J1" s="110"/>
      <c r="K1" s="2"/>
      <c r="L1" s="2"/>
    </row>
    <row r="2" spans="2:259" ht="19.2">
      <c r="C2" s="2"/>
      <c r="D2" s="2"/>
      <c r="E2" s="2"/>
      <c r="G2" s="2"/>
      <c r="H2" s="2"/>
      <c r="I2" s="2"/>
      <c r="J2" s="2"/>
      <c r="K2" s="1"/>
      <c r="L2" s="1"/>
    </row>
    <row r="3" spans="2:259" ht="25.5" customHeight="1" thickBot="1">
      <c r="B3" s="23" t="s">
        <v>51</v>
      </c>
      <c r="C3" s="21"/>
      <c r="K3" s="4"/>
      <c r="L3" s="4"/>
    </row>
    <row r="4" spans="2:259" ht="39.75" customHeight="1" thickBot="1">
      <c r="B4" s="86">
        <v>0.5</v>
      </c>
      <c r="D4" s="13"/>
      <c r="E4" s="13"/>
      <c r="F4" s="13"/>
      <c r="G4" s="13"/>
      <c r="H4" s="13"/>
      <c r="I4" s="13"/>
      <c r="J4" s="13"/>
      <c r="K4" s="4"/>
      <c r="L4" s="4"/>
    </row>
    <row r="5" spans="2:259" ht="33" customHeight="1" thickBot="1">
      <c r="B5" s="23" t="s">
        <v>1</v>
      </c>
      <c r="C5" s="5"/>
      <c r="D5" s="6"/>
      <c r="E5" s="6"/>
      <c r="F5" s="7"/>
      <c r="H5" s="7"/>
      <c r="I5" s="6"/>
      <c r="J5" s="7" t="s">
        <v>2</v>
      </c>
      <c r="K5" s="1"/>
      <c r="L5" s="1"/>
    </row>
    <row r="6" spans="2:259" ht="48.75" customHeight="1" thickBot="1">
      <c r="B6" s="18" t="s">
        <v>3</v>
      </c>
      <c r="C6" s="26" t="s">
        <v>4</v>
      </c>
      <c r="D6" s="19" t="s">
        <v>58</v>
      </c>
      <c r="E6" s="19" t="s">
        <v>57</v>
      </c>
      <c r="F6" s="19" t="s">
        <v>5</v>
      </c>
      <c r="G6" s="19" t="s">
        <v>6</v>
      </c>
      <c r="H6" s="19" t="s">
        <v>7</v>
      </c>
      <c r="I6" s="19" t="s">
        <v>8</v>
      </c>
      <c r="J6" s="20" t="s">
        <v>55</v>
      </c>
      <c r="K6" s="1"/>
      <c r="L6" s="8"/>
    </row>
    <row r="7" spans="2:259" ht="40.5" customHeight="1">
      <c r="B7" s="111" t="s">
        <v>9</v>
      </c>
      <c r="C7" s="24"/>
      <c r="D7" s="66"/>
      <c r="E7" s="87">
        <f>ROUNDDOWN(D7/1.1,0)</f>
        <v>0</v>
      </c>
      <c r="F7" s="88">
        <f>$B$4</f>
        <v>0.5</v>
      </c>
      <c r="G7" s="89">
        <f t="shared" ref="G7:G14" si="0">ROUNDDOWN(E7*F7,0)</f>
        <v>0</v>
      </c>
      <c r="H7" s="17"/>
      <c r="I7" s="17"/>
      <c r="J7" s="27"/>
      <c r="K7" s="1"/>
      <c r="L7" s="8"/>
    </row>
    <row r="8" spans="2:259" ht="40.5" customHeight="1">
      <c r="B8" s="112"/>
      <c r="C8" s="25"/>
      <c r="D8" s="65"/>
      <c r="E8" s="90">
        <f t="shared" ref="E8:E14" si="1">ROUNDDOWN(D8/1.1,0)</f>
        <v>0</v>
      </c>
      <c r="F8" s="88">
        <f>$B$4</f>
        <v>0.5</v>
      </c>
      <c r="G8" s="91">
        <f t="shared" si="0"/>
        <v>0</v>
      </c>
      <c r="H8" s="16"/>
      <c r="I8" s="16"/>
      <c r="J8" s="28"/>
      <c r="K8" s="1"/>
      <c r="L8" s="8"/>
    </row>
    <row r="9" spans="2:259" ht="40.5" customHeight="1">
      <c r="B9" s="112"/>
      <c r="C9" s="25"/>
      <c r="D9" s="65"/>
      <c r="E9" s="90">
        <f t="shared" si="1"/>
        <v>0</v>
      </c>
      <c r="F9" s="88">
        <f t="shared" ref="F9:F14" si="2">$B$4</f>
        <v>0.5</v>
      </c>
      <c r="G9" s="91">
        <f>ROUNDDOWN(E9*F9,0)</f>
        <v>0</v>
      </c>
      <c r="H9" s="16"/>
      <c r="I9" s="16"/>
      <c r="J9" s="28"/>
      <c r="K9" s="1"/>
      <c r="L9" s="8"/>
      <c r="IX9" s="9"/>
      <c r="IY9" s="9"/>
    </row>
    <row r="10" spans="2:259" ht="40.5" customHeight="1">
      <c r="B10" s="112"/>
      <c r="C10" s="25"/>
      <c r="D10" s="65"/>
      <c r="E10" s="90">
        <f t="shared" si="1"/>
        <v>0</v>
      </c>
      <c r="F10" s="88">
        <f t="shared" si="2"/>
        <v>0.5</v>
      </c>
      <c r="G10" s="91">
        <f t="shared" si="0"/>
        <v>0</v>
      </c>
      <c r="H10" s="16"/>
      <c r="I10" s="16"/>
      <c r="J10" s="28"/>
      <c r="K10" s="1"/>
      <c r="L10" s="8"/>
      <c r="IX10" s="9"/>
      <c r="IY10" s="9"/>
    </row>
    <row r="11" spans="2:259" ht="40.5" customHeight="1">
      <c r="B11" s="112"/>
      <c r="C11" s="25"/>
      <c r="D11" s="65"/>
      <c r="E11" s="90">
        <f t="shared" si="1"/>
        <v>0</v>
      </c>
      <c r="F11" s="88">
        <f t="shared" si="2"/>
        <v>0.5</v>
      </c>
      <c r="G11" s="91">
        <f t="shared" si="0"/>
        <v>0</v>
      </c>
      <c r="H11" s="16"/>
      <c r="I11" s="16"/>
      <c r="J11" s="28"/>
      <c r="K11" s="1"/>
      <c r="L11" s="8"/>
      <c r="M11" s="85"/>
      <c r="IX11" s="9"/>
      <c r="IY11" s="9"/>
    </row>
    <row r="12" spans="2:259" ht="40.5" customHeight="1">
      <c r="B12" s="112"/>
      <c r="C12" s="25"/>
      <c r="D12" s="65"/>
      <c r="E12" s="90">
        <f t="shared" si="1"/>
        <v>0</v>
      </c>
      <c r="F12" s="88">
        <f t="shared" si="2"/>
        <v>0.5</v>
      </c>
      <c r="G12" s="91">
        <f t="shared" si="0"/>
        <v>0</v>
      </c>
      <c r="H12" s="16"/>
      <c r="I12" s="16"/>
      <c r="J12" s="28"/>
      <c r="K12" s="1"/>
      <c r="L12" s="8"/>
      <c r="M12" s="85"/>
    </row>
    <row r="13" spans="2:259" ht="40.5" customHeight="1">
      <c r="B13" s="112"/>
      <c r="C13" s="25"/>
      <c r="D13" s="65"/>
      <c r="E13" s="90">
        <f t="shared" si="1"/>
        <v>0</v>
      </c>
      <c r="F13" s="88">
        <f t="shared" si="2"/>
        <v>0.5</v>
      </c>
      <c r="G13" s="91">
        <f t="shared" si="0"/>
        <v>0</v>
      </c>
      <c r="H13" s="16"/>
      <c r="I13" s="16"/>
      <c r="J13" s="28"/>
      <c r="K13" s="1"/>
      <c r="L13" s="8"/>
      <c r="M13" s="85"/>
    </row>
    <row r="14" spans="2:259" ht="40.5" customHeight="1">
      <c r="B14" s="113"/>
      <c r="C14" s="77"/>
      <c r="D14" s="65"/>
      <c r="E14" s="90">
        <f t="shared" si="1"/>
        <v>0</v>
      </c>
      <c r="F14" s="92">
        <f t="shared" si="2"/>
        <v>0.5</v>
      </c>
      <c r="G14" s="91">
        <f t="shared" si="0"/>
        <v>0</v>
      </c>
      <c r="H14" s="16"/>
      <c r="I14" s="16"/>
      <c r="J14" s="28"/>
      <c r="K14" s="1"/>
      <c r="L14" s="8"/>
      <c r="M14" s="85"/>
    </row>
    <row r="15" spans="2:259" ht="63.75" customHeight="1" thickBot="1">
      <c r="B15" s="114" t="s">
        <v>52</v>
      </c>
      <c r="C15" s="115"/>
      <c r="D15" s="76"/>
      <c r="E15" s="93">
        <f>$D$15</f>
        <v>0</v>
      </c>
      <c r="F15" s="94" t="s">
        <v>11</v>
      </c>
      <c r="G15" s="95">
        <f>$E$15</f>
        <v>0</v>
      </c>
      <c r="H15" s="63"/>
      <c r="I15" s="63"/>
      <c r="J15" s="64"/>
      <c r="K15" s="1"/>
      <c r="L15" s="1"/>
      <c r="M15" s="8"/>
    </row>
    <row r="16" spans="2:259" ht="30" customHeight="1" thickBot="1">
      <c r="B16" s="108" t="s">
        <v>12</v>
      </c>
      <c r="C16" s="109"/>
      <c r="D16" s="105">
        <f>SUM(D7:D15)</f>
        <v>0</v>
      </c>
      <c r="E16" s="105">
        <f>SUM(E7:E15)</f>
        <v>0</v>
      </c>
      <c r="F16" s="106"/>
      <c r="G16" s="105">
        <f>SUM(G7:G15)</f>
        <v>0</v>
      </c>
      <c r="H16" s="105">
        <f>IF(B4=1/2,100000,150000)</f>
        <v>100000</v>
      </c>
      <c r="I16" s="105">
        <f>IF(G16&lt;H16,G16,H16)</f>
        <v>0</v>
      </c>
      <c r="J16" s="107">
        <f>ROUNDDOWN(I16,-3)</f>
        <v>0</v>
      </c>
      <c r="K16" s="1"/>
      <c r="L16" s="1"/>
      <c r="M16" s="8"/>
    </row>
    <row r="17" spans="2:259" s="12" customFormat="1" ht="19.5" customHeight="1">
      <c r="C17" s="10" t="s">
        <v>13</v>
      </c>
      <c r="D17" s="11"/>
      <c r="E17" s="11"/>
      <c r="F17" s="3"/>
      <c r="G17" s="1"/>
      <c r="H17" s="1"/>
      <c r="I17" s="1"/>
      <c r="J17" s="1"/>
      <c r="K17" s="3"/>
      <c r="L17" s="3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</row>
    <row r="18" spans="2:259" ht="18.75" customHeight="1">
      <c r="C18" s="12"/>
      <c r="D18" s="11"/>
      <c r="E18" s="11"/>
    </row>
    <row r="19" spans="2:259" ht="19.5" customHeight="1">
      <c r="C19" s="12"/>
      <c r="D19" s="1"/>
      <c r="F19" s="67"/>
    </row>
    <row r="20" spans="2:259" ht="33" customHeight="1">
      <c r="D20" s="50" t="s">
        <v>59</v>
      </c>
      <c r="E20" s="62">
        <f>SUM(D7:D15)-SUM(E7:E15)</f>
        <v>0</v>
      </c>
    </row>
    <row r="21" spans="2:259" ht="33" customHeight="1"/>
    <row r="22" spans="2:259" ht="33" customHeight="1">
      <c r="B22" s="78" t="s">
        <v>56</v>
      </c>
    </row>
    <row r="23" spans="2:259" ht="33" customHeight="1">
      <c r="B23" s="6" t="s">
        <v>54</v>
      </c>
    </row>
    <row r="24" spans="2:259" ht="33" customHeight="1"/>
    <row r="25" spans="2:259" ht="33" customHeight="1"/>
    <row r="26" spans="2:259" ht="33" customHeight="1"/>
    <row r="27" spans="2:259" ht="33" customHeight="1"/>
    <row r="28" spans="2:259" ht="33" customHeight="1"/>
    <row r="29" spans="2:259" ht="33" customHeight="1"/>
    <row r="30" spans="2:259" ht="33" customHeight="1"/>
    <row r="31" spans="2:259" s="1" customFormat="1" ht="33" customHeight="1">
      <c r="C31" s="3"/>
      <c r="D31" s="3"/>
      <c r="E31" s="3"/>
      <c r="F31" s="3"/>
      <c r="K31" s="3"/>
      <c r="L31" s="3"/>
    </row>
    <row r="32" spans="2:259" s="1" customFormat="1" ht="33" customHeight="1">
      <c r="C32" s="3"/>
      <c r="D32" s="3"/>
      <c r="E32" s="3"/>
      <c r="F32" s="3"/>
      <c r="K32" s="3"/>
      <c r="L32" s="3"/>
    </row>
    <row r="33" spans="3:12" s="1" customFormat="1" ht="33" customHeight="1">
      <c r="C33" s="3"/>
      <c r="D33" s="3"/>
      <c r="E33" s="3"/>
      <c r="F33" s="3"/>
      <c r="K33" s="3"/>
      <c r="L33" s="3"/>
    </row>
    <row r="34" spans="3:12" s="1" customFormat="1" ht="33" customHeight="1">
      <c r="C34" s="3"/>
      <c r="D34" s="3"/>
      <c r="E34" s="3"/>
      <c r="F34" s="3"/>
      <c r="K34" s="3"/>
      <c r="L34" s="3"/>
    </row>
    <row r="35" spans="3:12" s="1" customFormat="1" ht="33" customHeight="1">
      <c r="C35" s="3"/>
      <c r="D35" s="3"/>
      <c r="E35" s="3"/>
      <c r="F35" s="3"/>
      <c r="K35" s="3"/>
      <c r="L35" s="3"/>
    </row>
    <row r="36" spans="3:12" s="1" customFormat="1" ht="33" customHeight="1">
      <c r="C36" s="3"/>
      <c r="D36" s="3"/>
      <c r="E36" s="3"/>
      <c r="F36" s="3"/>
      <c r="K36" s="3"/>
      <c r="L36" s="3"/>
    </row>
    <row r="37" spans="3:12" s="1" customFormat="1" ht="33" customHeight="1">
      <c r="C37" s="3"/>
      <c r="D37" s="3"/>
      <c r="E37" s="3"/>
      <c r="F37" s="3"/>
      <c r="K37" s="3"/>
      <c r="L37" s="3"/>
    </row>
    <row r="38" spans="3:12" s="1" customFormat="1" ht="33" customHeight="1">
      <c r="C38" s="3"/>
      <c r="D38" s="3"/>
      <c r="E38" s="3"/>
      <c r="F38" s="3"/>
      <c r="K38" s="3"/>
      <c r="L38" s="3"/>
    </row>
    <row r="39" spans="3:12" s="1" customFormat="1" ht="33" customHeight="1">
      <c r="C39" s="3"/>
      <c r="D39" s="3"/>
      <c r="E39" s="3"/>
      <c r="F39" s="3"/>
      <c r="K39" s="3"/>
      <c r="L39" s="3"/>
    </row>
    <row r="40" spans="3:12" s="1" customFormat="1" ht="33" customHeight="1">
      <c r="C40" s="3"/>
      <c r="D40" s="3"/>
      <c r="E40" s="3"/>
      <c r="F40" s="3"/>
      <c r="K40" s="3"/>
      <c r="L40" s="3"/>
    </row>
    <row r="41" spans="3:12" s="1" customFormat="1" ht="33" customHeight="1">
      <c r="C41" s="3"/>
      <c r="D41" s="3"/>
      <c r="E41" s="3"/>
      <c r="F41" s="3"/>
      <c r="K41" s="3"/>
      <c r="L41" s="3"/>
    </row>
    <row r="42" spans="3:12" s="1" customFormat="1" ht="33" customHeight="1">
      <c r="C42" s="3"/>
      <c r="D42" s="3"/>
      <c r="E42" s="3"/>
      <c r="F42" s="3"/>
      <c r="K42" s="3"/>
      <c r="L42" s="3"/>
    </row>
    <row r="43" spans="3:12" s="1" customFormat="1" ht="33" customHeight="1">
      <c r="C43" s="3"/>
      <c r="D43" s="3"/>
      <c r="E43" s="3"/>
      <c r="F43" s="3"/>
      <c r="K43" s="3"/>
      <c r="L43" s="3"/>
    </row>
    <row r="44" spans="3:12" s="1" customFormat="1" ht="33" customHeight="1">
      <c r="C44" s="3"/>
      <c r="D44" s="3"/>
      <c r="E44" s="3"/>
      <c r="F44" s="3"/>
      <c r="K44" s="3"/>
      <c r="L44" s="3"/>
    </row>
    <row r="45" spans="3:12" s="1" customFormat="1" ht="33" customHeight="1">
      <c r="C45" s="3"/>
      <c r="D45" s="3"/>
      <c r="E45" s="3"/>
      <c r="F45" s="3"/>
      <c r="K45" s="3"/>
      <c r="L45" s="3"/>
    </row>
    <row r="46" spans="3:12" s="1" customFormat="1" ht="33" customHeight="1">
      <c r="C46" s="3"/>
      <c r="D46" s="3"/>
      <c r="E46" s="3"/>
      <c r="F46" s="3"/>
      <c r="K46" s="3"/>
      <c r="L46" s="3"/>
    </row>
    <row r="47" spans="3:12" s="1" customFormat="1" ht="33" customHeight="1">
      <c r="C47" s="3"/>
      <c r="D47" s="3"/>
      <c r="E47" s="3"/>
      <c r="F47" s="3"/>
      <c r="K47" s="3"/>
      <c r="L47" s="3"/>
    </row>
    <row r="48" spans="3:12" s="1" customFormat="1" ht="33" customHeight="1">
      <c r="C48" s="3"/>
      <c r="D48" s="3"/>
      <c r="E48" s="3"/>
      <c r="F48" s="3"/>
      <c r="K48" s="3"/>
      <c r="L48" s="3"/>
    </row>
    <row r="49" spans="3:12" s="1" customFormat="1" ht="33" customHeight="1">
      <c r="C49" s="3"/>
      <c r="D49" s="3"/>
      <c r="E49" s="3"/>
      <c r="F49" s="3"/>
      <c r="K49" s="3"/>
      <c r="L49" s="3"/>
    </row>
    <row r="50" spans="3:12" s="1" customFormat="1" ht="33" customHeight="1">
      <c r="C50" s="3"/>
      <c r="D50" s="3"/>
      <c r="E50" s="3"/>
      <c r="F50" s="3"/>
      <c r="K50" s="3"/>
      <c r="L50" s="3"/>
    </row>
    <row r="51" spans="3:12" s="1" customFormat="1" ht="33" customHeight="1">
      <c r="C51" s="3"/>
      <c r="D51" s="3"/>
      <c r="E51" s="3"/>
      <c r="F51" s="3"/>
      <c r="K51" s="3"/>
      <c r="L51" s="3"/>
    </row>
    <row r="52" spans="3:12" s="1" customFormat="1" ht="33" customHeight="1">
      <c r="C52" s="3"/>
      <c r="D52" s="3"/>
      <c r="E52" s="3"/>
      <c r="F52" s="3"/>
      <c r="K52" s="3"/>
      <c r="L52" s="3"/>
    </row>
    <row r="53" spans="3:12" s="1" customFormat="1" ht="33" customHeight="1">
      <c r="C53" s="3"/>
      <c r="D53" s="3"/>
      <c r="E53" s="3"/>
      <c r="F53" s="3"/>
      <c r="K53" s="3"/>
      <c r="L53" s="3"/>
    </row>
    <row r="54" spans="3:12" s="1" customFormat="1" ht="33" customHeight="1">
      <c r="C54" s="3"/>
      <c r="D54" s="3"/>
      <c r="E54" s="3"/>
      <c r="F54" s="3"/>
      <c r="K54" s="3"/>
      <c r="L54" s="3"/>
    </row>
    <row r="55" spans="3:12" s="1" customFormat="1" ht="33" customHeight="1">
      <c r="C55" s="3"/>
      <c r="D55" s="3"/>
      <c r="E55" s="3"/>
      <c r="F55" s="3"/>
      <c r="K55" s="3"/>
      <c r="L55" s="3"/>
    </row>
    <row r="56" spans="3:12" s="1" customFormat="1" ht="33" customHeight="1">
      <c r="C56" s="3"/>
      <c r="D56" s="3"/>
      <c r="E56" s="3"/>
      <c r="F56" s="3"/>
      <c r="K56" s="3"/>
      <c r="L56" s="3"/>
    </row>
    <row r="57" spans="3:12" s="1" customFormat="1" ht="33" customHeight="1">
      <c r="C57" s="3"/>
      <c r="D57" s="3"/>
      <c r="E57" s="3"/>
      <c r="F57" s="3"/>
      <c r="K57" s="3"/>
      <c r="L57" s="3"/>
    </row>
    <row r="58" spans="3:12" s="1" customFormat="1" ht="33" customHeight="1">
      <c r="C58" s="3"/>
      <c r="D58" s="3"/>
      <c r="E58" s="3"/>
      <c r="F58" s="3"/>
      <c r="K58" s="3"/>
      <c r="L58" s="3"/>
    </row>
    <row r="59" spans="3:12" s="1" customFormat="1" ht="33" customHeight="1">
      <c r="C59" s="3"/>
      <c r="D59" s="3"/>
      <c r="E59" s="3"/>
      <c r="F59" s="3"/>
      <c r="K59" s="3"/>
      <c r="L59" s="3"/>
    </row>
    <row r="60" spans="3:12" s="1" customFormat="1" ht="33" customHeight="1">
      <c r="C60" s="3"/>
      <c r="D60" s="3"/>
      <c r="E60" s="3"/>
      <c r="F60" s="3"/>
      <c r="K60" s="3"/>
      <c r="L60" s="3"/>
    </row>
    <row r="61" spans="3:12" s="1" customFormat="1" ht="33" customHeight="1">
      <c r="C61" s="3"/>
      <c r="D61" s="3"/>
      <c r="E61" s="3"/>
      <c r="F61" s="3"/>
      <c r="K61" s="3"/>
      <c r="L61" s="3"/>
    </row>
    <row r="62" spans="3:12" s="1" customFormat="1" ht="33" customHeight="1">
      <c r="C62" s="3"/>
      <c r="D62" s="3"/>
      <c r="E62" s="3"/>
      <c r="F62" s="3"/>
      <c r="K62" s="3"/>
      <c r="L62" s="3"/>
    </row>
    <row r="63" spans="3:12" s="1" customFormat="1" ht="33" customHeight="1">
      <c r="C63" s="3"/>
      <c r="D63" s="3"/>
      <c r="E63" s="3"/>
      <c r="F63" s="3"/>
      <c r="K63" s="3"/>
      <c r="L63" s="3"/>
    </row>
    <row r="64" spans="3:12" s="1" customFormat="1" ht="33" customHeight="1">
      <c r="C64" s="3"/>
      <c r="D64" s="3"/>
      <c r="E64" s="3"/>
      <c r="F64" s="3"/>
      <c r="K64" s="3"/>
      <c r="L64" s="3"/>
    </row>
    <row r="65" spans="3:12" s="1" customFormat="1" ht="33" customHeight="1">
      <c r="C65" s="3"/>
      <c r="D65" s="3"/>
      <c r="E65" s="3"/>
      <c r="F65" s="3"/>
      <c r="K65" s="3"/>
      <c r="L65" s="3"/>
    </row>
    <row r="66" spans="3:12" s="1" customFormat="1" ht="33" customHeight="1">
      <c r="C66" s="3"/>
      <c r="D66" s="3"/>
      <c r="E66" s="3"/>
      <c r="F66" s="3"/>
      <c r="K66" s="3"/>
      <c r="L66" s="3"/>
    </row>
    <row r="67" spans="3:12" s="1" customFormat="1" ht="33" customHeight="1">
      <c r="C67" s="3"/>
      <c r="D67" s="3"/>
      <c r="E67" s="3"/>
      <c r="F67" s="3"/>
      <c r="K67" s="3"/>
      <c r="L67" s="3"/>
    </row>
    <row r="68" spans="3:12" s="1" customFormat="1" ht="33" customHeight="1">
      <c r="C68" s="3"/>
      <c r="D68" s="3"/>
      <c r="E68" s="3"/>
      <c r="F68" s="3"/>
      <c r="K68" s="3"/>
      <c r="L68" s="3"/>
    </row>
    <row r="69" spans="3:12" s="1" customFormat="1" ht="33" customHeight="1">
      <c r="C69" s="3"/>
      <c r="D69" s="3"/>
      <c r="E69" s="3"/>
      <c r="F69" s="3"/>
      <c r="K69" s="3"/>
      <c r="L69" s="3"/>
    </row>
    <row r="70" spans="3:12" s="1" customFormat="1" ht="33" customHeight="1">
      <c r="C70" s="3"/>
      <c r="D70" s="3"/>
      <c r="E70" s="3"/>
      <c r="F70" s="3"/>
      <c r="K70" s="3"/>
      <c r="L70" s="3"/>
    </row>
    <row r="71" spans="3:12" s="1" customFormat="1" ht="33" customHeight="1">
      <c r="C71" s="3"/>
      <c r="D71" s="3"/>
      <c r="E71" s="3"/>
      <c r="F71" s="3"/>
      <c r="K71" s="3"/>
      <c r="L71" s="3"/>
    </row>
    <row r="72" spans="3:12" s="1" customFormat="1" ht="33" customHeight="1">
      <c r="C72" s="3"/>
      <c r="D72" s="3"/>
      <c r="E72" s="3"/>
      <c r="F72" s="3"/>
      <c r="K72" s="3"/>
      <c r="L72" s="3"/>
    </row>
    <row r="73" spans="3:12" s="1" customFormat="1" ht="33" customHeight="1">
      <c r="C73" s="3"/>
      <c r="D73" s="3"/>
      <c r="E73" s="3"/>
      <c r="F73" s="3"/>
      <c r="K73" s="3"/>
      <c r="L73" s="3"/>
    </row>
  </sheetData>
  <sheetProtection algorithmName="SHA-512" hashValue="N0br19joW+WgTWlNkwVjFYXWC5SXhpqC3xgZFvpLVgeOBAKpVQ5LuQ72Vtz1itd3Zc9y4CaK2BhgZSplUfNlwA==" saltValue="btKpgNIjZdKACalHSEYr4w==" spinCount="100000" sheet="1" objects="1" scenarios="1"/>
  <mergeCells count="4">
    <mergeCell ref="B16:C16"/>
    <mergeCell ref="B1:J1"/>
    <mergeCell ref="B7:B14"/>
    <mergeCell ref="B15:C15"/>
  </mergeCells>
  <phoneticPr fontId="1"/>
  <printOptions horizontalCentered="1"/>
  <pageMargins left="0.59055118110236227" right="0.59055118110236227" top="0.70866141732283472" bottom="0.59055118110236227" header="0.31496062992125984" footer="0.31496062992125984"/>
  <pageSetup paperSize="9" scale="63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232EDAD-8398-411C-951B-9BD6C5B61D27}">
          <x14:formula1>
            <xm:f>プルダウン!$A$1:$A$10</xm:f>
          </x14:formula1>
          <xm:sqref>C7:C14</xm:sqref>
        </x14:dataValidation>
        <x14:dataValidation type="list" allowBlank="1" showInputMessage="1" showErrorMessage="1" xr:uid="{774398FB-6BEA-42C2-9569-EC5F6551E9C9}">
          <x14:formula1>
            <xm:f>プルダウン!$C$1:$C$3</xm:f>
          </x14:formula1>
          <xm:sqref>F7:F14</xm:sqref>
        </x14:dataValidation>
        <x14:dataValidation type="list" allowBlank="1" showInputMessage="1" showErrorMessage="1" xr:uid="{E2F31626-3886-4E0C-BD24-DD20AC4C7385}">
          <x14:formula1>
            <xm:f>プルダウン!$C$1:$C$2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E67C0-AD0D-4EBC-849E-C6F35ABAF95A}">
  <dimension ref="A1:E33"/>
  <sheetViews>
    <sheetView topLeftCell="A3" workbookViewId="0">
      <selection activeCell="H20" sqref="H20:H21"/>
    </sheetView>
  </sheetViews>
  <sheetFormatPr defaultRowHeight="13.2"/>
  <cols>
    <col min="1" max="1" width="20" customWidth="1"/>
    <col min="2" max="2" width="26.77734375" customWidth="1"/>
    <col min="3" max="3" width="27.44140625" customWidth="1"/>
  </cols>
  <sheetData>
    <row r="1" spans="1:5">
      <c r="A1" s="29" t="s">
        <v>22</v>
      </c>
    </row>
    <row r="2" spans="1:5" ht="16.2">
      <c r="A2" s="116" t="s">
        <v>23</v>
      </c>
      <c r="B2" s="116"/>
      <c r="C2" s="116"/>
      <c r="E2" t="s">
        <v>50</v>
      </c>
    </row>
    <row r="3" spans="1:5" ht="14.4">
      <c r="A3" s="30" t="s">
        <v>24</v>
      </c>
      <c r="E3" t="s">
        <v>45</v>
      </c>
    </row>
    <row r="4" spans="1:5" ht="14.4">
      <c r="A4" s="31"/>
      <c r="B4" s="31"/>
      <c r="C4" s="32" t="s">
        <v>2</v>
      </c>
      <c r="E4" t="s">
        <v>46</v>
      </c>
    </row>
    <row r="5" spans="1:5" ht="22.5" customHeight="1">
      <c r="A5" s="33" t="s">
        <v>25</v>
      </c>
      <c r="B5" s="33" t="s">
        <v>26</v>
      </c>
      <c r="C5" s="33" t="s">
        <v>27</v>
      </c>
    </row>
    <row r="6" spans="1:5" ht="22.5" customHeight="1">
      <c r="A6" s="34" t="str">
        <f>IF(計算シート!$C7&lt;&gt;"",計算シート!$C7," ")</f>
        <v xml:space="preserve"> </v>
      </c>
      <c r="B6" s="48" t="str">
        <f>IF(計算シート!$D7&lt;&gt;"",計算シート!$D7," ")</f>
        <v xml:space="preserve"> </v>
      </c>
      <c r="C6" s="84"/>
    </row>
    <row r="7" spans="1:5" ht="22.5" customHeight="1">
      <c r="A7" s="34" t="str">
        <f>IF(計算シート!$C8&lt;&gt;"",計算シート!$C8," ")</f>
        <v xml:space="preserve"> </v>
      </c>
      <c r="B7" s="48" t="str">
        <f>IF(計算シート!$D8&lt;&gt;"",計算シート!$D8," ")</f>
        <v xml:space="preserve"> </v>
      </c>
      <c r="C7" s="79"/>
    </row>
    <row r="8" spans="1:5" ht="22.5" customHeight="1">
      <c r="A8" s="34" t="str">
        <f>IF(計算シート!$C9&lt;&gt;"",計算シート!$C9," ")</f>
        <v xml:space="preserve"> </v>
      </c>
      <c r="B8" s="48" t="str">
        <f>IF(計算シート!$D9&lt;&gt;"",計算シート!$D9," ")</f>
        <v xml:space="preserve"> </v>
      </c>
      <c r="C8" s="79"/>
    </row>
    <row r="9" spans="1:5" ht="22.5" customHeight="1">
      <c r="A9" s="34" t="str">
        <f>IF(計算シート!$C10&lt;&gt;"",計算シート!$C10," ")</f>
        <v xml:space="preserve"> </v>
      </c>
      <c r="B9" s="48" t="str">
        <f>IF(計算シート!$D10&lt;&gt;"",計算シート!$D10," ")</f>
        <v xml:space="preserve"> </v>
      </c>
      <c r="C9" s="79"/>
    </row>
    <row r="10" spans="1:5" ht="22.5" customHeight="1">
      <c r="A10" s="34" t="str">
        <f>IF(計算シート!$C11&lt;&gt;"",計算シート!$C11," ")</f>
        <v xml:space="preserve"> </v>
      </c>
      <c r="B10" s="48" t="str">
        <f>IF(計算シート!$D11&lt;&gt;"",計算シート!$D11," ")</f>
        <v xml:space="preserve"> </v>
      </c>
      <c r="C10" s="79"/>
    </row>
    <row r="11" spans="1:5" ht="22.5" customHeight="1">
      <c r="A11" s="34" t="str">
        <f>IF(計算シート!$C12&lt;&gt;"",計算シート!$C12," ")</f>
        <v xml:space="preserve"> </v>
      </c>
      <c r="B11" s="48" t="str">
        <f>IF(計算シート!$D12&lt;&gt;"",計算シート!$D12," ")</f>
        <v xml:space="preserve"> </v>
      </c>
      <c r="C11" s="79"/>
    </row>
    <row r="12" spans="1:5" ht="22.5" customHeight="1">
      <c r="A12" s="34" t="str">
        <f>IF(計算シート!$C13&lt;&gt;"",計算シート!$C13," ")</f>
        <v xml:space="preserve"> </v>
      </c>
      <c r="B12" s="48" t="str">
        <f>IF(計算シート!$D13&lt;&gt;"",計算シート!$D13," ")</f>
        <v xml:space="preserve"> </v>
      </c>
      <c r="C12" s="80"/>
    </row>
    <row r="13" spans="1:5" ht="22.5" customHeight="1">
      <c r="A13" s="34" t="str">
        <f>IF(計算シート!$C14&lt;&gt;"",計算シート!$C14," ")</f>
        <v xml:space="preserve"> </v>
      </c>
      <c r="B13" s="48" t="str">
        <f>IF(計算シート!$D14&lt;&gt;"",計算シート!$D14," ")</f>
        <v xml:space="preserve"> </v>
      </c>
      <c r="C13" s="80"/>
    </row>
    <row r="14" spans="1:5" ht="22.5" customHeight="1">
      <c r="A14" s="34" t="str">
        <f>IF(計算シート!$E15&lt;&gt;"","賃金"," ")</f>
        <v>賃金</v>
      </c>
      <c r="B14" s="48" t="str">
        <f>IF(計算シート!$D15&lt;&gt;"",計算シート!$D15," ")</f>
        <v xml:space="preserve"> </v>
      </c>
      <c r="C14" s="80"/>
    </row>
    <row r="15" spans="1:5" ht="22.5" customHeight="1">
      <c r="A15" s="34" t="s">
        <v>28</v>
      </c>
      <c r="B15" s="48">
        <f>計算シート!E16</f>
        <v>0</v>
      </c>
      <c r="C15" s="80"/>
    </row>
    <row r="16" spans="1:5" ht="22.5" customHeight="1" thickBot="1">
      <c r="A16" s="36" t="s">
        <v>29</v>
      </c>
      <c r="B16" s="49">
        <f>計算シート!E20</f>
        <v>0</v>
      </c>
      <c r="C16" s="81" t="s">
        <v>47</v>
      </c>
    </row>
    <row r="17" spans="1:3" ht="22.5" customHeight="1" thickTop="1">
      <c r="A17" s="37" t="s">
        <v>30</v>
      </c>
      <c r="B17" s="51">
        <f>B15+B16</f>
        <v>0</v>
      </c>
      <c r="C17" s="39"/>
    </row>
    <row r="18" spans="1:3">
      <c r="A18" s="29" t="s">
        <v>31</v>
      </c>
    </row>
    <row r="19" spans="1:3" ht="14.4">
      <c r="A19" s="30"/>
    </row>
    <row r="20" spans="1:3" ht="14.4">
      <c r="A20" s="30" t="s">
        <v>32</v>
      </c>
    </row>
    <row r="21" spans="1:3" ht="14.4">
      <c r="A21" s="31"/>
      <c r="B21" s="31"/>
      <c r="C21" s="32" t="s">
        <v>2</v>
      </c>
    </row>
    <row r="22" spans="1:3" ht="22.5" customHeight="1">
      <c r="A22" s="33" t="s">
        <v>25</v>
      </c>
      <c r="B22" s="33" t="s">
        <v>26</v>
      </c>
      <c r="C22" s="33" t="s">
        <v>27</v>
      </c>
    </row>
    <row r="23" spans="1:3" ht="22.5" customHeight="1">
      <c r="A23" s="35" t="s">
        <v>33</v>
      </c>
      <c r="B23" s="47">
        <f>計算シート!J16</f>
        <v>0</v>
      </c>
      <c r="C23" s="35"/>
    </row>
    <row r="24" spans="1:3" ht="22.5" customHeight="1" thickBot="1">
      <c r="A24" s="41" t="s">
        <v>34</v>
      </c>
      <c r="B24" s="52">
        <f>B25-B23</f>
        <v>0</v>
      </c>
      <c r="C24" s="41"/>
    </row>
    <row r="25" spans="1:3" ht="22.5" customHeight="1" thickTop="1">
      <c r="A25" s="40" t="s">
        <v>30</v>
      </c>
      <c r="B25" s="51">
        <f>B17</f>
        <v>0</v>
      </c>
      <c r="C25" s="38"/>
    </row>
    <row r="26" spans="1:3">
      <c r="A26" s="117" t="s">
        <v>35</v>
      </c>
      <c r="B26" s="117"/>
      <c r="C26" s="117"/>
    </row>
    <row r="27" spans="1:3">
      <c r="A27" s="118" t="s">
        <v>36</v>
      </c>
      <c r="B27" s="118"/>
      <c r="C27" s="118"/>
    </row>
    <row r="28" spans="1:3" ht="14.4">
      <c r="A28" s="30"/>
    </row>
    <row r="29" spans="1:3" ht="14.4">
      <c r="A29" s="75" t="s">
        <v>60</v>
      </c>
      <c r="B29" s="101"/>
      <c r="C29" s="102"/>
    </row>
    <row r="30" spans="1:3" ht="14.4">
      <c r="A30" s="70" t="s">
        <v>37</v>
      </c>
      <c r="B30" s="103"/>
      <c r="C30" s="103"/>
    </row>
    <row r="31" spans="1:3" ht="14.4">
      <c r="A31" s="103"/>
      <c r="B31" s="72" t="s">
        <v>48</v>
      </c>
      <c r="C31" s="101"/>
    </row>
    <row r="32" spans="1:3" ht="14.4">
      <c r="A32" s="103"/>
      <c r="B32" s="72" t="s">
        <v>49</v>
      </c>
      <c r="C32" s="104"/>
    </row>
    <row r="33" spans="1:3">
      <c r="A33" s="68"/>
      <c r="B33" s="68"/>
      <c r="C33" s="73" t="s">
        <v>61</v>
      </c>
    </row>
  </sheetData>
  <sheetProtection algorithmName="SHA-512" hashValue="BBUSqjN238SVW/8bc78jgACmIFgr1NDqKFm8vgKZ+6c912/OBL7UVSuJPdReXbILWSLk8sI/wo3vvs5ykg4wNA==" saltValue="DyOAMt+atA8rObu1TSmNcQ==" spinCount="100000" sheet="1" objects="1" scenarios="1"/>
  <mergeCells count="3">
    <mergeCell ref="A2:C2"/>
    <mergeCell ref="A26:C26"/>
    <mergeCell ref="A27:C2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2F7A0-CECD-4A63-AFC9-84DCD0C89F6F}">
  <dimension ref="A1:E37"/>
  <sheetViews>
    <sheetView topLeftCell="A3" workbookViewId="0">
      <selection activeCell="G24" sqref="G24"/>
    </sheetView>
  </sheetViews>
  <sheetFormatPr defaultRowHeight="13.2"/>
  <cols>
    <col min="1" max="1" width="20" customWidth="1"/>
    <col min="2" max="2" width="22.77734375" customWidth="1"/>
    <col min="3" max="3" width="34.109375" customWidth="1"/>
  </cols>
  <sheetData>
    <row r="1" spans="1:5">
      <c r="A1" s="42" t="s">
        <v>38</v>
      </c>
    </row>
    <row r="2" spans="1:5" ht="16.2">
      <c r="A2" s="119" t="s">
        <v>39</v>
      </c>
      <c r="B2" s="119"/>
      <c r="C2" s="119"/>
      <c r="E2" t="s">
        <v>50</v>
      </c>
    </row>
    <row r="3" spans="1:5" ht="15">
      <c r="A3" s="43"/>
      <c r="E3" t="s">
        <v>45</v>
      </c>
    </row>
    <row r="4" spans="1:5" ht="20.100000000000001" customHeight="1">
      <c r="A4" s="30" t="s">
        <v>40</v>
      </c>
      <c r="E4" t="s">
        <v>46</v>
      </c>
    </row>
    <row r="5" spans="1:5" ht="20.100000000000001" customHeight="1">
      <c r="A5" s="44"/>
      <c r="B5" s="44"/>
      <c r="C5" s="45" t="s">
        <v>2</v>
      </c>
    </row>
    <row r="6" spans="1:5" ht="22.5" customHeight="1">
      <c r="A6" s="33" t="s">
        <v>25</v>
      </c>
      <c r="B6" s="33" t="s">
        <v>41</v>
      </c>
      <c r="C6" s="33" t="s">
        <v>27</v>
      </c>
    </row>
    <row r="7" spans="1:5" ht="22.5" customHeight="1">
      <c r="A7" s="35" t="s">
        <v>33</v>
      </c>
      <c r="B7" s="47">
        <f>計算シート!J16</f>
        <v>0</v>
      </c>
      <c r="C7" s="46"/>
    </row>
    <row r="8" spans="1:5" ht="22.5" customHeight="1" thickBot="1">
      <c r="A8" s="57" t="s">
        <v>34</v>
      </c>
      <c r="B8" s="52">
        <f>B27-B7</f>
        <v>0</v>
      </c>
      <c r="C8" s="59"/>
    </row>
    <row r="9" spans="1:5" ht="22.5" customHeight="1" thickTop="1">
      <c r="A9" s="37" t="s">
        <v>30</v>
      </c>
      <c r="B9" s="51">
        <f>B27</f>
        <v>0</v>
      </c>
      <c r="C9" s="58"/>
    </row>
    <row r="10" spans="1:5" ht="22.5" customHeight="1">
      <c r="A10" s="29" t="s">
        <v>35</v>
      </c>
    </row>
    <row r="11" spans="1:5" ht="22.5" customHeight="1">
      <c r="A11" s="29" t="s">
        <v>36</v>
      </c>
    </row>
    <row r="12" spans="1:5" ht="22.5" customHeight="1">
      <c r="A12" s="43"/>
    </row>
    <row r="13" spans="1:5" ht="20.100000000000001" customHeight="1">
      <c r="A13" s="30" t="s">
        <v>42</v>
      </c>
    </row>
    <row r="14" spans="1:5" ht="20.100000000000001" customHeight="1">
      <c r="A14" s="44"/>
      <c r="B14" s="44"/>
      <c r="C14" s="45" t="s">
        <v>2</v>
      </c>
    </row>
    <row r="15" spans="1:5" ht="22.5" customHeight="1">
      <c r="A15" s="33" t="s">
        <v>25</v>
      </c>
      <c r="B15" s="33" t="s">
        <v>41</v>
      </c>
      <c r="C15" s="33" t="s">
        <v>27</v>
      </c>
      <c r="D15" s="56"/>
    </row>
    <row r="16" spans="1:5" ht="22.5" customHeight="1">
      <c r="A16" s="34" t="str">
        <f>IF(計算シート!$C7&lt;&gt;"",計算シート!$C7," ")</f>
        <v xml:space="preserve"> </v>
      </c>
      <c r="B16" s="48" t="str">
        <f>IF(計算シート!$D7&lt;&gt;"",計算シート!$D7," ")</f>
        <v xml:space="preserve"> </v>
      </c>
      <c r="C16" s="82"/>
    </row>
    <row r="17" spans="1:3" ht="22.5" customHeight="1">
      <c r="A17" s="34" t="str">
        <f>IF(計算シート!$C8&lt;&gt;"",計算シート!$C8," ")</f>
        <v xml:space="preserve"> </v>
      </c>
      <c r="B17" s="48" t="str">
        <f>IF(計算シート!$D8&lt;&gt;"",計算シート!$D8," ")</f>
        <v xml:space="preserve"> </v>
      </c>
      <c r="C17" s="82"/>
    </row>
    <row r="18" spans="1:3" ht="22.5" customHeight="1">
      <c r="A18" s="34" t="str">
        <f>IF(計算シート!$C9&lt;&gt;"",計算シート!$C9," ")</f>
        <v xml:space="preserve"> </v>
      </c>
      <c r="B18" s="48" t="str">
        <f>IF(計算シート!$D9&lt;&gt;"",計算シート!$D9," ")</f>
        <v xml:space="preserve"> </v>
      </c>
      <c r="C18" s="82"/>
    </row>
    <row r="19" spans="1:3" ht="22.5" customHeight="1">
      <c r="A19" s="34" t="str">
        <f>IF(計算シート!$C10&lt;&gt;"",計算シート!$C10," ")</f>
        <v xml:space="preserve"> </v>
      </c>
      <c r="B19" s="48" t="str">
        <f>IF(計算シート!$D10&lt;&gt;"",計算シート!$D10," ")</f>
        <v xml:space="preserve"> </v>
      </c>
      <c r="C19" s="82"/>
    </row>
    <row r="20" spans="1:3" ht="22.5" customHeight="1">
      <c r="A20" s="34" t="str">
        <f>IF(計算シート!$C11&lt;&gt;"",計算シート!$C11," ")</f>
        <v xml:space="preserve"> </v>
      </c>
      <c r="B20" s="48" t="str">
        <f>IF(計算シート!$D11&lt;&gt;"",計算シート!$D11," ")</f>
        <v xml:space="preserve"> </v>
      </c>
      <c r="C20" s="82"/>
    </row>
    <row r="21" spans="1:3" ht="22.5" customHeight="1">
      <c r="A21" s="34" t="str">
        <f>IF(計算シート!$C12&lt;&gt;"",計算シート!$C12," ")</f>
        <v xml:space="preserve"> </v>
      </c>
      <c r="B21" s="48" t="str">
        <f>IF(計算シート!$D12&lt;&gt;"",計算シート!$D12," ")</f>
        <v xml:space="preserve"> </v>
      </c>
      <c r="C21" s="83"/>
    </row>
    <row r="22" spans="1:3" ht="22.5" customHeight="1">
      <c r="A22" s="34" t="str">
        <f>IF(計算シート!$C13&lt;&gt;"",計算シート!$C13," ")</f>
        <v xml:space="preserve"> </v>
      </c>
      <c r="B22" s="48" t="str">
        <f>IF(計算シート!$D13&lt;&gt;"",計算シート!$D13," ")</f>
        <v xml:space="preserve"> </v>
      </c>
      <c r="C22" s="83"/>
    </row>
    <row r="23" spans="1:3" ht="22.5" customHeight="1">
      <c r="A23" s="34" t="str">
        <f>IF(計算シート!$C14&lt;&gt;"",計算シート!$C14," ")</f>
        <v xml:space="preserve"> </v>
      </c>
      <c r="B23" s="48" t="str">
        <f>IF(計算シート!$D14&lt;&gt;"",計算シート!$D14," ")</f>
        <v xml:space="preserve"> </v>
      </c>
      <c r="C23" s="83"/>
    </row>
    <row r="24" spans="1:3" ht="22.5" customHeight="1">
      <c r="A24" s="34" t="str">
        <f>IF(計算シート!$E15&lt;&gt;"","賃金"," ")</f>
        <v>賃金</v>
      </c>
      <c r="B24" s="48" t="str">
        <f>IF(計算シート!$D15&lt;&gt;"",計算シート!$D15," ")</f>
        <v xml:space="preserve"> </v>
      </c>
      <c r="C24" s="83"/>
    </row>
    <row r="25" spans="1:3" ht="22.5" customHeight="1">
      <c r="A25" s="53" t="s">
        <v>53</v>
      </c>
      <c r="B25" s="60">
        <f>計算シート!E16</f>
        <v>0</v>
      </c>
      <c r="C25" s="54"/>
    </row>
    <row r="26" spans="1:3" ht="22.5" customHeight="1" thickBot="1">
      <c r="A26" s="53" t="s">
        <v>29</v>
      </c>
      <c r="B26" s="60">
        <f>計算シート!$E$20</f>
        <v>0</v>
      </c>
      <c r="C26" s="54" t="s">
        <v>47</v>
      </c>
    </row>
    <row r="27" spans="1:3" ht="22.5" customHeight="1" thickTop="1">
      <c r="A27" s="37" t="s">
        <v>30</v>
      </c>
      <c r="B27" s="61">
        <f>SUM(B16:B24)</f>
        <v>0</v>
      </c>
      <c r="C27" s="55"/>
    </row>
    <row r="28" spans="1:3" ht="30" customHeight="1">
      <c r="A28" s="43"/>
    </row>
    <row r="29" spans="1:3" ht="14.4">
      <c r="A29" s="75" t="s">
        <v>43</v>
      </c>
      <c r="B29" s="96"/>
      <c r="C29" s="97"/>
    </row>
    <row r="30" spans="1:3" ht="14.4">
      <c r="A30" s="98"/>
      <c r="B30" s="99"/>
      <c r="C30" s="99"/>
    </row>
    <row r="31" spans="1:3" ht="14.4">
      <c r="A31" s="69"/>
      <c r="B31" s="69" t="s">
        <v>48</v>
      </c>
      <c r="C31" s="100"/>
    </row>
    <row r="32" spans="1:3" ht="14.4">
      <c r="A32" s="69" t="s">
        <v>44</v>
      </c>
      <c r="B32" s="69" t="s">
        <v>49</v>
      </c>
      <c r="C32" s="74"/>
    </row>
    <row r="33" spans="1:3">
      <c r="A33" s="68"/>
      <c r="B33" s="68"/>
      <c r="C33" s="68"/>
    </row>
    <row r="34" spans="1:3">
      <c r="A34" s="68"/>
      <c r="B34" s="68"/>
      <c r="C34" s="68"/>
    </row>
    <row r="35" spans="1:3" ht="14.4">
      <c r="A35" s="70" t="s">
        <v>37</v>
      </c>
      <c r="B35" s="68"/>
      <c r="C35" s="68"/>
    </row>
    <row r="36" spans="1:3" ht="14.4">
      <c r="A36" s="68"/>
      <c r="B36" s="68"/>
      <c r="C36" s="71"/>
    </row>
    <row r="37" spans="1:3" ht="14.4">
      <c r="A37" s="68"/>
      <c r="B37" s="68"/>
      <c r="C37" s="71"/>
    </row>
  </sheetData>
  <sheetProtection algorithmName="SHA-512" hashValue="LSOqBkgK8iMb0ytug5Gynk0FAkOvHwYm39YJ4bpbpUoISlzTFxrMWf8GumuJdKZDWqtIFV/Uddfbyhx822MSEw==" saltValue="j4Xm4ddgSmGpHZDatOamJQ==" spinCount="100000" sheet="1" objects="1" scenarios="1"/>
  <mergeCells count="1">
    <mergeCell ref="A2:C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7C409-D0DF-4CA0-ACEF-A1286FB729DE}">
  <dimension ref="A1:D10"/>
  <sheetViews>
    <sheetView workbookViewId="0">
      <selection activeCell="A7" sqref="A7"/>
    </sheetView>
  </sheetViews>
  <sheetFormatPr defaultRowHeight="13.2"/>
  <cols>
    <col min="1" max="1" width="17.44140625" bestFit="1" customWidth="1"/>
  </cols>
  <sheetData>
    <row r="1" spans="1:4" ht="21">
      <c r="A1" s="14" t="s">
        <v>10</v>
      </c>
      <c r="C1" s="15">
        <v>0.5</v>
      </c>
      <c r="D1" s="22">
        <v>100000</v>
      </c>
    </row>
    <row r="2" spans="1:4" ht="21">
      <c r="A2" s="14" t="s">
        <v>14</v>
      </c>
      <c r="C2" s="15">
        <v>0.66666666666666663</v>
      </c>
      <c r="D2" s="22">
        <v>150000</v>
      </c>
    </row>
    <row r="3" spans="1:4" ht="21">
      <c r="A3" s="14" t="s">
        <v>15</v>
      </c>
      <c r="C3" s="15"/>
    </row>
    <row r="4" spans="1:4" ht="21">
      <c r="A4" s="14" t="s">
        <v>16</v>
      </c>
      <c r="C4" s="15"/>
    </row>
    <row r="5" spans="1:4" ht="21">
      <c r="A5" s="14" t="s">
        <v>17</v>
      </c>
      <c r="C5" s="15"/>
    </row>
    <row r="6" spans="1:4" ht="21">
      <c r="A6" s="14" t="s">
        <v>18</v>
      </c>
      <c r="C6" s="15"/>
    </row>
    <row r="7" spans="1:4" ht="21">
      <c r="A7" s="14" t="s">
        <v>19</v>
      </c>
      <c r="C7" s="15"/>
    </row>
    <row r="8" spans="1:4" ht="21">
      <c r="A8" s="14" t="s">
        <v>20</v>
      </c>
      <c r="C8" s="15"/>
    </row>
    <row r="9" spans="1:4" ht="21">
      <c r="A9" s="14"/>
      <c r="C9" s="15"/>
    </row>
    <row r="10" spans="1:4" ht="21">
      <c r="A10" s="14" t="s">
        <v>21</v>
      </c>
    </row>
  </sheetData>
  <sheetProtection algorithmName="SHA-512" hashValue="fuNQGj9pUH686VplzO0R2VET+i+Gw+x0hIMsZ+fvCd2bAF9njPgyj7xM6nZbylh6uv53yfBsvlyMslT8YTMyxA==" saltValue="R2aJTd1Y7Dl11QSgfhhX0g==" spinCount="100000" sheet="1" objects="1" scenarios="1"/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bc35bfd-7794-4c8c-b846-d4ae8f13a48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0ABA4F1B5428A45BA756470C4A01D69" ma:contentTypeVersion="18" ma:contentTypeDescription="新しいドキュメントを作成します。" ma:contentTypeScope="" ma:versionID="950796619167ac5004acfda2176bc90b">
  <xsd:schema xmlns:xsd="http://www.w3.org/2001/XMLSchema" xmlns:xs="http://www.w3.org/2001/XMLSchema" xmlns:p="http://schemas.microsoft.com/office/2006/metadata/properties" xmlns:ns3="caaac1a8-278e-4f0b-b907-c321bbf0f875" xmlns:ns4="ebc35bfd-7794-4c8c-b846-d4ae8f13a481" targetNamespace="http://schemas.microsoft.com/office/2006/metadata/properties" ma:root="true" ma:fieldsID="d3cf3ec683cb8290b0374bf8d894005e" ns3:_="" ns4:_="">
    <xsd:import namespace="caaac1a8-278e-4f0b-b907-c321bbf0f875"/>
    <xsd:import namespace="ebc35bfd-7794-4c8c-b846-d4ae8f13a48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ac1a8-278e-4f0b-b907-c321bbf0f87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35bfd-7794-4c8c-b846-d4ae8f13a4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4EE781-27B7-43F8-BE06-475722183416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caaac1a8-278e-4f0b-b907-c321bbf0f875"/>
    <ds:schemaRef ds:uri="ebc35bfd-7794-4c8c-b846-d4ae8f13a48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4F2FA29-4264-499C-BE32-828504D88C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DB32B8-EA32-40D3-9FD4-733B2C1411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aac1a8-278e-4f0b-b907-c321bbf0f875"/>
    <ds:schemaRef ds:uri="ebc35bfd-7794-4c8c-b846-d4ae8f13a4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計算シート</vt:lpstr>
      <vt:lpstr>（申請）収支予算書（自動計算）</vt:lpstr>
      <vt:lpstr>（実績）収支決算書（自動計算） </vt:lpstr>
      <vt:lpstr>プルダウン</vt:lpstr>
      <vt:lpstr>'（実績）収支決算書（自動計算） '!_Hlk54356825</vt:lpstr>
      <vt:lpstr>'（申請）収支予算書（自動計算）'!_Hlk54356825</vt:lpstr>
      <vt:lpstr>'（実績）収支決算書（自動計算） '!Print_Area</vt:lpstr>
      <vt:lpstr>'（申請）収支予算書（自動計算）'!Print_Area</vt:lpstr>
      <vt:lpstr>計算シート!Print_Area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村田 早紀</dc:creator>
  <cp:keywords/>
  <dc:description/>
  <cp:lastModifiedBy>寺下 喬規</cp:lastModifiedBy>
  <cp:revision/>
  <cp:lastPrinted>2025-03-16T23:58:36Z</cp:lastPrinted>
  <dcterms:created xsi:type="dcterms:W3CDTF">2022-02-10T12:24:28Z</dcterms:created>
  <dcterms:modified xsi:type="dcterms:W3CDTF">2026-04-03T11:11:01Z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0x01010060ABA4F1B5428A45BA756470C4A01D69</vt:lpwstr>
  </property>
</Properties>
</file>